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spider_laptop\Documents\projekty\TREBIC\KRIZOVATKY_SSZ\2021\0_export\KAM\KAM_rozpocet_21_6_2021\"/>
    </mc:Choice>
  </mc:AlternateContent>
  <bookViews>
    <workbookView xWindow="0" yWindow="0" windowWidth="0" windowHeight="0"/>
  </bookViews>
  <sheets>
    <sheet name="Rekapitulace stavby" sheetId="1" r:id="rId1"/>
    <sheet name="C1.b - Bráfova x Nádražní..." sheetId="2" r:id="rId2"/>
    <sheet name="D.b - Masarykovo  náměstí..." sheetId="3" r:id="rId3"/>
    <sheet name="E1.b - Komenského nám. - ..." sheetId="4" r:id="rId4"/>
    <sheet name="F.a - Komenského nám. - s..." sheetId="5" r:id="rId5"/>
    <sheet name="G.b - Znojemská x Kubišov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'C1.b - Bráfova x Nádražní...'!$C$95:$K$683</definedName>
    <definedName name="_xlnm.Print_Area" localSheetId="1">'C1.b - Bráfova x Nádražní...'!$C$4:$J$39,'C1.b - Bráfova x Nádražní...'!$C$45:$J$77,'C1.b - Bráfova x Nádražní...'!$C$83:$K$683</definedName>
    <definedName name="_xlnm.Print_Titles" localSheetId="1">'C1.b - Bráfova x Nádražní...'!$95:$95</definedName>
    <definedName name="_xlnm._FilterDatabase" localSheetId="2" hidden="1">'D.b - Masarykovo  náměstí...'!$C$95:$K$678</definedName>
    <definedName name="_xlnm.Print_Area" localSheetId="2">'D.b - Masarykovo  náměstí...'!$C$4:$J$39,'D.b - Masarykovo  náměstí...'!$C$45:$J$77,'D.b - Masarykovo  náměstí...'!$C$83:$K$678</definedName>
    <definedName name="_xlnm.Print_Titles" localSheetId="2">'D.b - Masarykovo  náměstí...'!$95:$95</definedName>
    <definedName name="_xlnm._FilterDatabase" localSheetId="3" hidden="1">'E1.b - Komenského nám. - ...'!$C$95:$K$655</definedName>
    <definedName name="_xlnm.Print_Area" localSheetId="3">'E1.b - Komenského nám. - ...'!$C$4:$J$39,'E1.b - Komenského nám. - ...'!$C$45:$J$77,'E1.b - Komenského nám. - ...'!$C$83:$K$655</definedName>
    <definedName name="_xlnm.Print_Titles" localSheetId="3">'E1.b - Komenského nám. - ...'!$95:$95</definedName>
    <definedName name="_xlnm._FilterDatabase" localSheetId="4" hidden="1">'F.a - Komenského nám. - s...'!$C$95:$K$618</definedName>
    <definedName name="_xlnm.Print_Area" localSheetId="4">'F.a - Komenského nám. - s...'!$C$4:$J$39,'F.a - Komenského nám. - s...'!$C$45:$J$77,'F.a - Komenského nám. - s...'!$C$83:$K$618</definedName>
    <definedName name="_xlnm.Print_Titles" localSheetId="4">'F.a - Komenského nám. - s...'!$95:$95</definedName>
    <definedName name="_xlnm._FilterDatabase" localSheetId="5" hidden="1">'G.b - Znojemská x Kubišov...'!$C$95:$K$688</definedName>
    <definedName name="_xlnm.Print_Area" localSheetId="5">'G.b - Znojemská x Kubišov...'!$C$4:$J$39,'G.b - Znojemská x Kubišov...'!$C$45:$J$77,'G.b - Znojemská x Kubišov...'!$C$83:$K$688</definedName>
    <definedName name="_xlnm.Print_Titles" localSheetId="5">'G.b - Znojemská x Kubišov...'!$95:$95</definedName>
    <definedName name="_xlnm.Print_Area" localSheetId="6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6" l="1" r="J37"/>
  <c r="J36"/>
  <c i="1" r="AY59"/>
  <c i="6" r="J35"/>
  <c i="1" r="AX59"/>
  <c i="6" r="BI687"/>
  <c r="BH687"/>
  <c r="BG687"/>
  <c r="BF687"/>
  <c r="T687"/>
  <c r="R687"/>
  <c r="P687"/>
  <c r="BI685"/>
  <c r="BH685"/>
  <c r="BG685"/>
  <c r="BF685"/>
  <c r="T685"/>
  <c r="R685"/>
  <c r="P685"/>
  <c r="BI682"/>
  <c r="BH682"/>
  <c r="BG682"/>
  <c r="BF682"/>
  <c r="T682"/>
  <c r="T681"/>
  <c r="R682"/>
  <c r="R681"/>
  <c r="P682"/>
  <c r="P681"/>
  <c r="BI679"/>
  <c r="BH679"/>
  <c r="BG679"/>
  <c r="BF679"/>
  <c r="T679"/>
  <c r="T678"/>
  <c r="R679"/>
  <c r="R678"/>
  <c r="P679"/>
  <c r="P678"/>
  <c r="BI676"/>
  <c r="BH676"/>
  <c r="BG676"/>
  <c r="BF676"/>
  <c r="T676"/>
  <c r="T675"/>
  <c r="R676"/>
  <c r="R675"/>
  <c r="P676"/>
  <c r="P675"/>
  <c r="BI673"/>
  <c r="BH673"/>
  <c r="BG673"/>
  <c r="BF673"/>
  <c r="T673"/>
  <c r="R673"/>
  <c r="P673"/>
  <c r="BI671"/>
  <c r="BH671"/>
  <c r="BG671"/>
  <c r="BF671"/>
  <c r="T671"/>
  <c r="R671"/>
  <c r="P671"/>
  <c r="BI669"/>
  <c r="BH669"/>
  <c r="BG669"/>
  <c r="BF669"/>
  <c r="T669"/>
  <c r="R669"/>
  <c r="P669"/>
  <c r="BI667"/>
  <c r="BH667"/>
  <c r="BG667"/>
  <c r="BF667"/>
  <c r="T667"/>
  <c r="R667"/>
  <c r="P667"/>
  <c r="BI665"/>
  <c r="BH665"/>
  <c r="BG665"/>
  <c r="BF665"/>
  <c r="T665"/>
  <c r="R665"/>
  <c r="P665"/>
  <c r="BI663"/>
  <c r="BH663"/>
  <c r="BG663"/>
  <c r="BF663"/>
  <c r="T663"/>
  <c r="R663"/>
  <c r="P663"/>
  <c r="BI661"/>
  <c r="BH661"/>
  <c r="BG661"/>
  <c r="BF661"/>
  <c r="T661"/>
  <c r="R661"/>
  <c r="P661"/>
  <c r="BI656"/>
  <c r="BH656"/>
  <c r="BG656"/>
  <c r="BF656"/>
  <c r="T656"/>
  <c r="R656"/>
  <c r="P656"/>
  <c r="BI650"/>
  <c r="BH650"/>
  <c r="BG650"/>
  <c r="BF650"/>
  <c r="T650"/>
  <c r="R650"/>
  <c r="P650"/>
  <c r="BI647"/>
  <c r="BH647"/>
  <c r="BG647"/>
  <c r="BF647"/>
  <c r="T647"/>
  <c r="R647"/>
  <c r="P647"/>
  <c r="BI644"/>
  <c r="BH644"/>
  <c r="BG644"/>
  <c r="BF644"/>
  <c r="T644"/>
  <c r="R644"/>
  <c r="P644"/>
  <c r="BI636"/>
  <c r="BH636"/>
  <c r="BG636"/>
  <c r="BF636"/>
  <c r="T636"/>
  <c r="T635"/>
  <c r="R636"/>
  <c r="R635"/>
  <c r="P636"/>
  <c r="P635"/>
  <c r="BI631"/>
  <c r="BH631"/>
  <c r="BG631"/>
  <c r="BF631"/>
  <c r="T631"/>
  <c r="R631"/>
  <c r="P631"/>
  <c r="BI628"/>
  <c r="BH628"/>
  <c r="BG628"/>
  <c r="BF628"/>
  <c r="T628"/>
  <c r="R628"/>
  <c r="P628"/>
  <c r="BI624"/>
  <c r="BH624"/>
  <c r="BG624"/>
  <c r="BF624"/>
  <c r="T624"/>
  <c r="R624"/>
  <c r="P624"/>
  <c r="BI620"/>
  <c r="BH620"/>
  <c r="BG620"/>
  <c r="BF620"/>
  <c r="T620"/>
  <c r="R620"/>
  <c r="P620"/>
  <c r="BI617"/>
  <c r="BH617"/>
  <c r="BG617"/>
  <c r="BF617"/>
  <c r="T617"/>
  <c r="R617"/>
  <c r="P617"/>
  <c r="BI613"/>
  <c r="BH613"/>
  <c r="BG613"/>
  <c r="BF613"/>
  <c r="T613"/>
  <c r="R613"/>
  <c r="P613"/>
  <c r="BI609"/>
  <c r="BH609"/>
  <c r="BG609"/>
  <c r="BF609"/>
  <c r="T609"/>
  <c r="T608"/>
  <c r="R609"/>
  <c r="R608"/>
  <c r="P609"/>
  <c r="P608"/>
  <c r="BI604"/>
  <c r="BH604"/>
  <c r="BG604"/>
  <c r="BF604"/>
  <c r="T604"/>
  <c r="R604"/>
  <c r="P604"/>
  <c r="BI601"/>
  <c r="BH601"/>
  <c r="BG601"/>
  <c r="BF601"/>
  <c r="T601"/>
  <c r="R601"/>
  <c r="P601"/>
  <c r="BI598"/>
  <c r="BH598"/>
  <c r="BG598"/>
  <c r="BF598"/>
  <c r="T598"/>
  <c r="R598"/>
  <c r="P598"/>
  <c r="BI595"/>
  <c r="BH595"/>
  <c r="BG595"/>
  <c r="BF595"/>
  <c r="T595"/>
  <c r="R595"/>
  <c r="P595"/>
  <c r="BI591"/>
  <c r="BH591"/>
  <c r="BG591"/>
  <c r="BF591"/>
  <c r="T591"/>
  <c r="R591"/>
  <c r="P591"/>
  <c r="BI588"/>
  <c r="BH588"/>
  <c r="BG588"/>
  <c r="BF588"/>
  <c r="T588"/>
  <c r="R588"/>
  <c r="P588"/>
  <c r="BI584"/>
  <c r="BH584"/>
  <c r="BG584"/>
  <c r="BF584"/>
  <c r="T584"/>
  <c r="R584"/>
  <c r="P584"/>
  <c r="BI580"/>
  <c r="BH580"/>
  <c r="BG580"/>
  <c r="BF580"/>
  <c r="T580"/>
  <c r="R580"/>
  <c r="P580"/>
  <c r="BI577"/>
  <c r="BH577"/>
  <c r="BG577"/>
  <c r="BF577"/>
  <c r="T577"/>
  <c r="R577"/>
  <c r="P577"/>
  <c r="BI573"/>
  <c r="BH573"/>
  <c r="BG573"/>
  <c r="BF573"/>
  <c r="T573"/>
  <c r="R573"/>
  <c r="P573"/>
  <c r="BI567"/>
  <c r="BH567"/>
  <c r="BG567"/>
  <c r="BF567"/>
  <c r="T567"/>
  <c r="R567"/>
  <c r="P567"/>
  <c r="BI560"/>
  <c r="BH560"/>
  <c r="BG560"/>
  <c r="BF560"/>
  <c r="T560"/>
  <c r="R560"/>
  <c r="P560"/>
  <c r="BI557"/>
  <c r="BH557"/>
  <c r="BG557"/>
  <c r="BF557"/>
  <c r="T557"/>
  <c r="R557"/>
  <c r="P557"/>
  <c r="BI553"/>
  <c r="BH553"/>
  <c r="BG553"/>
  <c r="BF553"/>
  <c r="T553"/>
  <c r="R553"/>
  <c r="P553"/>
  <c r="BI549"/>
  <c r="BH549"/>
  <c r="BG549"/>
  <c r="BF549"/>
  <c r="T549"/>
  <c r="R549"/>
  <c r="P549"/>
  <c r="BI542"/>
  <c r="BH542"/>
  <c r="BG542"/>
  <c r="BF542"/>
  <c r="T542"/>
  <c r="R542"/>
  <c r="P542"/>
  <c r="BI535"/>
  <c r="BH535"/>
  <c r="BG535"/>
  <c r="BF535"/>
  <c r="T535"/>
  <c r="R535"/>
  <c r="P535"/>
  <c r="BI532"/>
  <c r="BH532"/>
  <c r="BG532"/>
  <c r="BF532"/>
  <c r="T532"/>
  <c r="R532"/>
  <c r="P532"/>
  <c r="BI529"/>
  <c r="BH529"/>
  <c r="BG529"/>
  <c r="BF529"/>
  <c r="T529"/>
  <c r="R529"/>
  <c r="P529"/>
  <c r="BI525"/>
  <c r="BH525"/>
  <c r="BG525"/>
  <c r="BF525"/>
  <c r="T525"/>
  <c r="R525"/>
  <c r="P525"/>
  <c r="BI522"/>
  <c r="BH522"/>
  <c r="BG522"/>
  <c r="BF522"/>
  <c r="T522"/>
  <c r="R522"/>
  <c r="P522"/>
  <c r="BI515"/>
  <c r="BH515"/>
  <c r="BG515"/>
  <c r="BF515"/>
  <c r="T515"/>
  <c r="R515"/>
  <c r="P515"/>
  <c r="BI512"/>
  <c r="BH512"/>
  <c r="BG512"/>
  <c r="BF512"/>
  <c r="T512"/>
  <c r="R512"/>
  <c r="P512"/>
  <c r="BI508"/>
  <c r="BH508"/>
  <c r="BG508"/>
  <c r="BF508"/>
  <c r="T508"/>
  <c r="R508"/>
  <c r="P508"/>
  <c r="BI502"/>
  <c r="BH502"/>
  <c r="BG502"/>
  <c r="BF502"/>
  <c r="T502"/>
  <c r="R502"/>
  <c r="P502"/>
  <c r="BI495"/>
  <c r="BH495"/>
  <c r="BG495"/>
  <c r="BF495"/>
  <c r="T495"/>
  <c r="R495"/>
  <c r="P495"/>
  <c r="BI491"/>
  <c r="BH491"/>
  <c r="BG491"/>
  <c r="BF491"/>
  <c r="T491"/>
  <c r="R491"/>
  <c r="P491"/>
  <c r="BI487"/>
  <c r="BH487"/>
  <c r="BG487"/>
  <c r="BF487"/>
  <c r="T487"/>
  <c r="R487"/>
  <c r="P487"/>
  <c r="BI484"/>
  <c r="BH484"/>
  <c r="BG484"/>
  <c r="BF484"/>
  <c r="T484"/>
  <c r="R484"/>
  <c r="P484"/>
  <c r="BI482"/>
  <c r="BH482"/>
  <c r="BG482"/>
  <c r="BF482"/>
  <c r="T482"/>
  <c r="R482"/>
  <c r="P482"/>
  <c r="BI476"/>
  <c r="BH476"/>
  <c r="BG476"/>
  <c r="BF476"/>
  <c r="T476"/>
  <c r="R476"/>
  <c r="P476"/>
  <c r="BI473"/>
  <c r="BH473"/>
  <c r="BG473"/>
  <c r="BF473"/>
  <c r="T473"/>
  <c r="R473"/>
  <c r="P473"/>
  <c r="BI470"/>
  <c r="BH470"/>
  <c r="BG470"/>
  <c r="BF470"/>
  <c r="T470"/>
  <c r="R470"/>
  <c r="P470"/>
  <c r="BI467"/>
  <c r="BH467"/>
  <c r="BG467"/>
  <c r="BF467"/>
  <c r="T467"/>
  <c r="R467"/>
  <c r="P467"/>
  <c r="BI464"/>
  <c r="BH464"/>
  <c r="BG464"/>
  <c r="BF464"/>
  <c r="T464"/>
  <c r="R464"/>
  <c r="P464"/>
  <c r="BI460"/>
  <c r="BH460"/>
  <c r="BG460"/>
  <c r="BF460"/>
  <c r="T460"/>
  <c r="R460"/>
  <c r="P460"/>
  <c r="BI456"/>
  <c r="BH456"/>
  <c r="BG456"/>
  <c r="BF456"/>
  <c r="T456"/>
  <c r="R456"/>
  <c r="P456"/>
  <c r="BI453"/>
  <c r="BH453"/>
  <c r="BG453"/>
  <c r="BF453"/>
  <c r="T453"/>
  <c r="R453"/>
  <c r="P453"/>
  <c r="BI449"/>
  <c r="BH449"/>
  <c r="BG449"/>
  <c r="BF449"/>
  <c r="T449"/>
  <c r="R449"/>
  <c r="P449"/>
  <c r="BI445"/>
  <c r="BH445"/>
  <c r="BG445"/>
  <c r="BF445"/>
  <c r="T445"/>
  <c r="R445"/>
  <c r="P445"/>
  <c r="BI442"/>
  <c r="BH442"/>
  <c r="BG442"/>
  <c r="BF442"/>
  <c r="T442"/>
  <c r="R442"/>
  <c r="P442"/>
  <c r="BI440"/>
  <c r="BH440"/>
  <c r="BG440"/>
  <c r="BF440"/>
  <c r="T440"/>
  <c r="R440"/>
  <c r="P440"/>
  <c r="BI436"/>
  <c r="BH436"/>
  <c r="BG436"/>
  <c r="BF436"/>
  <c r="T436"/>
  <c r="R436"/>
  <c r="P436"/>
  <c r="BI433"/>
  <c r="BH433"/>
  <c r="BG433"/>
  <c r="BF433"/>
  <c r="T433"/>
  <c r="R433"/>
  <c r="P433"/>
  <c r="BI430"/>
  <c r="BH430"/>
  <c r="BG430"/>
  <c r="BF430"/>
  <c r="T430"/>
  <c r="R430"/>
  <c r="P430"/>
  <c r="BI427"/>
  <c r="BH427"/>
  <c r="BG427"/>
  <c r="BF427"/>
  <c r="T427"/>
  <c r="R427"/>
  <c r="P427"/>
  <c r="BI424"/>
  <c r="BH424"/>
  <c r="BG424"/>
  <c r="BF424"/>
  <c r="T424"/>
  <c r="R424"/>
  <c r="P424"/>
  <c r="BI420"/>
  <c r="BH420"/>
  <c r="BG420"/>
  <c r="BF420"/>
  <c r="T420"/>
  <c r="R420"/>
  <c r="P420"/>
  <c r="BI416"/>
  <c r="BH416"/>
  <c r="BG416"/>
  <c r="BF416"/>
  <c r="T416"/>
  <c r="R416"/>
  <c r="P416"/>
  <c r="BI413"/>
  <c r="BH413"/>
  <c r="BG413"/>
  <c r="BF413"/>
  <c r="T413"/>
  <c r="R413"/>
  <c r="P413"/>
  <c r="BI410"/>
  <c r="BH410"/>
  <c r="BG410"/>
  <c r="BF410"/>
  <c r="T410"/>
  <c r="R410"/>
  <c r="P410"/>
  <c r="BI406"/>
  <c r="BH406"/>
  <c r="BG406"/>
  <c r="BF406"/>
  <c r="T406"/>
  <c r="R406"/>
  <c r="P406"/>
  <c r="BI402"/>
  <c r="BH402"/>
  <c r="BG402"/>
  <c r="BF402"/>
  <c r="T402"/>
  <c r="R402"/>
  <c r="P402"/>
  <c r="BI400"/>
  <c r="BH400"/>
  <c r="BG400"/>
  <c r="BF400"/>
  <c r="T400"/>
  <c r="R400"/>
  <c r="P400"/>
  <c r="BI397"/>
  <c r="BH397"/>
  <c r="BG397"/>
  <c r="BF397"/>
  <c r="T397"/>
  <c r="R397"/>
  <c r="P397"/>
  <c r="BI395"/>
  <c r="BH395"/>
  <c r="BG395"/>
  <c r="BF395"/>
  <c r="T395"/>
  <c r="R395"/>
  <c r="P395"/>
  <c r="BI392"/>
  <c r="BH392"/>
  <c r="BG392"/>
  <c r="BF392"/>
  <c r="T392"/>
  <c r="R392"/>
  <c r="P392"/>
  <c r="BI390"/>
  <c r="BH390"/>
  <c r="BG390"/>
  <c r="BF390"/>
  <c r="T390"/>
  <c r="R390"/>
  <c r="P390"/>
  <c r="BI387"/>
  <c r="BH387"/>
  <c r="BG387"/>
  <c r="BF387"/>
  <c r="T387"/>
  <c r="R387"/>
  <c r="P387"/>
  <c r="BI385"/>
  <c r="BH385"/>
  <c r="BG385"/>
  <c r="BF385"/>
  <c r="T385"/>
  <c r="R385"/>
  <c r="P385"/>
  <c r="BI381"/>
  <c r="BH381"/>
  <c r="BG381"/>
  <c r="BF381"/>
  <c r="T381"/>
  <c r="R381"/>
  <c r="P381"/>
  <c r="BI379"/>
  <c r="BH379"/>
  <c r="BG379"/>
  <c r="BF379"/>
  <c r="T379"/>
  <c r="R379"/>
  <c r="P379"/>
  <c r="BI374"/>
  <c r="BH374"/>
  <c r="BG374"/>
  <c r="BF374"/>
  <c r="T374"/>
  <c r="R374"/>
  <c r="P374"/>
  <c r="BI371"/>
  <c r="BH371"/>
  <c r="BG371"/>
  <c r="BF371"/>
  <c r="T371"/>
  <c r="R371"/>
  <c r="P371"/>
  <c r="BI368"/>
  <c r="BH368"/>
  <c r="BG368"/>
  <c r="BF368"/>
  <c r="T368"/>
  <c r="R368"/>
  <c r="P368"/>
  <c r="BI364"/>
  <c r="BH364"/>
  <c r="BG364"/>
  <c r="BF364"/>
  <c r="T364"/>
  <c r="R364"/>
  <c r="P364"/>
  <c r="BI362"/>
  <c r="BH362"/>
  <c r="BG362"/>
  <c r="BF362"/>
  <c r="T362"/>
  <c r="R362"/>
  <c r="P362"/>
  <c r="BI359"/>
  <c r="BH359"/>
  <c r="BG359"/>
  <c r="BF359"/>
  <c r="T359"/>
  <c r="R359"/>
  <c r="P359"/>
  <c r="BI357"/>
  <c r="BH357"/>
  <c r="BG357"/>
  <c r="BF357"/>
  <c r="T357"/>
  <c r="R357"/>
  <c r="P357"/>
  <c r="BI353"/>
  <c r="BH353"/>
  <c r="BG353"/>
  <c r="BF353"/>
  <c r="T353"/>
  <c r="R353"/>
  <c r="P353"/>
  <c r="BI349"/>
  <c r="BH349"/>
  <c r="BG349"/>
  <c r="BF349"/>
  <c r="T349"/>
  <c r="R349"/>
  <c r="P349"/>
  <c r="BI347"/>
  <c r="BH347"/>
  <c r="BG347"/>
  <c r="BF347"/>
  <c r="T347"/>
  <c r="R347"/>
  <c r="P347"/>
  <c r="BI343"/>
  <c r="BH343"/>
  <c r="BG343"/>
  <c r="BF343"/>
  <c r="T343"/>
  <c r="R343"/>
  <c r="P343"/>
  <c r="BI339"/>
  <c r="BH339"/>
  <c r="BG339"/>
  <c r="BF339"/>
  <c r="T339"/>
  <c r="R339"/>
  <c r="P339"/>
  <c r="BI337"/>
  <c r="BH337"/>
  <c r="BG337"/>
  <c r="BF337"/>
  <c r="T337"/>
  <c r="R337"/>
  <c r="P337"/>
  <c r="BI333"/>
  <c r="BH333"/>
  <c r="BG333"/>
  <c r="BF333"/>
  <c r="T333"/>
  <c r="R333"/>
  <c r="P333"/>
  <c r="BI331"/>
  <c r="BH331"/>
  <c r="BG331"/>
  <c r="BF331"/>
  <c r="T331"/>
  <c r="R331"/>
  <c r="P331"/>
  <c r="BI328"/>
  <c r="BH328"/>
  <c r="BG328"/>
  <c r="BF328"/>
  <c r="T328"/>
  <c r="R328"/>
  <c r="P328"/>
  <c r="BI325"/>
  <c r="BH325"/>
  <c r="BG325"/>
  <c r="BF325"/>
  <c r="T325"/>
  <c r="R325"/>
  <c r="P325"/>
  <c r="BI322"/>
  <c r="BH322"/>
  <c r="BG322"/>
  <c r="BF322"/>
  <c r="T322"/>
  <c r="R322"/>
  <c r="P322"/>
  <c r="BI319"/>
  <c r="BH319"/>
  <c r="BG319"/>
  <c r="BF319"/>
  <c r="T319"/>
  <c r="R319"/>
  <c r="P319"/>
  <c r="BI317"/>
  <c r="BH317"/>
  <c r="BG317"/>
  <c r="BF317"/>
  <c r="T317"/>
  <c r="R317"/>
  <c r="P317"/>
  <c r="BI314"/>
  <c r="BH314"/>
  <c r="BG314"/>
  <c r="BF314"/>
  <c r="T314"/>
  <c r="R314"/>
  <c r="P314"/>
  <c r="BI311"/>
  <c r="BH311"/>
  <c r="BG311"/>
  <c r="BF311"/>
  <c r="T311"/>
  <c r="R311"/>
  <c r="P311"/>
  <c r="BI309"/>
  <c r="BH309"/>
  <c r="BG309"/>
  <c r="BF309"/>
  <c r="T309"/>
  <c r="R309"/>
  <c r="P309"/>
  <c r="BI306"/>
  <c r="BH306"/>
  <c r="BG306"/>
  <c r="BF306"/>
  <c r="T306"/>
  <c r="R306"/>
  <c r="P306"/>
  <c r="BI302"/>
  <c r="BH302"/>
  <c r="BG302"/>
  <c r="BF302"/>
  <c r="T302"/>
  <c r="R302"/>
  <c r="P302"/>
  <c r="BI299"/>
  <c r="BH299"/>
  <c r="BG299"/>
  <c r="BF299"/>
  <c r="T299"/>
  <c r="R299"/>
  <c r="P299"/>
  <c r="BI296"/>
  <c r="BH296"/>
  <c r="BG296"/>
  <c r="BF296"/>
  <c r="T296"/>
  <c r="R296"/>
  <c r="P296"/>
  <c r="BI292"/>
  <c r="BH292"/>
  <c r="BG292"/>
  <c r="BF292"/>
  <c r="T292"/>
  <c r="R292"/>
  <c r="P292"/>
  <c r="BI288"/>
  <c r="BH288"/>
  <c r="BG288"/>
  <c r="BF288"/>
  <c r="T288"/>
  <c r="R288"/>
  <c r="P288"/>
  <c r="BI286"/>
  <c r="BH286"/>
  <c r="BG286"/>
  <c r="BF286"/>
  <c r="T286"/>
  <c r="R286"/>
  <c r="P286"/>
  <c r="BI283"/>
  <c r="BH283"/>
  <c r="BG283"/>
  <c r="BF283"/>
  <c r="T283"/>
  <c r="R283"/>
  <c r="P283"/>
  <c r="BI280"/>
  <c r="BH280"/>
  <c r="BG280"/>
  <c r="BF280"/>
  <c r="T280"/>
  <c r="R280"/>
  <c r="P280"/>
  <c r="BI277"/>
  <c r="BH277"/>
  <c r="BG277"/>
  <c r="BF277"/>
  <c r="T277"/>
  <c r="R277"/>
  <c r="P277"/>
  <c r="BI274"/>
  <c r="BH274"/>
  <c r="BG274"/>
  <c r="BF274"/>
  <c r="T274"/>
  <c r="R274"/>
  <c r="P274"/>
  <c r="BI271"/>
  <c r="BH271"/>
  <c r="BG271"/>
  <c r="BF271"/>
  <c r="T271"/>
  <c r="R271"/>
  <c r="P271"/>
  <c r="BI266"/>
  <c r="BH266"/>
  <c r="BG266"/>
  <c r="BF266"/>
  <c r="T266"/>
  <c r="R266"/>
  <c r="P266"/>
  <c r="BI263"/>
  <c r="BH263"/>
  <c r="BG263"/>
  <c r="BF263"/>
  <c r="T263"/>
  <c r="R263"/>
  <c r="P263"/>
  <c r="BI259"/>
  <c r="BH259"/>
  <c r="BG259"/>
  <c r="BF259"/>
  <c r="T259"/>
  <c r="R259"/>
  <c r="P259"/>
  <c r="BI255"/>
  <c r="BH255"/>
  <c r="BG255"/>
  <c r="BF255"/>
  <c r="T255"/>
  <c r="R255"/>
  <c r="P255"/>
  <c r="BI252"/>
  <c r="BH252"/>
  <c r="BG252"/>
  <c r="BF252"/>
  <c r="T252"/>
  <c r="R252"/>
  <c r="P252"/>
  <c r="BI249"/>
  <c r="BH249"/>
  <c r="BG249"/>
  <c r="BF249"/>
  <c r="T249"/>
  <c r="R249"/>
  <c r="P249"/>
  <c r="BI246"/>
  <c r="BH246"/>
  <c r="BG246"/>
  <c r="BF246"/>
  <c r="T246"/>
  <c r="R246"/>
  <c r="P246"/>
  <c r="BI240"/>
  <c r="BH240"/>
  <c r="BG240"/>
  <c r="BF240"/>
  <c r="T240"/>
  <c r="R240"/>
  <c r="P240"/>
  <c r="BI236"/>
  <c r="BH236"/>
  <c r="BG236"/>
  <c r="BF236"/>
  <c r="T236"/>
  <c r="R236"/>
  <c r="P236"/>
  <c r="BI234"/>
  <c r="BH234"/>
  <c r="BG234"/>
  <c r="BF234"/>
  <c r="T234"/>
  <c r="R234"/>
  <c r="P234"/>
  <c r="BI230"/>
  <c r="BH230"/>
  <c r="BG230"/>
  <c r="BF230"/>
  <c r="T230"/>
  <c r="R230"/>
  <c r="P230"/>
  <c r="BI228"/>
  <c r="BH228"/>
  <c r="BG228"/>
  <c r="BF228"/>
  <c r="T228"/>
  <c r="R228"/>
  <c r="P228"/>
  <c r="BI223"/>
  <c r="BH223"/>
  <c r="BG223"/>
  <c r="BF223"/>
  <c r="T223"/>
  <c r="R223"/>
  <c r="P223"/>
  <c r="BI221"/>
  <c r="BH221"/>
  <c r="BG221"/>
  <c r="BF221"/>
  <c r="T221"/>
  <c r="R221"/>
  <c r="P221"/>
  <c r="BI217"/>
  <c r="BH217"/>
  <c r="BG217"/>
  <c r="BF217"/>
  <c r="T217"/>
  <c r="R217"/>
  <c r="P217"/>
  <c r="BI215"/>
  <c r="BH215"/>
  <c r="BG215"/>
  <c r="BF215"/>
  <c r="T215"/>
  <c r="R215"/>
  <c r="P215"/>
  <c r="BI210"/>
  <c r="BH210"/>
  <c r="BG210"/>
  <c r="BF210"/>
  <c r="T210"/>
  <c r="R210"/>
  <c r="P210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6"/>
  <c r="BH186"/>
  <c r="BG186"/>
  <c r="BF186"/>
  <c r="T186"/>
  <c r="R186"/>
  <c r="P186"/>
  <c r="BI182"/>
  <c r="BH182"/>
  <c r="BG182"/>
  <c r="BF182"/>
  <c r="T182"/>
  <c r="R182"/>
  <c r="P182"/>
  <c r="BI179"/>
  <c r="BH179"/>
  <c r="BG179"/>
  <c r="BF179"/>
  <c r="T179"/>
  <c r="R179"/>
  <c r="P179"/>
  <c r="BI177"/>
  <c r="BH177"/>
  <c r="BG177"/>
  <c r="BF177"/>
  <c r="T177"/>
  <c r="R177"/>
  <c r="P177"/>
  <c r="BI172"/>
  <c r="BH172"/>
  <c r="BG172"/>
  <c r="BF172"/>
  <c r="T172"/>
  <c r="R172"/>
  <c r="P172"/>
  <c r="BI169"/>
  <c r="BH169"/>
  <c r="BG169"/>
  <c r="BF169"/>
  <c r="T169"/>
  <c r="R169"/>
  <c r="P169"/>
  <c r="BI165"/>
  <c r="BH165"/>
  <c r="BG165"/>
  <c r="BF165"/>
  <c r="T165"/>
  <c r="R165"/>
  <c r="P165"/>
  <c r="BI163"/>
  <c r="BH163"/>
  <c r="BG163"/>
  <c r="BF163"/>
  <c r="T163"/>
  <c r="R163"/>
  <c r="P163"/>
  <c r="BI159"/>
  <c r="BH159"/>
  <c r="BG159"/>
  <c r="BF159"/>
  <c r="T159"/>
  <c r="R159"/>
  <c r="P159"/>
  <c r="BI155"/>
  <c r="BH155"/>
  <c r="BG155"/>
  <c r="BF155"/>
  <c r="T155"/>
  <c r="R155"/>
  <c r="P155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39"/>
  <c r="BH139"/>
  <c r="BG139"/>
  <c r="BF139"/>
  <c r="T139"/>
  <c r="R139"/>
  <c r="P139"/>
  <c r="BI135"/>
  <c r="BH135"/>
  <c r="BG135"/>
  <c r="BF135"/>
  <c r="T135"/>
  <c r="R135"/>
  <c r="P135"/>
  <c r="BI131"/>
  <c r="BH131"/>
  <c r="BG131"/>
  <c r="BF131"/>
  <c r="T131"/>
  <c r="R131"/>
  <c r="P131"/>
  <c r="BI128"/>
  <c r="BH128"/>
  <c r="BG128"/>
  <c r="BF128"/>
  <c r="T128"/>
  <c r="R128"/>
  <c r="P128"/>
  <c r="BI124"/>
  <c r="BH124"/>
  <c r="BG124"/>
  <c r="BF124"/>
  <c r="T124"/>
  <c r="R124"/>
  <c r="P124"/>
  <c r="BI121"/>
  <c r="BH121"/>
  <c r="BG121"/>
  <c r="BF121"/>
  <c r="T121"/>
  <c r="R121"/>
  <c r="P121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6"/>
  <c r="BH106"/>
  <c r="BG106"/>
  <c r="BF106"/>
  <c r="T106"/>
  <c r="R106"/>
  <c r="P106"/>
  <c r="BI101"/>
  <c r="BH101"/>
  <c r="BG101"/>
  <c r="BF101"/>
  <c r="T101"/>
  <c r="R101"/>
  <c r="P101"/>
  <c r="BI98"/>
  <c r="BH98"/>
  <c r="BG98"/>
  <c r="BF98"/>
  <c r="T98"/>
  <c r="R98"/>
  <c r="P98"/>
  <c r="J93"/>
  <c r="J92"/>
  <c r="F92"/>
  <c r="F90"/>
  <c r="E88"/>
  <c r="J55"/>
  <c r="J54"/>
  <c r="F54"/>
  <c r="F52"/>
  <c r="E50"/>
  <c r="J18"/>
  <c r="E18"/>
  <c r="F93"/>
  <c r="J17"/>
  <c r="J12"/>
  <c r="J90"/>
  <c r="E7"/>
  <c r="E86"/>
  <c i="5" r="J37"/>
  <c r="J36"/>
  <c i="1" r="AY58"/>
  <c i="5" r="J35"/>
  <c i="1" r="AX58"/>
  <c i="5" r="BI617"/>
  <c r="BH617"/>
  <c r="BG617"/>
  <c r="BF617"/>
  <c r="T617"/>
  <c r="R617"/>
  <c r="P617"/>
  <c r="BI615"/>
  <c r="BH615"/>
  <c r="BG615"/>
  <c r="BF615"/>
  <c r="T615"/>
  <c r="R615"/>
  <c r="P615"/>
  <c r="BI612"/>
  <c r="BH612"/>
  <c r="BG612"/>
  <c r="BF612"/>
  <c r="T612"/>
  <c r="T611"/>
  <c r="R612"/>
  <c r="R611"/>
  <c r="P612"/>
  <c r="P611"/>
  <c r="BI609"/>
  <c r="BH609"/>
  <c r="BG609"/>
  <c r="BF609"/>
  <c r="T609"/>
  <c r="T608"/>
  <c r="R609"/>
  <c r="R608"/>
  <c r="P609"/>
  <c r="P608"/>
  <c r="BI606"/>
  <c r="BH606"/>
  <c r="BG606"/>
  <c r="BF606"/>
  <c r="T606"/>
  <c r="T605"/>
  <c r="R606"/>
  <c r="R605"/>
  <c r="P606"/>
  <c r="P605"/>
  <c r="BI603"/>
  <c r="BH603"/>
  <c r="BG603"/>
  <c r="BF603"/>
  <c r="T603"/>
  <c r="R603"/>
  <c r="P603"/>
  <c r="BI601"/>
  <c r="BH601"/>
  <c r="BG601"/>
  <c r="BF601"/>
  <c r="T601"/>
  <c r="R601"/>
  <c r="P601"/>
  <c r="BI599"/>
  <c r="BH599"/>
  <c r="BG599"/>
  <c r="BF599"/>
  <c r="T599"/>
  <c r="R599"/>
  <c r="P599"/>
  <c r="BI597"/>
  <c r="BH597"/>
  <c r="BG597"/>
  <c r="BF597"/>
  <c r="T597"/>
  <c r="R597"/>
  <c r="P597"/>
  <c r="BI595"/>
  <c r="BH595"/>
  <c r="BG595"/>
  <c r="BF595"/>
  <c r="T595"/>
  <c r="R595"/>
  <c r="P595"/>
  <c r="BI593"/>
  <c r="BH593"/>
  <c r="BG593"/>
  <c r="BF593"/>
  <c r="T593"/>
  <c r="R593"/>
  <c r="P593"/>
  <c r="BI591"/>
  <c r="BH591"/>
  <c r="BG591"/>
  <c r="BF591"/>
  <c r="T591"/>
  <c r="R591"/>
  <c r="P591"/>
  <c r="BI586"/>
  <c r="BH586"/>
  <c r="BG586"/>
  <c r="BF586"/>
  <c r="T586"/>
  <c r="R586"/>
  <c r="P586"/>
  <c r="BI580"/>
  <c r="BH580"/>
  <c r="BG580"/>
  <c r="BF580"/>
  <c r="T580"/>
  <c r="R580"/>
  <c r="P580"/>
  <c r="BI577"/>
  <c r="BH577"/>
  <c r="BG577"/>
  <c r="BF577"/>
  <c r="T577"/>
  <c r="R577"/>
  <c r="P577"/>
  <c r="BI574"/>
  <c r="BH574"/>
  <c r="BG574"/>
  <c r="BF574"/>
  <c r="T574"/>
  <c r="R574"/>
  <c r="P574"/>
  <c r="BI567"/>
  <c r="BH567"/>
  <c r="BG567"/>
  <c r="BF567"/>
  <c r="T567"/>
  <c r="T566"/>
  <c r="R567"/>
  <c r="R566"/>
  <c r="P567"/>
  <c r="P566"/>
  <c r="BI562"/>
  <c r="BH562"/>
  <c r="BG562"/>
  <c r="BF562"/>
  <c r="T562"/>
  <c r="R562"/>
  <c r="P562"/>
  <c r="BI559"/>
  <c r="BH559"/>
  <c r="BG559"/>
  <c r="BF559"/>
  <c r="T559"/>
  <c r="R559"/>
  <c r="P559"/>
  <c r="BI555"/>
  <c r="BH555"/>
  <c r="BG555"/>
  <c r="BF555"/>
  <c r="T555"/>
  <c r="R555"/>
  <c r="P555"/>
  <c r="BI551"/>
  <c r="BH551"/>
  <c r="BG551"/>
  <c r="BF551"/>
  <c r="T551"/>
  <c r="R551"/>
  <c r="P551"/>
  <c r="BI548"/>
  <c r="BH548"/>
  <c r="BG548"/>
  <c r="BF548"/>
  <c r="T548"/>
  <c r="R548"/>
  <c r="P548"/>
  <c r="BI544"/>
  <c r="BH544"/>
  <c r="BG544"/>
  <c r="BF544"/>
  <c r="T544"/>
  <c r="R544"/>
  <c r="P544"/>
  <c r="BI540"/>
  <c r="BH540"/>
  <c r="BG540"/>
  <c r="BF540"/>
  <c r="T540"/>
  <c r="T539"/>
  <c r="R540"/>
  <c r="R539"/>
  <c r="P540"/>
  <c r="P539"/>
  <c r="BI536"/>
  <c r="BH536"/>
  <c r="BG536"/>
  <c r="BF536"/>
  <c r="T536"/>
  <c r="R536"/>
  <c r="P536"/>
  <c r="BI530"/>
  <c r="BH530"/>
  <c r="BG530"/>
  <c r="BF530"/>
  <c r="T530"/>
  <c r="R530"/>
  <c r="P530"/>
  <c r="BI527"/>
  <c r="BH527"/>
  <c r="BG527"/>
  <c r="BF527"/>
  <c r="T527"/>
  <c r="R527"/>
  <c r="P527"/>
  <c r="BI523"/>
  <c r="BH523"/>
  <c r="BG523"/>
  <c r="BF523"/>
  <c r="T523"/>
  <c r="R523"/>
  <c r="P523"/>
  <c r="BI520"/>
  <c r="BH520"/>
  <c r="BG520"/>
  <c r="BF520"/>
  <c r="T520"/>
  <c r="R520"/>
  <c r="P520"/>
  <c r="BI516"/>
  <c r="BH516"/>
  <c r="BG516"/>
  <c r="BF516"/>
  <c r="T516"/>
  <c r="R516"/>
  <c r="P516"/>
  <c r="BI513"/>
  <c r="BH513"/>
  <c r="BG513"/>
  <c r="BF513"/>
  <c r="T513"/>
  <c r="R513"/>
  <c r="P513"/>
  <c r="BI509"/>
  <c r="BH509"/>
  <c r="BG509"/>
  <c r="BF509"/>
  <c r="T509"/>
  <c r="R509"/>
  <c r="P509"/>
  <c r="BI502"/>
  <c r="BH502"/>
  <c r="BG502"/>
  <c r="BF502"/>
  <c r="T502"/>
  <c r="R502"/>
  <c r="P502"/>
  <c r="BI495"/>
  <c r="BH495"/>
  <c r="BG495"/>
  <c r="BF495"/>
  <c r="T495"/>
  <c r="R495"/>
  <c r="P495"/>
  <c r="BI488"/>
  <c r="BH488"/>
  <c r="BG488"/>
  <c r="BF488"/>
  <c r="T488"/>
  <c r="R488"/>
  <c r="P488"/>
  <c r="BI485"/>
  <c r="BH485"/>
  <c r="BG485"/>
  <c r="BF485"/>
  <c r="T485"/>
  <c r="R485"/>
  <c r="P485"/>
  <c r="BI482"/>
  <c r="BH482"/>
  <c r="BG482"/>
  <c r="BF482"/>
  <c r="T482"/>
  <c r="R482"/>
  <c r="P482"/>
  <c r="BI478"/>
  <c r="BH478"/>
  <c r="BG478"/>
  <c r="BF478"/>
  <c r="T478"/>
  <c r="R478"/>
  <c r="P478"/>
  <c r="BI475"/>
  <c r="BH475"/>
  <c r="BG475"/>
  <c r="BF475"/>
  <c r="T475"/>
  <c r="R475"/>
  <c r="P475"/>
  <c r="BI471"/>
  <c r="BH471"/>
  <c r="BG471"/>
  <c r="BF471"/>
  <c r="T471"/>
  <c r="R471"/>
  <c r="P471"/>
  <c r="BI468"/>
  <c r="BH468"/>
  <c r="BG468"/>
  <c r="BF468"/>
  <c r="T468"/>
  <c r="R468"/>
  <c r="P468"/>
  <c r="BI464"/>
  <c r="BH464"/>
  <c r="BG464"/>
  <c r="BF464"/>
  <c r="T464"/>
  <c r="R464"/>
  <c r="P464"/>
  <c r="BI461"/>
  <c r="BH461"/>
  <c r="BG461"/>
  <c r="BF461"/>
  <c r="T461"/>
  <c r="R461"/>
  <c r="P461"/>
  <c r="BI457"/>
  <c r="BH457"/>
  <c r="BG457"/>
  <c r="BF457"/>
  <c r="T457"/>
  <c r="R457"/>
  <c r="P457"/>
  <c r="BI453"/>
  <c r="BH453"/>
  <c r="BG453"/>
  <c r="BF453"/>
  <c r="T453"/>
  <c r="R453"/>
  <c r="P453"/>
  <c r="BI449"/>
  <c r="BH449"/>
  <c r="BG449"/>
  <c r="BF449"/>
  <c r="T449"/>
  <c r="R449"/>
  <c r="P449"/>
  <c r="BI443"/>
  <c r="BH443"/>
  <c r="BG443"/>
  <c r="BF443"/>
  <c r="T443"/>
  <c r="R443"/>
  <c r="P443"/>
  <c r="BI437"/>
  <c r="BH437"/>
  <c r="BG437"/>
  <c r="BF437"/>
  <c r="T437"/>
  <c r="R437"/>
  <c r="P437"/>
  <c r="BI434"/>
  <c r="BH434"/>
  <c r="BG434"/>
  <c r="BF434"/>
  <c r="T434"/>
  <c r="R434"/>
  <c r="P434"/>
  <c r="BI432"/>
  <c r="BH432"/>
  <c r="BG432"/>
  <c r="BF432"/>
  <c r="T432"/>
  <c r="R432"/>
  <c r="P432"/>
  <c r="BI428"/>
  <c r="BH428"/>
  <c r="BG428"/>
  <c r="BF428"/>
  <c r="T428"/>
  <c r="R428"/>
  <c r="P428"/>
  <c r="BI425"/>
  <c r="BH425"/>
  <c r="BG425"/>
  <c r="BF425"/>
  <c r="T425"/>
  <c r="R425"/>
  <c r="P425"/>
  <c r="BI422"/>
  <c r="BH422"/>
  <c r="BG422"/>
  <c r="BF422"/>
  <c r="T422"/>
  <c r="R422"/>
  <c r="P422"/>
  <c r="BI419"/>
  <c r="BH419"/>
  <c r="BG419"/>
  <c r="BF419"/>
  <c r="T419"/>
  <c r="R419"/>
  <c r="P419"/>
  <c r="BI415"/>
  <c r="BH415"/>
  <c r="BG415"/>
  <c r="BF415"/>
  <c r="T415"/>
  <c r="R415"/>
  <c r="P415"/>
  <c r="BI411"/>
  <c r="BH411"/>
  <c r="BG411"/>
  <c r="BF411"/>
  <c r="T411"/>
  <c r="R411"/>
  <c r="P411"/>
  <c r="BI408"/>
  <c r="BH408"/>
  <c r="BG408"/>
  <c r="BF408"/>
  <c r="T408"/>
  <c r="R408"/>
  <c r="P408"/>
  <c r="BI405"/>
  <c r="BH405"/>
  <c r="BG405"/>
  <c r="BF405"/>
  <c r="T405"/>
  <c r="R405"/>
  <c r="P405"/>
  <c r="BI401"/>
  <c r="BH401"/>
  <c r="BG401"/>
  <c r="BF401"/>
  <c r="T401"/>
  <c r="R401"/>
  <c r="P401"/>
  <c r="BI397"/>
  <c r="BH397"/>
  <c r="BG397"/>
  <c r="BF397"/>
  <c r="T397"/>
  <c r="R397"/>
  <c r="P397"/>
  <c r="BI395"/>
  <c r="BH395"/>
  <c r="BG395"/>
  <c r="BF395"/>
  <c r="T395"/>
  <c r="R395"/>
  <c r="P395"/>
  <c r="BI392"/>
  <c r="BH392"/>
  <c r="BG392"/>
  <c r="BF392"/>
  <c r="T392"/>
  <c r="R392"/>
  <c r="P392"/>
  <c r="BI390"/>
  <c r="BH390"/>
  <c r="BG390"/>
  <c r="BF390"/>
  <c r="T390"/>
  <c r="R390"/>
  <c r="P390"/>
  <c r="BI387"/>
  <c r="BH387"/>
  <c r="BG387"/>
  <c r="BF387"/>
  <c r="T387"/>
  <c r="R387"/>
  <c r="P387"/>
  <c r="BI385"/>
  <c r="BH385"/>
  <c r="BG385"/>
  <c r="BF385"/>
  <c r="T385"/>
  <c r="R385"/>
  <c r="P385"/>
  <c r="BI382"/>
  <c r="BH382"/>
  <c r="BG382"/>
  <c r="BF382"/>
  <c r="T382"/>
  <c r="R382"/>
  <c r="P382"/>
  <c r="BI380"/>
  <c r="BH380"/>
  <c r="BG380"/>
  <c r="BF380"/>
  <c r="T380"/>
  <c r="R380"/>
  <c r="P380"/>
  <c r="BI376"/>
  <c r="BH376"/>
  <c r="BG376"/>
  <c r="BF376"/>
  <c r="T376"/>
  <c r="R376"/>
  <c r="P376"/>
  <c r="BI374"/>
  <c r="BH374"/>
  <c r="BG374"/>
  <c r="BF374"/>
  <c r="T374"/>
  <c r="R374"/>
  <c r="P374"/>
  <c r="BI369"/>
  <c r="BH369"/>
  <c r="BG369"/>
  <c r="BF369"/>
  <c r="T369"/>
  <c r="R369"/>
  <c r="P369"/>
  <c r="BI366"/>
  <c r="BH366"/>
  <c r="BG366"/>
  <c r="BF366"/>
  <c r="T366"/>
  <c r="R366"/>
  <c r="P366"/>
  <c r="BI363"/>
  <c r="BH363"/>
  <c r="BG363"/>
  <c r="BF363"/>
  <c r="T363"/>
  <c r="R363"/>
  <c r="P363"/>
  <c r="BI359"/>
  <c r="BH359"/>
  <c r="BG359"/>
  <c r="BF359"/>
  <c r="T359"/>
  <c r="R359"/>
  <c r="P359"/>
  <c r="BI357"/>
  <c r="BH357"/>
  <c r="BG357"/>
  <c r="BF357"/>
  <c r="T357"/>
  <c r="R357"/>
  <c r="P357"/>
  <c r="BI354"/>
  <c r="BH354"/>
  <c r="BG354"/>
  <c r="BF354"/>
  <c r="T354"/>
  <c r="R354"/>
  <c r="P354"/>
  <c r="BI352"/>
  <c r="BH352"/>
  <c r="BG352"/>
  <c r="BF352"/>
  <c r="T352"/>
  <c r="R352"/>
  <c r="P352"/>
  <c r="BI348"/>
  <c r="BH348"/>
  <c r="BG348"/>
  <c r="BF348"/>
  <c r="T348"/>
  <c r="R348"/>
  <c r="P348"/>
  <c r="BI344"/>
  <c r="BH344"/>
  <c r="BG344"/>
  <c r="BF344"/>
  <c r="T344"/>
  <c r="R344"/>
  <c r="P344"/>
  <c r="BI342"/>
  <c r="BH342"/>
  <c r="BG342"/>
  <c r="BF342"/>
  <c r="T342"/>
  <c r="R342"/>
  <c r="P342"/>
  <c r="BI338"/>
  <c r="BH338"/>
  <c r="BG338"/>
  <c r="BF338"/>
  <c r="T338"/>
  <c r="R338"/>
  <c r="P338"/>
  <c r="BI336"/>
  <c r="BH336"/>
  <c r="BG336"/>
  <c r="BF336"/>
  <c r="T336"/>
  <c r="R336"/>
  <c r="P336"/>
  <c r="BI332"/>
  <c r="BH332"/>
  <c r="BG332"/>
  <c r="BF332"/>
  <c r="T332"/>
  <c r="R332"/>
  <c r="P332"/>
  <c r="BI330"/>
  <c r="BH330"/>
  <c r="BG330"/>
  <c r="BF330"/>
  <c r="T330"/>
  <c r="R330"/>
  <c r="P330"/>
  <c r="BI327"/>
  <c r="BH327"/>
  <c r="BG327"/>
  <c r="BF327"/>
  <c r="T327"/>
  <c r="R327"/>
  <c r="P327"/>
  <c r="BI324"/>
  <c r="BH324"/>
  <c r="BG324"/>
  <c r="BF324"/>
  <c r="T324"/>
  <c r="R324"/>
  <c r="P324"/>
  <c r="BI321"/>
  <c r="BH321"/>
  <c r="BG321"/>
  <c r="BF321"/>
  <c r="T321"/>
  <c r="R321"/>
  <c r="P321"/>
  <c r="BI318"/>
  <c r="BH318"/>
  <c r="BG318"/>
  <c r="BF318"/>
  <c r="T318"/>
  <c r="R318"/>
  <c r="P318"/>
  <c r="BI316"/>
  <c r="BH316"/>
  <c r="BG316"/>
  <c r="BF316"/>
  <c r="T316"/>
  <c r="R316"/>
  <c r="P316"/>
  <c r="BI313"/>
  <c r="BH313"/>
  <c r="BG313"/>
  <c r="BF313"/>
  <c r="T313"/>
  <c r="R313"/>
  <c r="P313"/>
  <c r="BI310"/>
  <c r="BH310"/>
  <c r="BG310"/>
  <c r="BF310"/>
  <c r="T310"/>
  <c r="R310"/>
  <c r="P310"/>
  <c r="BI308"/>
  <c r="BH308"/>
  <c r="BG308"/>
  <c r="BF308"/>
  <c r="T308"/>
  <c r="R308"/>
  <c r="P308"/>
  <c r="BI305"/>
  <c r="BH305"/>
  <c r="BG305"/>
  <c r="BF305"/>
  <c r="T305"/>
  <c r="R305"/>
  <c r="P305"/>
  <c r="BI301"/>
  <c r="BH301"/>
  <c r="BG301"/>
  <c r="BF301"/>
  <c r="T301"/>
  <c r="R301"/>
  <c r="P301"/>
  <c r="BI298"/>
  <c r="BH298"/>
  <c r="BG298"/>
  <c r="BF298"/>
  <c r="T298"/>
  <c r="R298"/>
  <c r="P298"/>
  <c r="BI295"/>
  <c r="BH295"/>
  <c r="BG295"/>
  <c r="BF295"/>
  <c r="T295"/>
  <c r="R295"/>
  <c r="P295"/>
  <c r="BI291"/>
  <c r="BH291"/>
  <c r="BG291"/>
  <c r="BF291"/>
  <c r="T291"/>
  <c r="R291"/>
  <c r="P291"/>
  <c r="BI287"/>
  <c r="BH287"/>
  <c r="BG287"/>
  <c r="BF287"/>
  <c r="T287"/>
  <c r="R287"/>
  <c r="P287"/>
  <c r="BI285"/>
  <c r="BH285"/>
  <c r="BG285"/>
  <c r="BF285"/>
  <c r="T285"/>
  <c r="R285"/>
  <c r="P285"/>
  <c r="BI281"/>
  <c r="BH281"/>
  <c r="BG281"/>
  <c r="BF281"/>
  <c r="T281"/>
  <c r="R281"/>
  <c r="P281"/>
  <c r="BI279"/>
  <c r="BH279"/>
  <c r="BG279"/>
  <c r="BF279"/>
  <c r="T279"/>
  <c r="R279"/>
  <c r="P279"/>
  <c r="BI276"/>
  <c r="BH276"/>
  <c r="BG276"/>
  <c r="BF276"/>
  <c r="T276"/>
  <c r="R276"/>
  <c r="P276"/>
  <c r="BI273"/>
  <c r="BH273"/>
  <c r="BG273"/>
  <c r="BF273"/>
  <c r="T273"/>
  <c r="R273"/>
  <c r="P273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59"/>
  <c r="BH259"/>
  <c r="BG259"/>
  <c r="BF259"/>
  <c r="T259"/>
  <c r="R259"/>
  <c r="P259"/>
  <c r="BI256"/>
  <c r="BH256"/>
  <c r="BG256"/>
  <c r="BF256"/>
  <c r="T256"/>
  <c r="R256"/>
  <c r="P256"/>
  <c r="BI252"/>
  <c r="BH252"/>
  <c r="BG252"/>
  <c r="BF252"/>
  <c r="T252"/>
  <c r="R252"/>
  <c r="P252"/>
  <c r="BI248"/>
  <c r="BH248"/>
  <c r="BG248"/>
  <c r="BF248"/>
  <c r="T248"/>
  <c r="R248"/>
  <c r="P248"/>
  <c r="BI245"/>
  <c r="BH245"/>
  <c r="BG245"/>
  <c r="BF245"/>
  <c r="T245"/>
  <c r="R245"/>
  <c r="P245"/>
  <c r="BI242"/>
  <c r="BH242"/>
  <c r="BG242"/>
  <c r="BF242"/>
  <c r="T242"/>
  <c r="R242"/>
  <c r="P242"/>
  <c r="BI239"/>
  <c r="BH239"/>
  <c r="BG239"/>
  <c r="BF239"/>
  <c r="T239"/>
  <c r="R239"/>
  <c r="P239"/>
  <c r="BI233"/>
  <c r="BH233"/>
  <c r="BG233"/>
  <c r="BF233"/>
  <c r="T233"/>
  <c r="R233"/>
  <c r="P233"/>
  <c r="BI229"/>
  <c r="BH229"/>
  <c r="BG229"/>
  <c r="BF229"/>
  <c r="T229"/>
  <c r="R229"/>
  <c r="P229"/>
  <c r="BI227"/>
  <c r="BH227"/>
  <c r="BG227"/>
  <c r="BF227"/>
  <c r="T227"/>
  <c r="R227"/>
  <c r="P227"/>
  <c r="BI223"/>
  <c r="BH223"/>
  <c r="BG223"/>
  <c r="BF223"/>
  <c r="T223"/>
  <c r="R223"/>
  <c r="P223"/>
  <c r="BI221"/>
  <c r="BH221"/>
  <c r="BG221"/>
  <c r="BF221"/>
  <c r="T221"/>
  <c r="R221"/>
  <c r="P221"/>
  <c r="BI216"/>
  <c r="BH216"/>
  <c r="BG216"/>
  <c r="BF216"/>
  <c r="T216"/>
  <c r="R216"/>
  <c r="P216"/>
  <c r="BI214"/>
  <c r="BH214"/>
  <c r="BG214"/>
  <c r="BF214"/>
  <c r="T214"/>
  <c r="R214"/>
  <c r="P214"/>
  <c r="BI210"/>
  <c r="BH210"/>
  <c r="BG210"/>
  <c r="BF210"/>
  <c r="T210"/>
  <c r="R210"/>
  <c r="P210"/>
  <c r="BI207"/>
  <c r="BH207"/>
  <c r="BG207"/>
  <c r="BF207"/>
  <c r="T207"/>
  <c r="R207"/>
  <c r="P207"/>
  <c r="BI202"/>
  <c r="BH202"/>
  <c r="BG202"/>
  <c r="BF202"/>
  <c r="T202"/>
  <c r="R202"/>
  <c r="P202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1"/>
  <c r="BH191"/>
  <c r="BG191"/>
  <c r="BF191"/>
  <c r="T191"/>
  <c r="R191"/>
  <c r="P191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8"/>
  <c r="BH178"/>
  <c r="BG178"/>
  <c r="BF178"/>
  <c r="T178"/>
  <c r="R178"/>
  <c r="P178"/>
  <c r="BI174"/>
  <c r="BH174"/>
  <c r="BG174"/>
  <c r="BF174"/>
  <c r="T174"/>
  <c r="R174"/>
  <c r="P174"/>
  <c r="BI171"/>
  <c r="BH171"/>
  <c r="BG171"/>
  <c r="BF171"/>
  <c r="T171"/>
  <c r="R171"/>
  <c r="P171"/>
  <c r="BI169"/>
  <c r="BH169"/>
  <c r="BG169"/>
  <c r="BF169"/>
  <c r="T169"/>
  <c r="R169"/>
  <c r="P169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5"/>
  <c r="BH155"/>
  <c r="BG155"/>
  <c r="BF155"/>
  <c r="T155"/>
  <c r="R155"/>
  <c r="P155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39"/>
  <c r="BH139"/>
  <c r="BG139"/>
  <c r="BF139"/>
  <c r="T139"/>
  <c r="R139"/>
  <c r="P139"/>
  <c r="BI135"/>
  <c r="BH135"/>
  <c r="BG135"/>
  <c r="BF135"/>
  <c r="T135"/>
  <c r="R135"/>
  <c r="P135"/>
  <c r="BI131"/>
  <c r="BH131"/>
  <c r="BG131"/>
  <c r="BF131"/>
  <c r="T131"/>
  <c r="R131"/>
  <c r="P131"/>
  <c r="BI128"/>
  <c r="BH128"/>
  <c r="BG128"/>
  <c r="BF128"/>
  <c r="T128"/>
  <c r="R128"/>
  <c r="P128"/>
  <c r="BI124"/>
  <c r="BH124"/>
  <c r="BG124"/>
  <c r="BF124"/>
  <c r="T124"/>
  <c r="R124"/>
  <c r="P124"/>
  <c r="BI121"/>
  <c r="BH121"/>
  <c r="BG121"/>
  <c r="BF121"/>
  <c r="T121"/>
  <c r="R121"/>
  <c r="P121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6"/>
  <c r="BH106"/>
  <c r="BG106"/>
  <c r="BF106"/>
  <c r="T106"/>
  <c r="R106"/>
  <c r="P106"/>
  <c r="BI101"/>
  <c r="BH101"/>
  <c r="BG101"/>
  <c r="BF101"/>
  <c r="T101"/>
  <c r="R101"/>
  <c r="P101"/>
  <c r="BI98"/>
  <c r="BH98"/>
  <c r="BG98"/>
  <c r="BF98"/>
  <c r="T98"/>
  <c r="R98"/>
  <c r="P98"/>
  <c r="J93"/>
  <c r="J92"/>
  <c r="F92"/>
  <c r="F90"/>
  <c r="E88"/>
  <c r="J55"/>
  <c r="J54"/>
  <c r="F54"/>
  <c r="F52"/>
  <c r="E50"/>
  <c r="J18"/>
  <c r="E18"/>
  <c r="F93"/>
  <c r="J17"/>
  <c r="J12"/>
  <c r="J52"/>
  <c r="E7"/>
  <c r="E48"/>
  <c i="4" r="J37"/>
  <c r="J36"/>
  <c i="1" r="AY57"/>
  <c i="4" r="J35"/>
  <c i="1" r="AX57"/>
  <c i="4" r="BI654"/>
  <c r="BH654"/>
  <c r="BG654"/>
  <c r="BF654"/>
  <c r="T654"/>
  <c r="R654"/>
  <c r="P654"/>
  <c r="BI652"/>
  <c r="BH652"/>
  <c r="BG652"/>
  <c r="BF652"/>
  <c r="T652"/>
  <c r="R652"/>
  <c r="P652"/>
  <c r="BI649"/>
  <c r="BH649"/>
  <c r="BG649"/>
  <c r="BF649"/>
  <c r="T649"/>
  <c r="T648"/>
  <c r="R649"/>
  <c r="R648"/>
  <c r="P649"/>
  <c r="P648"/>
  <c r="BI646"/>
  <c r="BH646"/>
  <c r="BG646"/>
  <c r="BF646"/>
  <c r="T646"/>
  <c r="T645"/>
  <c r="R646"/>
  <c r="R645"/>
  <c r="P646"/>
  <c r="P645"/>
  <c r="BI643"/>
  <c r="BH643"/>
  <c r="BG643"/>
  <c r="BF643"/>
  <c r="T643"/>
  <c r="T642"/>
  <c r="R643"/>
  <c r="R642"/>
  <c r="P643"/>
  <c r="P642"/>
  <c r="BI640"/>
  <c r="BH640"/>
  <c r="BG640"/>
  <c r="BF640"/>
  <c r="T640"/>
  <c r="R640"/>
  <c r="P640"/>
  <c r="BI638"/>
  <c r="BH638"/>
  <c r="BG638"/>
  <c r="BF638"/>
  <c r="T638"/>
  <c r="R638"/>
  <c r="P638"/>
  <c r="BI636"/>
  <c r="BH636"/>
  <c r="BG636"/>
  <c r="BF636"/>
  <c r="T636"/>
  <c r="R636"/>
  <c r="P636"/>
  <c r="BI634"/>
  <c r="BH634"/>
  <c r="BG634"/>
  <c r="BF634"/>
  <c r="T634"/>
  <c r="R634"/>
  <c r="P634"/>
  <c r="BI632"/>
  <c r="BH632"/>
  <c r="BG632"/>
  <c r="BF632"/>
  <c r="T632"/>
  <c r="R632"/>
  <c r="P632"/>
  <c r="BI630"/>
  <c r="BH630"/>
  <c r="BG630"/>
  <c r="BF630"/>
  <c r="T630"/>
  <c r="R630"/>
  <c r="P630"/>
  <c r="BI628"/>
  <c r="BH628"/>
  <c r="BG628"/>
  <c r="BF628"/>
  <c r="T628"/>
  <c r="R628"/>
  <c r="P628"/>
  <c r="BI623"/>
  <c r="BH623"/>
  <c r="BG623"/>
  <c r="BF623"/>
  <c r="T623"/>
  <c r="R623"/>
  <c r="P623"/>
  <c r="BI617"/>
  <c r="BH617"/>
  <c r="BG617"/>
  <c r="BF617"/>
  <c r="T617"/>
  <c r="R617"/>
  <c r="P617"/>
  <c r="BI614"/>
  <c r="BH614"/>
  <c r="BG614"/>
  <c r="BF614"/>
  <c r="T614"/>
  <c r="R614"/>
  <c r="P614"/>
  <c r="BI610"/>
  <c r="BH610"/>
  <c r="BG610"/>
  <c r="BF610"/>
  <c r="T610"/>
  <c r="R610"/>
  <c r="P610"/>
  <c r="BI607"/>
  <c r="BH607"/>
  <c r="BG607"/>
  <c r="BF607"/>
  <c r="T607"/>
  <c r="R607"/>
  <c r="P607"/>
  <c r="BI604"/>
  <c r="BH604"/>
  <c r="BG604"/>
  <c r="BF604"/>
  <c r="T604"/>
  <c r="R604"/>
  <c r="P604"/>
  <c r="BI599"/>
  <c r="BH599"/>
  <c r="BG599"/>
  <c r="BF599"/>
  <c r="T599"/>
  <c r="R599"/>
  <c r="P599"/>
  <c r="BI594"/>
  <c r="BH594"/>
  <c r="BG594"/>
  <c r="BF594"/>
  <c r="T594"/>
  <c r="R594"/>
  <c r="P594"/>
  <c r="BI589"/>
  <c r="BH589"/>
  <c r="BG589"/>
  <c r="BF589"/>
  <c r="T589"/>
  <c r="R589"/>
  <c r="P589"/>
  <c r="BI586"/>
  <c r="BH586"/>
  <c r="BG586"/>
  <c r="BF586"/>
  <c r="T586"/>
  <c r="R586"/>
  <c r="P586"/>
  <c r="BI582"/>
  <c r="BH582"/>
  <c r="BG582"/>
  <c r="BF582"/>
  <c r="T582"/>
  <c r="R582"/>
  <c r="P582"/>
  <c r="BI578"/>
  <c r="BH578"/>
  <c r="BG578"/>
  <c r="BF578"/>
  <c r="T578"/>
  <c r="R578"/>
  <c r="P578"/>
  <c r="BI575"/>
  <c r="BH575"/>
  <c r="BG575"/>
  <c r="BF575"/>
  <c r="T575"/>
  <c r="R575"/>
  <c r="P575"/>
  <c r="BI571"/>
  <c r="BH571"/>
  <c r="BG571"/>
  <c r="BF571"/>
  <c r="T571"/>
  <c r="R571"/>
  <c r="P571"/>
  <c r="BI567"/>
  <c r="BH567"/>
  <c r="BG567"/>
  <c r="BF567"/>
  <c r="T567"/>
  <c r="R567"/>
  <c r="P567"/>
  <c r="BI563"/>
  <c r="BH563"/>
  <c r="BG563"/>
  <c r="BF563"/>
  <c r="T563"/>
  <c r="R563"/>
  <c r="P563"/>
  <c r="BI559"/>
  <c r="BH559"/>
  <c r="BG559"/>
  <c r="BF559"/>
  <c r="T559"/>
  <c r="R559"/>
  <c r="P559"/>
  <c r="BI555"/>
  <c r="BH555"/>
  <c r="BG555"/>
  <c r="BF555"/>
  <c r="T555"/>
  <c r="R555"/>
  <c r="P555"/>
  <c r="BI552"/>
  <c r="BH552"/>
  <c r="BG552"/>
  <c r="BF552"/>
  <c r="T552"/>
  <c r="R552"/>
  <c r="P552"/>
  <c r="BI548"/>
  <c r="BH548"/>
  <c r="BG548"/>
  <c r="BF548"/>
  <c r="T548"/>
  <c r="R548"/>
  <c r="P548"/>
  <c r="BI544"/>
  <c r="BH544"/>
  <c r="BG544"/>
  <c r="BF544"/>
  <c r="T544"/>
  <c r="R544"/>
  <c r="P544"/>
  <c r="BI541"/>
  <c r="BH541"/>
  <c r="BG541"/>
  <c r="BF541"/>
  <c r="T541"/>
  <c r="R541"/>
  <c r="P541"/>
  <c r="BI537"/>
  <c r="BH537"/>
  <c r="BG537"/>
  <c r="BF537"/>
  <c r="T537"/>
  <c r="R537"/>
  <c r="P537"/>
  <c r="BI534"/>
  <c r="BH534"/>
  <c r="BG534"/>
  <c r="BF534"/>
  <c r="T534"/>
  <c r="R534"/>
  <c r="P534"/>
  <c r="BI530"/>
  <c r="BH530"/>
  <c r="BG530"/>
  <c r="BF530"/>
  <c r="T530"/>
  <c r="R530"/>
  <c r="P530"/>
  <c r="BI526"/>
  <c r="BH526"/>
  <c r="BG526"/>
  <c r="BF526"/>
  <c r="T526"/>
  <c r="R526"/>
  <c r="P526"/>
  <c r="BI519"/>
  <c r="BH519"/>
  <c r="BG519"/>
  <c r="BF519"/>
  <c r="T519"/>
  <c r="R519"/>
  <c r="P519"/>
  <c r="BI512"/>
  <c r="BH512"/>
  <c r="BG512"/>
  <c r="BF512"/>
  <c r="T512"/>
  <c r="R512"/>
  <c r="P512"/>
  <c r="BI509"/>
  <c r="BH509"/>
  <c r="BG509"/>
  <c r="BF509"/>
  <c r="T509"/>
  <c r="R509"/>
  <c r="P509"/>
  <c r="BI506"/>
  <c r="BH506"/>
  <c r="BG506"/>
  <c r="BF506"/>
  <c r="T506"/>
  <c r="R506"/>
  <c r="P506"/>
  <c r="BI503"/>
  <c r="BH503"/>
  <c r="BG503"/>
  <c r="BF503"/>
  <c r="T503"/>
  <c r="R503"/>
  <c r="P503"/>
  <c r="BI500"/>
  <c r="BH500"/>
  <c r="BG500"/>
  <c r="BF500"/>
  <c r="T500"/>
  <c r="R500"/>
  <c r="P500"/>
  <c r="BI496"/>
  <c r="BH496"/>
  <c r="BG496"/>
  <c r="BF496"/>
  <c r="T496"/>
  <c r="R496"/>
  <c r="P496"/>
  <c r="BI493"/>
  <c r="BH493"/>
  <c r="BG493"/>
  <c r="BF493"/>
  <c r="T493"/>
  <c r="R493"/>
  <c r="P493"/>
  <c r="BI489"/>
  <c r="BH489"/>
  <c r="BG489"/>
  <c r="BF489"/>
  <c r="T489"/>
  <c r="R489"/>
  <c r="P489"/>
  <c r="BI486"/>
  <c r="BH486"/>
  <c r="BG486"/>
  <c r="BF486"/>
  <c r="T486"/>
  <c r="R486"/>
  <c r="P486"/>
  <c r="BI482"/>
  <c r="BH482"/>
  <c r="BG482"/>
  <c r="BF482"/>
  <c r="T482"/>
  <c r="R482"/>
  <c r="P482"/>
  <c r="BI478"/>
  <c r="BH478"/>
  <c r="BG478"/>
  <c r="BF478"/>
  <c r="T478"/>
  <c r="R478"/>
  <c r="P478"/>
  <c r="BI474"/>
  <c r="BH474"/>
  <c r="BG474"/>
  <c r="BF474"/>
  <c r="T474"/>
  <c r="R474"/>
  <c r="P474"/>
  <c r="BI470"/>
  <c r="BH470"/>
  <c r="BG470"/>
  <c r="BF470"/>
  <c r="T470"/>
  <c r="R470"/>
  <c r="P470"/>
  <c r="BI467"/>
  <c r="BH467"/>
  <c r="BG467"/>
  <c r="BF467"/>
  <c r="T467"/>
  <c r="R467"/>
  <c r="P467"/>
  <c r="BI465"/>
  <c r="BH465"/>
  <c r="BG465"/>
  <c r="BF465"/>
  <c r="T465"/>
  <c r="R465"/>
  <c r="P465"/>
  <c r="BI459"/>
  <c r="BH459"/>
  <c r="BG459"/>
  <c r="BF459"/>
  <c r="T459"/>
  <c r="R459"/>
  <c r="P459"/>
  <c r="BI456"/>
  <c r="BH456"/>
  <c r="BG456"/>
  <c r="BF456"/>
  <c r="T456"/>
  <c r="R456"/>
  <c r="P456"/>
  <c r="BI453"/>
  <c r="BH453"/>
  <c r="BG453"/>
  <c r="BF453"/>
  <c r="T453"/>
  <c r="R453"/>
  <c r="P453"/>
  <c r="BI450"/>
  <c r="BH450"/>
  <c r="BG450"/>
  <c r="BF450"/>
  <c r="T450"/>
  <c r="R450"/>
  <c r="P450"/>
  <c r="BI447"/>
  <c r="BH447"/>
  <c r="BG447"/>
  <c r="BF447"/>
  <c r="T447"/>
  <c r="R447"/>
  <c r="P447"/>
  <c r="BI443"/>
  <c r="BH443"/>
  <c r="BG443"/>
  <c r="BF443"/>
  <c r="T443"/>
  <c r="R443"/>
  <c r="P443"/>
  <c r="BI439"/>
  <c r="BH439"/>
  <c r="BG439"/>
  <c r="BF439"/>
  <c r="T439"/>
  <c r="R439"/>
  <c r="P439"/>
  <c r="BI436"/>
  <c r="BH436"/>
  <c r="BG436"/>
  <c r="BF436"/>
  <c r="T436"/>
  <c r="R436"/>
  <c r="P436"/>
  <c r="BI432"/>
  <c r="BH432"/>
  <c r="BG432"/>
  <c r="BF432"/>
  <c r="T432"/>
  <c r="R432"/>
  <c r="P432"/>
  <c r="BI428"/>
  <c r="BH428"/>
  <c r="BG428"/>
  <c r="BF428"/>
  <c r="T428"/>
  <c r="R428"/>
  <c r="P428"/>
  <c r="BI425"/>
  <c r="BH425"/>
  <c r="BG425"/>
  <c r="BF425"/>
  <c r="T425"/>
  <c r="R425"/>
  <c r="P425"/>
  <c r="BI423"/>
  <c r="BH423"/>
  <c r="BG423"/>
  <c r="BF423"/>
  <c r="T423"/>
  <c r="R423"/>
  <c r="P423"/>
  <c r="BI419"/>
  <c r="BH419"/>
  <c r="BG419"/>
  <c r="BF419"/>
  <c r="T419"/>
  <c r="R419"/>
  <c r="P419"/>
  <c r="BI416"/>
  <c r="BH416"/>
  <c r="BG416"/>
  <c r="BF416"/>
  <c r="T416"/>
  <c r="R416"/>
  <c r="P416"/>
  <c r="BI413"/>
  <c r="BH413"/>
  <c r="BG413"/>
  <c r="BF413"/>
  <c r="T413"/>
  <c r="R413"/>
  <c r="P413"/>
  <c r="BI410"/>
  <c r="BH410"/>
  <c r="BG410"/>
  <c r="BF410"/>
  <c r="T410"/>
  <c r="R410"/>
  <c r="P410"/>
  <c r="BI406"/>
  <c r="BH406"/>
  <c r="BG406"/>
  <c r="BF406"/>
  <c r="T406"/>
  <c r="R406"/>
  <c r="P406"/>
  <c r="BI403"/>
  <c r="BH403"/>
  <c r="BG403"/>
  <c r="BF403"/>
  <c r="T403"/>
  <c r="R403"/>
  <c r="P403"/>
  <c r="BI400"/>
  <c r="BH400"/>
  <c r="BG400"/>
  <c r="BF400"/>
  <c r="T400"/>
  <c r="R400"/>
  <c r="P400"/>
  <c r="BI397"/>
  <c r="BH397"/>
  <c r="BG397"/>
  <c r="BF397"/>
  <c r="T397"/>
  <c r="R397"/>
  <c r="P397"/>
  <c r="BI393"/>
  <c r="BH393"/>
  <c r="BG393"/>
  <c r="BF393"/>
  <c r="T393"/>
  <c r="R393"/>
  <c r="P393"/>
  <c r="BI389"/>
  <c r="BH389"/>
  <c r="BG389"/>
  <c r="BF389"/>
  <c r="T389"/>
  <c r="R389"/>
  <c r="P389"/>
  <c r="BI387"/>
  <c r="BH387"/>
  <c r="BG387"/>
  <c r="BF387"/>
  <c r="T387"/>
  <c r="R387"/>
  <c r="P387"/>
  <c r="BI384"/>
  <c r="BH384"/>
  <c r="BG384"/>
  <c r="BF384"/>
  <c r="T384"/>
  <c r="R384"/>
  <c r="P384"/>
  <c r="BI382"/>
  <c r="BH382"/>
  <c r="BG382"/>
  <c r="BF382"/>
  <c r="T382"/>
  <c r="R382"/>
  <c r="P382"/>
  <c r="BI379"/>
  <c r="BH379"/>
  <c r="BG379"/>
  <c r="BF379"/>
  <c r="T379"/>
  <c r="R379"/>
  <c r="P379"/>
  <c r="BI377"/>
  <c r="BH377"/>
  <c r="BG377"/>
  <c r="BF377"/>
  <c r="T377"/>
  <c r="R377"/>
  <c r="P377"/>
  <c r="BI374"/>
  <c r="BH374"/>
  <c r="BG374"/>
  <c r="BF374"/>
  <c r="T374"/>
  <c r="R374"/>
  <c r="P374"/>
  <c r="BI372"/>
  <c r="BH372"/>
  <c r="BG372"/>
  <c r="BF372"/>
  <c r="T372"/>
  <c r="R372"/>
  <c r="P372"/>
  <c r="BI368"/>
  <c r="BH368"/>
  <c r="BG368"/>
  <c r="BF368"/>
  <c r="T368"/>
  <c r="R368"/>
  <c r="P368"/>
  <c r="BI366"/>
  <c r="BH366"/>
  <c r="BG366"/>
  <c r="BF366"/>
  <c r="T366"/>
  <c r="R366"/>
  <c r="P366"/>
  <c r="BI361"/>
  <c r="BH361"/>
  <c r="BG361"/>
  <c r="BF361"/>
  <c r="T361"/>
  <c r="R361"/>
  <c r="P361"/>
  <c r="BI358"/>
  <c r="BH358"/>
  <c r="BG358"/>
  <c r="BF358"/>
  <c r="T358"/>
  <c r="R358"/>
  <c r="P358"/>
  <c r="BI355"/>
  <c r="BH355"/>
  <c r="BG355"/>
  <c r="BF355"/>
  <c r="T355"/>
  <c r="R355"/>
  <c r="P355"/>
  <c r="BI351"/>
  <c r="BH351"/>
  <c r="BG351"/>
  <c r="BF351"/>
  <c r="T351"/>
  <c r="R351"/>
  <c r="P351"/>
  <c r="BI349"/>
  <c r="BH349"/>
  <c r="BG349"/>
  <c r="BF349"/>
  <c r="T349"/>
  <c r="R349"/>
  <c r="P349"/>
  <c r="BI346"/>
  <c r="BH346"/>
  <c r="BG346"/>
  <c r="BF346"/>
  <c r="T346"/>
  <c r="R346"/>
  <c r="P346"/>
  <c r="BI344"/>
  <c r="BH344"/>
  <c r="BG344"/>
  <c r="BF344"/>
  <c r="T344"/>
  <c r="R344"/>
  <c r="P344"/>
  <c r="BI340"/>
  <c r="BH340"/>
  <c r="BG340"/>
  <c r="BF340"/>
  <c r="T340"/>
  <c r="R340"/>
  <c r="P340"/>
  <c r="BI336"/>
  <c r="BH336"/>
  <c r="BG336"/>
  <c r="BF336"/>
  <c r="T336"/>
  <c r="R336"/>
  <c r="P336"/>
  <c r="BI334"/>
  <c r="BH334"/>
  <c r="BG334"/>
  <c r="BF334"/>
  <c r="T334"/>
  <c r="R334"/>
  <c r="P334"/>
  <c r="BI330"/>
  <c r="BH330"/>
  <c r="BG330"/>
  <c r="BF330"/>
  <c r="T330"/>
  <c r="R330"/>
  <c r="P330"/>
  <c r="BI328"/>
  <c r="BH328"/>
  <c r="BG328"/>
  <c r="BF328"/>
  <c r="T328"/>
  <c r="R328"/>
  <c r="P328"/>
  <c r="BI324"/>
  <c r="BH324"/>
  <c r="BG324"/>
  <c r="BF324"/>
  <c r="T324"/>
  <c r="R324"/>
  <c r="P324"/>
  <c r="BI322"/>
  <c r="BH322"/>
  <c r="BG322"/>
  <c r="BF322"/>
  <c r="T322"/>
  <c r="R322"/>
  <c r="P322"/>
  <c r="BI319"/>
  <c r="BH319"/>
  <c r="BG319"/>
  <c r="BF319"/>
  <c r="T319"/>
  <c r="R319"/>
  <c r="P319"/>
  <c r="BI316"/>
  <c r="BH316"/>
  <c r="BG316"/>
  <c r="BF316"/>
  <c r="T316"/>
  <c r="R316"/>
  <c r="P316"/>
  <c r="BI313"/>
  <c r="BH313"/>
  <c r="BG313"/>
  <c r="BF313"/>
  <c r="T313"/>
  <c r="R313"/>
  <c r="P313"/>
  <c r="BI310"/>
  <c r="BH310"/>
  <c r="BG310"/>
  <c r="BF310"/>
  <c r="T310"/>
  <c r="R310"/>
  <c r="P310"/>
  <c r="BI308"/>
  <c r="BH308"/>
  <c r="BG308"/>
  <c r="BF308"/>
  <c r="T308"/>
  <c r="R308"/>
  <c r="P308"/>
  <c r="BI305"/>
  <c r="BH305"/>
  <c r="BG305"/>
  <c r="BF305"/>
  <c r="T305"/>
  <c r="R305"/>
  <c r="P305"/>
  <c r="BI302"/>
  <c r="BH302"/>
  <c r="BG302"/>
  <c r="BF302"/>
  <c r="T302"/>
  <c r="R302"/>
  <c r="P302"/>
  <c r="BI300"/>
  <c r="BH300"/>
  <c r="BG300"/>
  <c r="BF300"/>
  <c r="T300"/>
  <c r="R300"/>
  <c r="P300"/>
  <c r="BI297"/>
  <c r="BH297"/>
  <c r="BG297"/>
  <c r="BF297"/>
  <c r="T297"/>
  <c r="R297"/>
  <c r="P297"/>
  <c r="BI293"/>
  <c r="BH293"/>
  <c r="BG293"/>
  <c r="BF293"/>
  <c r="T293"/>
  <c r="R293"/>
  <c r="P293"/>
  <c r="BI290"/>
  <c r="BH290"/>
  <c r="BG290"/>
  <c r="BF290"/>
  <c r="T290"/>
  <c r="R290"/>
  <c r="P290"/>
  <c r="BI287"/>
  <c r="BH287"/>
  <c r="BG287"/>
  <c r="BF287"/>
  <c r="T287"/>
  <c r="R287"/>
  <c r="P287"/>
  <c r="BI280"/>
  <c r="BH280"/>
  <c r="BG280"/>
  <c r="BF280"/>
  <c r="T280"/>
  <c r="R280"/>
  <c r="P280"/>
  <c r="BI278"/>
  <c r="BH278"/>
  <c r="BG278"/>
  <c r="BF278"/>
  <c r="T278"/>
  <c r="R278"/>
  <c r="P278"/>
  <c r="BI275"/>
  <c r="BH275"/>
  <c r="BG275"/>
  <c r="BF275"/>
  <c r="T275"/>
  <c r="R275"/>
  <c r="P275"/>
  <c r="BI272"/>
  <c r="BH272"/>
  <c r="BG272"/>
  <c r="BF272"/>
  <c r="T272"/>
  <c r="R272"/>
  <c r="P272"/>
  <c r="BI269"/>
  <c r="BH269"/>
  <c r="BG269"/>
  <c r="BF269"/>
  <c r="T269"/>
  <c r="R269"/>
  <c r="P269"/>
  <c r="BI266"/>
  <c r="BH266"/>
  <c r="BG266"/>
  <c r="BF266"/>
  <c r="T266"/>
  <c r="R266"/>
  <c r="P266"/>
  <c r="BI263"/>
  <c r="BH263"/>
  <c r="BG263"/>
  <c r="BF263"/>
  <c r="T263"/>
  <c r="R263"/>
  <c r="P263"/>
  <c r="BI258"/>
  <c r="BH258"/>
  <c r="BG258"/>
  <c r="BF258"/>
  <c r="T258"/>
  <c r="R258"/>
  <c r="P258"/>
  <c r="BI255"/>
  <c r="BH255"/>
  <c r="BG255"/>
  <c r="BF255"/>
  <c r="T255"/>
  <c r="R255"/>
  <c r="P255"/>
  <c r="BI251"/>
  <c r="BH251"/>
  <c r="BG251"/>
  <c r="BF251"/>
  <c r="T251"/>
  <c r="R251"/>
  <c r="P251"/>
  <c r="BI247"/>
  <c r="BH247"/>
  <c r="BG247"/>
  <c r="BF247"/>
  <c r="T247"/>
  <c r="R247"/>
  <c r="P247"/>
  <c r="BI244"/>
  <c r="BH244"/>
  <c r="BG244"/>
  <c r="BF244"/>
  <c r="T244"/>
  <c r="R244"/>
  <c r="P244"/>
  <c r="BI241"/>
  <c r="BH241"/>
  <c r="BG241"/>
  <c r="BF241"/>
  <c r="T241"/>
  <c r="R241"/>
  <c r="P241"/>
  <c r="BI238"/>
  <c r="BH238"/>
  <c r="BG238"/>
  <c r="BF238"/>
  <c r="T238"/>
  <c r="R238"/>
  <c r="P238"/>
  <c r="BI232"/>
  <c r="BH232"/>
  <c r="BG232"/>
  <c r="BF232"/>
  <c r="T232"/>
  <c r="R232"/>
  <c r="P232"/>
  <c r="BI228"/>
  <c r="BH228"/>
  <c r="BG228"/>
  <c r="BF228"/>
  <c r="T228"/>
  <c r="R228"/>
  <c r="P228"/>
  <c r="BI226"/>
  <c r="BH226"/>
  <c r="BG226"/>
  <c r="BF226"/>
  <c r="T226"/>
  <c r="R226"/>
  <c r="P226"/>
  <c r="BI222"/>
  <c r="BH222"/>
  <c r="BG222"/>
  <c r="BF222"/>
  <c r="T222"/>
  <c r="R222"/>
  <c r="P222"/>
  <c r="BI220"/>
  <c r="BH220"/>
  <c r="BG220"/>
  <c r="BF220"/>
  <c r="T220"/>
  <c r="R220"/>
  <c r="P220"/>
  <c r="BI215"/>
  <c r="BH215"/>
  <c r="BG215"/>
  <c r="BF215"/>
  <c r="T215"/>
  <c r="R215"/>
  <c r="P215"/>
  <c r="BI213"/>
  <c r="BH213"/>
  <c r="BG213"/>
  <c r="BF213"/>
  <c r="T213"/>
  <c r="R213"/>
  <c r="P213"/>
  <c r="BI209"/>
  <c r="BH209"/>
  <c r="BG209"/>
  <c r="BF209"/>
  <c r="T209"/>
  <c r="R209"/>
  <c r="P209"/>
  <c r="BI207"/>
  <c r="BH207"/>
  <c r="BG207"/>
  <c r="BF207"/>
  <c r="T207"/>
  <c r="R207"/>
  <c r="P207"/>
  <c r="BI202"/>
  <c r="BH202"/>
  <c r="BG202"/>
  <c r="BF202"/>
  <c r="T202"/>
  <c r="R202"/>
  <c r="P202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1"/>
  <c r="BH191"/>
  <c r="BG191"/>
  <c r="BF191"/>
  <c r="T191"/>
  <c r="R191"/>
  <c r="P191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8"/>
  <c r="BH178"/>
  <c r="BG178"/>
  <c r="BF178"/>
  <c r="T178"/>
  <c r="R178"/>
  <c r="P178"/>
  <c r="BI174"/>
  <c r="BH174"/>
  <c r="BG174"/>
  <c r="BF174"/>
  <c r="T174"/>
  <c r="R174"/>
  <c r="P174"/>
  <c r="BI171"/>
  <c r="BH171"/>
  <c r="BG171"/>
  <c r="BF171"/>
  <c r="T171"/>
  <c r="R171"/>
  <c r="P171"/>
  <c r="BI169"/>
  <c r="BH169"/>
  <c r="BG169"/>
  <c r="BF169"/>
  <c r="T169"/>
  <c r="R169"/>
  <c r="P169"/>
  <c r="BI164"/>
  <c r="BH164"/>
  <c r="BG164"/>
  <c r="BF164"/>
  <c r="T164"/>
  <c r="R164"/>
  <c r="P164"/>
  <c r="BI161"/>
  <c r="BH161"/>
  <c r="BG161"/>
  <c r="BF161"/>
  <c r="T161"/>
  <c r="R161"/>
  <c r="P161"/>
  <c r="BI157"/>
  <c r="BH157"/>
  <c r="BG157"/>
  <c r="BF157"/>
  <c r="T157"/>
  <c r="R157"/>
  <c r="P157"/>
  <c r="BI155"/>
  <c r="BH155"/>
  <c r="BG155"/>
  <c r="BF155"/>
  <c r="T155"/>
  <c r="R155"/>
  <c r="P155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39"/>
  <c r="BH139"/>
  <c r="BG139"/>
  <c r="BF139"/>
  <c r="T139"/>
  <c r="R139"/>
  <c r="P139"/>
  <c r="BI135"/>
  <c r="BH135"/>
  <c r="BG135"/>
  <c r="BF135"/>
  <c r="T135"/>
  <c r="R135"/>
  <c r="P135"/>
  <c r="BI131"/>
  <c r="BH131"/>
  <c r="BG131"/>
  <c r="BF131"/>
  <c r="T131"/>
  <c r="R131"/>
  <c r="P131"/>
  <c r="BI128"/>
  <c r="BH128"/>
  <c r="BG128"/>
  <c r="BF128"/>
  <c r="T128"/>
  <c r="R128"/>
  <c r="P128"/>
  <c r="BI124"/>
  <c r="BH124"/>
  <c r="BG124"/>
  <c r="BF124"/>
  <c r="T124"/>
  <c r="R124"/>
  <c r="P124"/>
  <c r="BI121"/>
  <c r="BH121"/>
  <c r="BG121"/>
  <c r="BF121"/>
  <c r="T121"/>
  <c r="R121"/>
  <c r="P121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6"/>
  <c r="BH106"/>
  <c r="BG106"/>
  <c r="BF106"/>
  <c r="T106"/>
  <c r="R106"/>
  <c r="P106"/>
  <c r="BI101"/>
  <c r="BH101"/>
  <c r="BG101"/>
  <c r="BF101"/>
  <c r="T101"/>
  <c r="R101"/>
  <c r="P101"/>
  <c r="BI98"/>
  <c r="BH98"/>
  <c r="BG98"/>
  <c r="BF98"/>
  <c r="T98"/>
  <c r="R98"/>
  <c r="P98"/>
  <c r="J93"/>
  <c r="J92"/>
  <c r="F92"/>
  <c r="F90"/>
  <c r="E88"/>
  <c r="J55"/>
  <c r="J54"/>
  <c r="F54"/>
  <c r="F52"/>
  <c r="E50"/>
  <c r="J18"/>
  <c r="E18"/>
  <c r="F93"/>
  <c r="J17"/>
  <c r="J12"/>
  <c r="J90"/>
  <c r="E7"/>
  <c r="E48"/>
  <c i="3" r="J37"/>
  <c r="J36"/>
  <c i="1" r="AY56"/>
  <c i="3" r="J35"/>
  <c i="1" r="AX56"/>
  <c i="3" r="BI677"/>
  <c r="BH677"/>
  <c r="BG677"/>
  <c r="BF677"/>
  <c r="T677"/>
  <c r="R677"/>
  <c r="P677"/>
  <c r="BI675"/>
  <c r="BH675"/>
  <c r="BG675"/>
  <c r="BF675"/>
  <c r="T675"/>
  <c r="R675"/>
  <c r="P675"/>
  <c r="BI672"/>
  <c r="BH672"/>
  <c r="BG672"/>
  <c r="BF672"/>
  <c r="T672"/>
  <c r="T671"/>
  <c r="R672"/>
  <c r="R671"/>
  <c r="P672"/>
  <c r="P671"/>
  <c r="BI669"/>
  <c r="BH669"/>
  <c r="BG669"/>
  <c r="BF669"/>
  <c r="T669"/>
  <c r="T668"/>
  <c r="R669"/>
  <c r="R668"/>
  <c r="P669"/>
  <c r="P668"/>
  <c r="BI666"/>
  <c r="BH666"/>
  <c r="BG666"/>
  <c r="BF666"/>
  <c r="T666"/>
  <c r="T665"/>
  <c r="R666"/>
  <c r="R665"/>
  <c r="P666"/>
  <c r="P665"/>
  <c r="BI663"/>
  <c r="BH663"/>
  <c r="BG663"/>
  <c r="BF663"/>
  <c r="T663"/>
  <c r="R663"/>
  <c r="P663"/>
  <c r="BI661"/>
  <c r="BH661"/>
  <c r="BG661"/>
  <c r="BF661"/>
  <c r="T661"/>
  <c r="R661"/>
  <c r="P661"/>
  <c r="BI659"/>
  <c r="BH659"/>
  <c r="BG659"/>
  <c r="BF659"/>
  <c r="T659"/>
  <c r="R659"/>
  <c r="P659"/>
  <c r="BI657"/>
  <c r="BH657"/>
  <c r="BG657"/>
  <c r="BF657"/>
  <c r="T657"/>
  <c r="R657"/>
  <c r="P657"/>
  <c r="BI655"/>
  <c r="BH655"/>
  <c r="BG655"/>
  <c r="BF655"/>
  <c r="T655"/>
  <c r="R655"/>
  <c r="P655"/>
  <c r="BI653"/>
  <c r="BH653"/>
  <c r="BG653"/>
  <c r="BF653"/>
  <c r="T653"/>
  <c r="R653"/>
  <c r="P653"/>
  <c r="BI651"/>
  <c r="BH651"/>
  <c r="BG651"/>
  <c r="BF651"/>
  <c r="T651"/>
  <c r="R651"/>
  <c r="P651"/>
  <c r="BI646"/>
  <c r="BH646"/>
  <c r="BG646"/>
  <c r="BF646"/>
  <c r="T646"/>
  <c r="R646"/>
  <c r="P646"/>
  <c r="BI640"/>
  <c r="BH640"/>
  <c r="BG640"/>
  <c r="BF640"/>
  <c r="T640"/>
  <c r="R640"/>
  <c r="P640"/>
  <c r="BI637"/>
  <c r="BH637"/>
  <c r="BG637"/>
  <c r="BF637"/>
  <c r="T637"/>
  <c r="R637"/>
  <c r="P637"/>
  <c r="BI634"/>
  <c r="BH634"/>
  <c r="BG634"/>
  <c r="BF634"/>
  <c r="T634"/>
  <c r="R634"/>
  <c r="P634"/>
  <c r="BI627"/>
  <c r="BH627"/>
  <c r="BG627"/>
  <c r="BF627"/>
  <c r="T627"/>
  <c r="T626"/>
  <c r="R627"/>
  <c r="R626"/>
  <c r="P627"/>
  <c r="P626"/>
  <c r="BI622"/>
  <c r="BH622"/>
  <c r="BG622"/>
  <c r="BF622"/>
  <c r="T622"/>
  <c r="R622"/>
  <c r="P622"/>
  <c r="BI619"/>
  <c r="BH619"/>
  <c r="BG619"/>
  <c r="BF619"/>
  <c r="T619"/>
  <c r="R619"/>
  <c r="P619"/>
  <c r="BI615"/>
  <c r="BH615"/>
  <c r="BG615"/>
  <c r="BF615"/>
  <c r="T615"/>
  <c r="R615"/>
  <c r="P615"/>
  <c r="BI611"/>
  <c r="BH611"/>
  <c r="BG611"/>
  <c r="BF611"/>
  <c r="T611"/>
  <c r="R611"/>
  <c r="P611"/>
  <c r="BI608"/>
  <c r="BH608"/>
  <c r="BG608"/>
  <c r="BF608"/>
  <c r="T608"/>
  <c r="R608"/>
  <c r="P608"/>
  <c r="BI604"/>
  <c r="BH604"/>
  <c r="BG604"/>
  <c r="BF604"/>
  <c r="T604"/>
  <c r="R604"/>
  <c r="P604"/>
  <c r="BI600"/>
  <c r="BH600"/>
  <c r="BG600"/>
  <c r="BF600"/>
  <c r="T600"/>
  <c r="T599"/>
  <c r="R600"/>
  <c r="R599"/>
  <c r="P600"/>
  <c r="P599"/>
  <c r="BI595"/>
  <c r="BH595"/>
  <c r="BG595"/>
  <c r="BF595"/>
  <c r="T595"/>
  <c r="R595"/>
  <c r="P595"/>
  <c r="BI592"/>
  <c r="BH592"/>
  <c r="BG592"/>
  <c r="BF592"/>
  <c r="T592"/>
  <c r="R592"/>
  <c r="P592"/>
  <c r="BI589"/>
  <c r="BH589"/>
  <c r="BG589"/>
  <c r="BF589"/>
  <c r="T589"/>
  <c r="R589"/>
  <c r="P589"/>
  <c r="BI586"/>
  <c r="BH586"/>
  <c r="BG586"/>
  <c r="BF586"/>
  <c r="T586"/>
  <c r="R586"/>
  <c r="P586"/>
  <c r="BI582"/>
  <c r="BH582"/>
  <c r="BG582"/>
  <c r="BF582"/>
  <c r="T582"/>
  <c r="R582"/>
  <c r="P582"/>
  <c r="BI579"/>
  <c r="BH579"/>
  <c r="BG579"/>
  <c r="BF579"/>
  <c r="T579"/>
  <c r="R579"/>
  <c r="P579"/>
  <c r="BI575"/>
  <c r="BH575"/>
  <c r="BG575"/>
  <c r="BF575"/>
  <c r="T575"/>
  <c r="R575"/>
  <c r="P575"/>
  <c r="BI571"/>
  <c r="BH571"/>
  <c r="BG571"/>
  <c r="BF571"/>
  <c r="T571"/>
  <c r="R571"/>
  <c r="P571"/>
  <c r="BI568"/>
  <c r="BH568"/>
  <c r="BG568"/>
  <c r="BF568"/>
  <c r="T568"/>
  <c r="R568"/>
  <c r="P568"/>
  <c r="BI564"/>
  <c r="BH564"/>
  <c r="BG564"/>
  <c r="BF564"/>
  <c r="T564"/>
  <c r="R564"/>
  <c r="P564"/>
  <c r="BI561"/>
  <c r="BH561"/>
  <c r="BG561"/>
  <c r="BF561"/>
  <c r="T561"/>
  <c r="R561"/>
  <c r="P561"/>
  <c r="BI557"/>
  <c r="BH557"/>
  <c r="BG557"/>
  <c r="BF557"/>
  <c r="T557"/>
  <c r="R557"/>
  <c r="P557"/>
  <c r="BI554"/>
  <c r="BH554"/>
  <c r="BG554"/>
  <c r="BF554"/>
  <c r="T554"/>
  <c r="R554"/>
  <c r="P554"/>
  <c r="BI550"/>
  <c r="BH550"/>
  <c r="BG550"/>
  <c r="BF550"/>
  <c r="T550"/>
  <c r="R550"/>
  <c r="P550"/>
  <c r="BI546"/>
  <c r="BH546"/>
  <c r="BG546"/>
  <c r="BF546"/>
  <c r="T546"/>
  <c r="R546"/>
  <c r="P546"/>
  <c r="BI539"/>
  <c r="BH539"/>
  <c r="BG539"/>
  <c r="BF539"/>
  <c r="T539"/>
  <c r="R539"/>
  <c r="P539"/>
  <c r="BI532"/>
  <c r="BH532"/>
  <c r="BG532"/>
  <c r="BF532"/>
  <c r="T532"/>
  <c r="R532"/>
  <c r="P532"/>
  <c r="BI529"/>
  <c r="BH529"/>
  <c r="BG529"/>
  <c r="BF529"/>
  <c r="T529"/>
  <c r="R529"/>
  <c r="P529"/>
  <c r="BI526"/>
  <c r="BH526"/>
  <c r="BG526"/>
  <c r="BF526"/>
  <c r="T526"/>
  <c r="R526"/>
  <c r="P526"/>
  <c r="BI522"/>
  <c r="BH522"/>
  <c r="BG522"/>
  <c r="BF522"/>
  <c r="T522"/>
  <c r="R522"/>
  <c r="P522"/>
  <c r="BI519"/>
  <c r="BH519"/>
  <c r="BG519"/>
  <c r="BF519"/>
  <c r="T519"/>
  <c r="R519"/>
  <c r="P519"/>
  <c r="BI515"/>
  <c r="BH515"/>
  <c r="BG515"/>
  <c r="BF515"/>
  <c r="T515"/>
  <c r="R515"/>
  <c r="P515"/>
  <c r="BI512"/>
  <c r="BH512"/>
  <c r="BG512"/>
  <c r="BF512"/>
  <c r="T512"/>
  <c r="R512"/>
  <c r="P512"/>
  <c r="BI508"/>
  <c r="BH508"/>
  <c r="BG508"/>
  <c r="BF508"/>
  <c r="T508"/>
  <c r="R508"/>
  <c r="P508"/>
  <c r="BI505"/>
  <c r="BH505"/>
  <c r="BG505"/>
  <c r="BF505"/>
  <c r="T505"/>
  <c r="R505"/>
  <c r="P505"/>
  <c r="BI501"/>
  <c r="BH501"/>
  <c r="BG501"/>
  <c r="BF501"/>
  <c r="T501"/>
  <c r="R501"/>
  <c r="P501"/>
  <c r="BI497"/>
  <c r="BH497"/>
  <c r="BG497"/>
  <c r="BF497"/>
  <c r="T497"/>
  <c r="R497"/>
  <c r="P497"/>
  <c r="BI493"/>
  <c r="BH493"/>
  <c r="BG493"/>
  <c r="BF493"/>
  <c r="T493"/>
  <c r="R493"/>
  <c r="P493"/>
  <c r="BI490"/>
  <c r="BH490"/>
  <c r="BG490"/>
  <c r="BF490"/>
  <c r="T490"/>
  <c r="R490"/>
  <c r="P490"/>
  <c r="BI488"/>
  <c r="BH488"/>
  <c r="BG488"/>
  <c r="BF488"/>
  <c r="T488"/>
  <c r="R488"/>
  <c r="P488"/>
  <c r="BI482"/>
  <c r="BH482"/>
  <c r="BG482"/>
  <c r="BF482"/>
  <c r="T482"/>
  <c r="R482"/>
  <c r="P482"/>
  <c r="BI479"/>
  <c r="BH479"/>
  <c r="BG479"/>
  <c r="BF479"/>
  <c r="T479"/>
  <c r="R479"/>
  <c r="P479"/>
  <c r="BI476"/>
  <c r="BH476"/>
  <c r="BG476"/>
  <c r="BF476"/>
  <c r="T476"/>
  <c r="R476"/>
  <c r="P476"/>
  <c r="BI473"/>
  <c r="BH473"/>
  <c r="BG473"/>
  <c r="BF473"/>
  <c r="T473"/>
  <c r="R473"/>
  <c r="P473"/>
  <c r="BI470"/>
  <c r="BH470"/>
  <c r="BG470"/>
  <c r="BF470"/>
  <c r="T470"/>
  <c r="R470"/>
  <c r="P470"/>
  <c r="BI466"/>
  <c r="BH466"/>
  <c r="BG466"/>
  <c r="BF466"/>
  <c r="T466"/>
  <c r="R466"/>
  <c r="P466"/>
  <c r="BI462"/>
  <c r="BH462"/>
  <c r="BG462"/>
  <c r="BF462"/>
  <c r="T462"/>
  <c r="R462"/>
  <c r="P462"/>
  <c r="BI459"/>
  <c r="BH459"/>
  <c r="BG459"/>
  <c r="BF459"/>
  <c r="T459"/>
  <c r="R459"/>
  <c r="P459"/>
  <c r="BI455"/>
  <c r="BH455"/>
  <c r="BG455"/>
  <c r="BF455"/>
  <c r="T455"/>
  <c r="R455"/>
  <c r="P455"/>
  <c r="BI451"/>
  <c r="BH451"/>
  <c r="BG451"/>
  <c r="BF451"/>
  <c r="T451"/>
  <c r="R451"/>
  <c r="P451"/>
  <c r="BI448"/>
  <c r="BH448"/>
  <c r="BG448"/>
  <c r="BF448"/>
  <c r="T448"/>
  <c r="R448"/>
  <c r="P448"/>
  <c r="BI446"/>
  <c r="BH446"/>
  <c r="BG446"/>
  <c r="BF446"/>
  <c r="T446"/>
  <c r="R446"/>
  <c r="P446"/>
  <c r="BI442"/>
  <c r="BH442"/>
  <c r="BG442"/>
  <c r="BF442"/>
  <c r="T442"/>
  <c r="R442"/>
  <c r="P442"/>
  <c r="BI439"/>
  <c r="BH439"/>
  <c r="BG439"/>
  <c r="BF439"/>
  <c r="T439"/>
  <c r="R439"/>
  <c r="P439"/>
  <c r="BI436"/>
  <c r="BH436"/>
  <c r="BG436"/>
  <c r="BF436"/>
  <c r="T436"/>
  <c r="R436"/>
  <c r="P436"/>
  <c r="BI433"/>
  <c r="BH433"/>
  <c r="BG433"/>
  <c r="BF433"/>
  <c r="T433"/>
  <c r="R433"/>
  <c r="P433"/>
  <c r="BI430"/>
  <c r="BH430"/>
  <c r="BG430"/>
  <c r="BF430"/>
  <c r="T430"/>
  <c r="R430"/>
  <c r="P430"/>
  <c r="BI426"/>
  <c r="BH426"/>
  <c r="BG426"/>
  <c r="BF426"/>
  <c r="T426"/>
  <c r="R426"/>
  <c r="P426"/>
  <c r="BI422"/>
  <c r="BH422"/>
  <c r="BG422"/>
  <c r="BF422"/>
  <c r="T422"/>
  <c r="R422"/>
  <c r="P422"/>
  <c r="BI419"/>
  <c r="BH419"/>
  <c r="BG419"/>
  <c r="BF419"/>
  <c r="T419"/>
  <c r="R419"/>
  <c r="P419"/>
  <c r="BI416"/>
  <c r="BH416"/>
  <c r="BG416"/>
  <c r="BF416"/>
  <c r="T416"/>
  <c r="R416"/>
  <c r="P416"/>
  <c r="BI412"/>
  <c r="BH412"/>
  <c r="BG412"/>
  <c r="BF412"/>
  <c r="T412"/>
  <c r="R412"/>
  <c r="P412"/>
  <c r="BI408"/>
  <c r="BH408"/>
  <c r="BG408"/>
  <c r="BF408"/>
  <c r="T408"/>
  <c r="R408"/>
  <c r="P408"/>
  <c r="BI406"/>
  <c r="BH406"/>
  <c r="BG406"/>
  <c r="BF406"/>
  <c r="T406"/>
  <c r="R406"/>
  <c r="P406"/>
  <c r="BI403"/>
  <c r="BH403"/>
  <c r="BG403"/>
  <c r="BF403"/>
  <c r="T403"/>
  <c r="R403"/>
  <c r="P403"/>
  <c r="BI401"/>
  <c r="BH401"/>
  <c r="BG401"/>
  <c r="BF401"/>
  <c r="T401"/>
  <c r="R401"/>
  <c r="P401"/>
  <c r="BI398"/>
  <c r="BH398"/>
  <c r="BG398"/>
  <c r="BF398"/>
  <c r="T398"/>
  <c r="R398"/>
  <c r="P398"/>
  <c r="BI396"/>
  <c r="BH396"/>
  <c r="BG396"/>
  <c r="BF396"/>
  <c r="T396"/>
  <c r="R396"/>
  <c r="P396"/>
  <c r="BI393"/>
  <c r="BH393"/>
  <c r="BG393"/>
  <c r="BF393"/>
  <c r="T393"/>
  <c r="R393"/>
  <c r="P393"/>
  <c r="BI391"/>
  <c r="BH391"/>
  <c r="BG391"/>
  <c r="BF391"/>
  <c r="T391"/>
  <c r="R391"/>
  <c r="P391"/>
  <c r="BI387"/>
  <c r="BH387"/>
  <c r="BG387"/>
  <c r="BF387"/>
  <c r="T387"/>
  <c r="R387"/>
  <c r="P387"/>
  <c r="BI385"/>
  <c r="BH385"/>
  <c r="BG385"/>
  <c r="BF385"/>
  <c r="T385"/>
  <c r="R385"/>
  <c r="P385"/>
  <c r="BI380"/>
  <c r="BH380"/>
  <c r="BG380"/>
  <c r="BF380"/>
  <c r="T380"/>
  <c r="R380"/>
  <c r="P380"/>
  <c r="BI377"/>
  <c r="BH377"/>
  <c r="BG377"/>
  <c r="BF377"/>
  <c r="T377"/>
  <c r="R377"/>
  <c r="P377"/>
  <c r="BI374"/>
  <c r="BH374"/>
  <c r="BG374"/>
  <c r="BF374"/>
  <c r="T374"/>
  <c r="R374"/>
  <c r="P374"/>
  <c r="BI370"/>
  <c r="BH370"/>
  <c r="BG370"/>
  <c r="BF370"/>
  <c r="T370"/>
  <c r="R370"/>
  <c r="P370"/>
  <c r="BI368"/>
  <c r="BH368"/>
  <c r="BG368"/>
  <c r="BF368"/>
  <c r="T368"/>
  <c r="R368"/>
  <c r="P368"/>
  <c r="BI365"/>
  <c r="BH365"/>
  <c r="BG365"/>
  <c r="BF365"/>
  <c r="T365"/>
  <c r="R365"/>
  <c r="P365"/>
  <c r="BI363"/>
  <c r="BH363"/>
  <c r="BG363"/>
  <c r="BF363"/>
  <c r="T363"/>
  <c r="R363"/>
  <c r="P363"/>
  <c r="BI359"/>
  <c r="BH359"/>
  <c r="BG359"/>
  <c r="BF359"/>
  <c r="T359"/>
  <c r="R359"/>
  <c r="P359"/>
  <c r="BI355"/>
  <c r="BH355"/>
  <c r="BG355"/>
  <c r="BF355"/>
  <c r="T355"/>
  <c r="R355"/>
  <c r="P355"/>
  <c r="BI353"/>
  <c r="BH353"/>
  <c r="BG353"/>
  <c r="BF353"/>
  <c r="T353"/>
  <c r="R353"/>
  <c r="P353"/>
  <c r="BI349"/>
  <c r="BH349"/>
  <c r="BG349"/>
  <c r="BF349"/>
  <c r="T349"/>
  <c r="R349"/>
  <c r="P349"/>
  <c r="BI345"/>
  <c r="BH345"/>
  <c r="BG345"/>
  <c r="BF345"/>
  <c r="T345"/>
  <c r="R345"/>
  <c r="P345"/>
  <c r="BI343"/>
  <c r="BH343"/>
  <c r="BG343"/>
  <c r="BF343"/>
  <c r="T343"/>
  <c r="R343"/>
  <c r="P343"/>
  <c r="BI339"/>
  <c r="BH339"/>
  <c r="BG339"/>
  <c r="BF339"/>
  <c r="T339"/>
  <c r="R339"/>
  <c r="P339"/>
  <c r="BI337"/>
  <c r="BH337"/>
  <c r="BG337"/>
  <c r="BF337"/>
  <c r="T337"/>
  <c r="R337"/>
  <c r="P337"/>
  <c r="BI334"/>
  <c r="BH334"/>
  <c r="BG334"/>
  <c r="BF334"/>
  <c r="T334"/>
  <c r="R334"/>
  <c r="P334"/>
  <c r="BI331"/>
  <c r="BH331"/>
  <c r="BG331"/>
  <c r="BF331"/>
  <c r="T331"/>
  <c r="R331"/>
  <c r="P331"/>
  <c r="BI328"/>
  <c r="BH328"/>
  <c r="BG328"/>
  <c r="BF328"/>
  <c r="T328"/>
  <c r="R328"/>
  <c r="P328"/>
  <c r="BI325"/>
  <c r="BH325"/>
  <c r="BG325"/>
  <c r="BF325"/>
  <c r="T325"/>
  <c r="R325"/>
  <c r="P325"/>
  <c r="BI323"/>
  <c r="BH323"/>
  <c r="BG323"/>
  <c r="BF323"/>
  <c r="T323"/>
  <c r="R323"/>
  <c r="P323"/>
  <c r="BI320"/>
  <c r="BH320"/>
  <c r="BG320"/>
  <c r="BF320"/>
  <c r="T320"/>
  <c r="R320"/>
  <c r="P320"/>
  <c r="BI317"/>
  <c r="BH317"/>
  <c r="BG317"/>
  <c r="BF317"/>
  <c r="T317"/>
  <c r="R317"/>
  <c r="P317"/>
  <c r="BI315"/>
  <c r="BH315"/>
  <c r="BG315"/>
  <c r="BF315"/>
  <c r="T315"/>
  <c r="R315"/>
  <c r="P315"/>
  <c r="BI312"/>
  <c r="BH312"/>
  <c r="BG312"/>
  <c r="BF312"/>
  <c r="T312"/>
  <c r="R312"/>
  <c r="P312"/>
  <c r="BI308"/>
  <c r="BH308"/>
  <c r="BG308"/>
  <c r="BF308"/>
  <c r="T308"/>
  <c r="R308"/>
  <c r="P308"/>
  <c r="BI305"/>
  <c r="BH305"/>
  <c r="BG305"/>
  <c r="BF305"/>
  <c r="T305"/>
  <c r="R305"/>
  <c r="P305"/>
  <c r="BI302"/>
  <c r="BH302"/>
  <c r="BG302"/>
  <c r="BF302"/>
  <c r="T302"/>
  <c r="R302"/>
  <c r="P302"/>
  <c r="BI298"/>
  <c r="BH298"/>
  <c r="BG298"/>
  <c r="BF298"/>
  <c r="T298"/>
  <c r="R298"/>
  <c r="P298"/>
  <c r="BI294"/>
  <c r="BH294"/>
  <c r="BG294"/>
  <c r="BF294"/>
  <c r="T294"/>
  <c r="R294"/>
  <c r="P294"/>
  <c r="BI292"/>
  <c r="BH292"/>
  <c r="BG292"/>
  <c r="BF292"/>
  <c r="T292"/>
  <c r="R292"/>
  <c r="P292"/>
  <c r="BI288"/>
  <c r="BH288"/>
  <c r="BG288"/>
  <c r="BF288"/>
  <c r="T288"/>
  <c r="R288"/>
  <c r="P288"/>
  <c r="BI286"/>
  <c r="BH286"/>
  <c r="BG286"/>
  <c r="BF286"/>
  <c r="T286"/>
  <c r="R286"/>
  <c r="P286"/>
  <c r="BI283"/>
  <c r="BH283"/>
  <c r="BG283"/>
  <c r="BF283"/>
  <c r="T283"/>
  <c r="R283"/>
  <c r="P283"/>
  <c r="BI280"/>
  <c r="BH280"/>
  <c r="BG280"/>
  <c r="BF280"/>
  <c r="T280"/>
  <c r="R280"/>
  <c r="P280"/>
  <c r="BI277"/>
  <c r="BH277"/>
  <c r="BG277"/>
  <c r="BF277"/>
  <c r="T277"/>
  <c r="R277"/>
  <c r="P277"/>
  <c r="BI274"/>
  <c r="BH274"/>
  <c r="BG274"/>
  <c r="BF274"/>
  <c r="T274"/>
  <c r="R274"/>
  <c r="P274"/>
  <c r="BI271"/>
  <c r="BH271"/>
  <c r="BG271"/>
  <c r="BF271"/>
  <c r="T271"/>
  <c r="R271"/>
  <c r="P271"/>
  <c r="BI266"/>
  <c r="BH266"/>
  <c r="BG266"/>
  <c r="BF266"/>
  <c r="T266"/>
  <c r="R266"/>
  <c r="P266"/>
  <c r="BI263"/>
  <c r="BH263"/>
  <c r="BG263"/>
  <c r="BF263"/>
  <c r="T263"/>
  <c r="R263"/>
  <c r="P263"/>
  <c r="BI259"/>
  <c r="BH259"/>
  <c r="BG259"/>
  <c r="BF259"/>
  <c r="T259"/>
  <c r="R259"/>
  <c r="P259"/>
  <c r="BI255"/>
  <c r="BH255"/>
  <c r="BG255"/>
  <c r="BF255"/>
  <c r="T255"/>
  <c r="R255"/>
  <c r="P255"/>
  <c r="BI252"/>
  <c r="BH252"/>
  <c r="BG252"/>
  <c r="BF252"/>
  <c r="T252"/>
  <c r="R252"/>
  <c r="P252"/>
  <c r="BI249"/>
  <c r="BH249"/>
  <c r="BG249"/>
  <c r="BF249"/>
  <c r="T249"/>
  <c r="R249"/>
  <c r="P249"/>
  <c r="BI246"/>
  <c r="BH246"/>
  <c r="BG246"/>
  <c r="BF246"/>
  <c r="T246"/>
  <c r="R246"/>
  <c r="P246"/>
  <c r="BI240"/>
  <c r="BH240"/>
  <c r="BG240"/>
  <c r="BF240"/>
  <c r="T240"/>
  <c r="R240"/>
  <c r="P240"/>
  <c r="BI236"/>
  <c r="BH236"/>
  <c r="BG236"/>
  <c r="BF236"/>
  <c r="T236"/>
  <c r="R236"/>
  <c r="P236"/>
  <c r="BI234"/>
  <c r="BH234"/>
  <c r="BG234"/>
  <c r="BF234"/>
  <c r="T234"/>
  <c r="R234"/>
  <c r="P234"/>
  <c r="BI230"/>
  <c r="BH230"/>
  <c r="BG230"/>
  <c r="BF230"/>
  <c r="T230"/>
  <c r="R230"/>
  <c r="P230"/>
  <c r="BI228"/>
  <c r="BH228"/>
  <c r="BG228"/>
  <c r="BF228"/>
  <c r="T228"/>
  <c r="R228"/>
  <c r="P228"/>
  <c r="BI223"/>
  <c r="BH223"/>
  <c r="BG223"/>
  <c r="BF223"/>
  <c r="T223"/>
  <c r="R223"/>
  <c r="P223"/>
  <c r="BI221"/>
  <c r="BH221"/>
  <c r="BG221"/>
  <c r="BF221"/>
  <c r="T221"/>
  <c r="R221"/>
  <c r="P221"/>
  <c r="BI217"/>
  <c r="BH217"/>
  <c r="BG217"/>
  <c r="BF217"/>
  <c r="T217"/>
  <c r="R217"/>
  <c r="P217"/>
  <c r="BI215"/>
  <c r="BH215"/>
  <c r="BG215"/>
  <c r="BF215"/>
  <c r="T215"/>
  <c r="R215"/>
  <c r="P215"/>
  <c r="BI210"/>
  <c r="BH210"/>
  <c r="BG210"/>
  <c r="BF210"/>
  <c r="T210"/>
  <c r="R210"/>
  <c r="P210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6"/>
  <c r="BH186"/>
  <c r="BG186"/>
  <c r="BF186"/>
  <c r="T186"/>
  <c r="R186"/>
  <c r="P186"/>
  <c r="BI182"/>
  <c r="BH182"/>
  <c r="BG182"/>
  <c r="BF182"/>
  <c r="T182"/>
  <c r="R182"/>
  <c r="P182"/>
  <c r="BI179"/>
  <c r="BH179"/>
  <c r="BG179"/>
  <c r="BF179"/>
  <c r="T179"/>
  <c r="R179"/>
  <c r="P179"/>
  <c r="BI177"/>
  <c r="BH177"/>
  <c r="BG177"/>
  <c r="BF177"/>
  <c r="T177"/>
  <c r="R177"/>
  <c r="P177"/>
  <c r="BI172"/>
  <c r="BH172"/>
  <c r="BG172"/>
  <c r="BF172"/>
  <c r="T172"/>
  <c r="R172"/>
  <c r="P172"/>
  <c r="BI169"/>
  <c r="BH169"/>
  <c r="BG169"/>
  <c r="BF169"/>
  <c r="T169"/>
  <c r="R169"/>
  <c r="P169"/>
  <c r="BI165"/>
  <c r="BH165"/>
  <c r="BG165"/>
  <c r="BF165"/>
  <c r="T165"/>
  <c r="R165"/>
  <c r="P165"/>
  <c r="BI163"/>
  <c r="BH163"/>
  <c r="BG163"/>
  <c r="BF163"/>
  <c r="T163"/>
  <c r="R163"/>
  <c r="P163"/>
  <c r="BI159"/>
  <c r="BH159"/>
  <c r="BG159"/>
  <c r="BF159"/>
  <c r="T159"/>
  <c r="R159"/>
  <c r="P159"/>
  <c r="BI155"/>
  <c r="BH155"/>
  <c r="BG155"/>
  <c r="BF155"/>
  <c r="T155"/>
  <c r="R155"/>
  <c r="P155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39"/>
  <c r="BH139"/>
  <c r="BG139"/>
  <c r="BF139"/>
  <c r="T139"/>
  <c r="R139"/>
  <c r="P139"/>
  <c r="BI135"/>
  <c r="BH135"/>
  <c r="BG135"/>
  <c r="BF135"/>
  <c r="T135"/>
  <c r="R135"/>
  <c r="P135"/>
  <c r="BI131"/>
  <c r="BH131"/>
  <c r="BG131"/>
  <c r="BF131"/>
  <c r="T131"/>
  <c r="R131"/>
  <c r="P131"/>
  <c r="BI128"/>
  <c r="BH128"/>
  <c r="BG128"/>
  <c r="BF128"/>
  <c r="T128"/>
  <c r="R128"/>
  <c r="P128"/>
  <c r="BI124"/>
  <c r="BH124"/>
  <c r="BG124"/>
  <c r="BF124"/>
  <c r="T124"/>
  <c r="R124"/>
  <c r="P124"/>
  <c r="BI121"/>
  <c r="BH121"/>
  <c r="BG121"/>
  <c r="BF121"/>
  <c r="T121"/>
  <c r="R121"/>
  <c r="P121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6"/>
  <c r="BH106"/>
  <c r="BG106"/>
  <c r="BF106"/>
  <c r="T106"/>
  <c r="R106"/>
  <c r="P106"/>
  <c r="BI101"/>
  <c r="BH101"/>
  <c r="BG101"/>
  <c r="BF101"/>
  <c r="T101"/>
  <c r="R101"/>
  <c r="P101"/>
  <c r="BI98"/>
  <c r="BH98"/>
  <c r="BG98"/>
  <c r="BF98"/>
  <c r="T98"/>
  <c r="R98"/>
  <c r="P98"/>
  <c r="J93"/>
  <c r="J92"/>
  <c r="F92"/>
  <c r="F90"/>
  <c r="E88"/>
  <c r="J55"/>
  <c r="J54"/>
  <c r="F54"/>
  <c r="F52"/>
  <c r="E50"/>
  <c r="J18"/>
  <c r="E18"/>
  <c r="F93"/>
  <c r="J17"/>
  <c r="J12"/>
  <c r="J90"/>
  <c r="E7"/>
  <c r="E86"/>
  <c i="2" r="J37"/>
  <c r="J36"/>
  <c i="1" r="AY55"/>
  <c i="2" r="J35"/>
  <c i="1" r="AX55"/>
  <c i="2" r="BI682"/>
  <c r="BH682"/>
  <c r="BG682"/>
  <c r="BF682"/>
  <c r="T682"/>
  <c r="R682"/>
  <c r="P682"/>
  <c r="BI680"/>
  <c r="BH680"/>
  <c r="BG680"/>
  <c r="BF680"/>
  <c r="T680"/>
  <c r="R680"/>
  <c r="P680"/>
  <c r="BI677"/>
  <c r="BH677"/>
  <c r="BG677"/>
  <c r="BF677"/>
  <c r="T677"/>
  <c r="T676"/>
  <c r="R677"/>
  <c r="R676"/>
  <c r="P677"/>
  <c r="P676"/>
  <c r="BI674"/>
  <c r="BH674"/>
  <c r="BG674"/>
  <c r="BF674"/>
  <c r="T674"/>
  <c r="T673"/>
  <c r="R674"/>
  <c r="R673"/>
  <c r="P674"/>
  <c r="P673"/>
  <c r="BI671"/>
  <c r="BH671"/>
  <c r="BG671"/>
  <c r="BF671"/>
  <c r="T671"/>
  <c r="T670"/>
  <c r="R671"/>
  <c r="R670"/>
  <c r="P671"/>
  <c r="P670"/>
  <c r="BI668"/>
  <c r="BH668"/>
  <c r="BG668"/>
  <c r="BF668"/>
  <c r="T668"/>
  <c r="R668"/>
  <c r="P668"/>
  <c r="BI666"/>
  <c r="BH666"/>
  <c r="BG666"/>
  <c r="BF666"/>
  <c r="T666"/>
  <c r="R666"/>
  <c r="P666"/>
  <c r="BI664"/>
  <c r="BH664"/>
  <c r="BG664"/>
  <c r="BF664"/>
  <c r="T664"/>
  <c r="R664"/>
  <c r="P664"/>
  <c r="BI662"/>
  <c r="BH662"/>
  <c r="BG662"/>
  <c r="BF662"/>
  <c r="T662"/>
  <c r="R662"/>
  <c r="P662"/>
  <c r="BI660"/>
  <c r="BH660"/>
  <c r="BG660"/>
  <c r="BF660"/>
  <c r="T660"/>
  <c r="R660"/>
  <c r="P660"/>
  <c r="BI658"/>
  <c r="BH658"/>
  <c r="BG658"/>
  <c r="BF658"/>
  <c r="T658"/>
  <c r="R658"/>
  <c r="P658"/>
  <c r="BI656"/>
  <c r="BH656"/>
  <c r="BG656"/>
  <c r="BF656"/>
  <c r="T656"/>
  <c r="R656"/>
  <c r="P656"/>
  <c r="BI651"/>
  <c r="BH651"/>
  <c r="BG651"/>
  <c r="BF651"/>
  <c r="T651"/>
  <c r="R651"/>
  <c r="P651"/>
  <c r="BI645"/>
  <c r="BH645"/>
  <c r="BG645"/>
  <c r="BF645"/>
  <c r="T645"/>
  <c r="R645"/>
  <c r="P645"/>
  <c r="BI642"/>
  <c r="BH642"/>
  <c r="BG642"/>
  <c r="BF642"/>
  <c r="T642"/>
  <c r="R642"/>
  <c r="P642"/>
  <c r="BI639"/>
  <c r="BH639"/>
  <c r="BG639"/>
  <c r="BF639"/>
  <c r="T639"/>
  <c r="R639"/>
  <c r="P639"/>
  <c r="BI634"/>
  <c r="BH634"/>
  <c r="BG634"/>
  <c r="BF634"/>
  <c r="T634"/>
  <c r="R634"/>
  <c r="P634"/>
  <c r="BI629"/>
  <c r="BH629"/>
  <c r="BG629"/>
  <c r="BF629"/>
  <c r="T629"/>
  <c r="R629"/>
  <c r="P629"/>
  <c r="BI624"/>
  <c r="BH624"/>
  <c r="BG624"/>
  <c r="BF624"/>
  <c r="T624"/>
  <c r="R624"/>
  <c r="P624"/>
  <c r="BI619"/>
  <c r="BH619"/>
  <c r="BG619"/>
  <c r="BF619"/>
  <c r="T619"/>
  <c r="R619"/>
  <c r="P619"/>
  <c r="BI614"/>
  <c r="BH614"/>
  <c r="BG614"/>
  <c r="BF614"/>
  <c r="T614"/>
  <c r="R614"/>
  <c r="P614"/>
  <c r="BI611"/>
  <c r="BH611"/>
  <c r="BG611"/>
  <c r="BF611"/>
  <c r="T611"/>
  <c r="R611"/>
  <c r="P611"/>
  <c r="BI607"/>
  <c r="BH607"/>
  <c r="BG607"/>
  <c r="BF607"/>
  <c r="T607"/>
  <c r="R607"/>
  <c r="P607"/>
  <c r="BI603"/>
  <c r="BH603"/>
  <c r="BG603"/>
  <c r="BF603"/>
  <c r="T603"/>
  <c r="R603"/>
  <c r="P603"/>
  <c r="BI600"/>
  <c r="BH600"/>
  <c r="BG600"/>
  <c r="BF600"/>
  <c r="T600"/>
  <c r="R600"/>
  <c r="P600"/>
  <c r="BI596"/>
  <c r="BH596"/>
  <c r="BG596"/>
  <c r="BF596"/>
  <c r="T596"/>
  <c r="R596"/>
  <c r="P596"/>
  <c r="BI592"/>
  <c r="BH592"/>
  <c r="BG592"/>
  <c r="BF592"/>
  <c r="T592"/>
  <c r="R592"/>
  <c r="P592"/>
  <c r="BI587"/>
  <c r="BH587"/>
  <c r="BG587"/>
  <c r="BF587"/>
  <c r="T587"/>
  <c r="R587"/>
  <c r="P587"/>
  <c r="BI583"/>
  <c r="BH583"/>
  <c r="BG583"/>
  <c r="BF583"/>
  <c r="T583"/>
  <c r="R583"/>
  <c r="P583"/>
  <c r="BI580"/>
  <c r="BH580"/>
  <c r="BG580"/>
  <c r="BF580"/>
  <c r="T580"/>
  <c r="R580"/>
  <c r="P580"/>
  <c r="BI578"/>
  <c r="BH578"/>
  <c r="BG578"/>
  <c r="BF578"/>
  <c r="T578"/>
  <c r="R578"/>
  <c r="P578"/>
  <c r="BI575"/>
  <c r="BH575"/>
  <c r="BG575"/>
  <c r="BF575"/>
  <c r="T575"/>
  <c r="R575"/>
  <c r="P575"/>
  <c r="BI571"/>
  <c r="BH571"/>
  <c r="BG571"/>
  <c r="BF571"/>
  <c r="T571"/>
  <c r="R571"/>
  <c r="P571"/>
  <c r="BI568"/>
  <c r="BH568"/>
  <c r="BG568"/>
  <c r="BF568"/>
  <c r="T568"/>
  <c r="R568"/>
  <c r="P568"/>
  <c r="BI564"/>
  <c r="BH564"/>
  <c r="BG564"/>
  <c r="BF564"/>
  <c r="T564"/>
  <c r="R564"/>
  <c r="P564"/>
  <c r="BI560"/>
  <c r="BH560"/>
  <c r="BG560"/>
  <c r="BF560"/>
  <c r="T560"/>
  <c r="R560"/>
  <c r="P560"/>
  <c r="BI556"/>
  <c r="BH556"/>
  <c r="BG556"/>
  <c r="BF556"/>
  <c r="T556"/>
  <c r="R556"/>
  <c r="P556"/>
  <c r="BI553"/>
  <c r="BH553"/>
  <c r="BG553"/>
  <c r="BF553"/>
  <c r="T553"/>
  <c r="R553"/>
  <c r="P553"/>
  <c r="BI549"/>
  <c r="BH549"/>
  <c r="BG549"/>
  <c r="BF549"/>
  <c r="T549"/>
  <c r="R549"/>
  <c r="P549"/>
  <c r="BI545"/>
  <c r="BH545"/>
  <c r="BG545"/>
  <c r="BF545"/>
  <c r="T545"/>
  <c r="R545"/>
  <c r="P545"/>
  <c r="BI540"/>
  <c r="BH540"/>
  <c r="BG540"/>
  <c r="BF540"/>
  <c r="T540"/>
  <c r="R540"/>
  <c r="P540"/>
  <c r="BI534"/>
  <c r="BH534"/>
  <c r="BG534"/>
  <c r="BF534"/>
  <c r="T534"/>
  <c r="R534"/>
  <c r="P534"/>
  <c r="BI531"/>
  <c r="BH531"/>
  <c r="BG531"/>
  <c r="BF531"/>
  <c r="T531"/>
  <c r="R531"/>
  <c r="P531"/>
  <c r="BI527"/>
  <c r="BH527"/>
  <c r="BG527"/>
  <c r="BF527"/>
  <c r="T527"/>
  <c r="R527"/>
  <c r="P527"/>
  <c r="BI521"/>
  <c r="BH521"/>
  <c r="BG521"/>
  <c r="BF521"/>
  <c r="T521"/>
  <c r="R521"/>
  <c r="P521"/>
  <c r="BI514"/>
  <c r="BH514"/>
  <c r="BG514"/>
  <c r="BF514"/>
  <c r="T514"/>
  <c r="R514"/>
  <c r="P514"/>
  <c r="BI507"/>
  <c r="BH507"/>
  <c r="BG507"/>
  <c r="BF507"/>
  <c r="T507"/>
  <c r="R507"/>
  <c r="P507"/>
  <c r="BI504"/>
  <c r="BH504"/>
  <c r="BG504"/>
  <c r="BF504"/>
  <c r="T504"/>
  <c r="R504"/>
  <c r="P504"/>
  <c r="BI501"/>
  <c r="BH501"/>
  <c r="BG501"/>
  <c r="BF501"/>
  <c r="T501"/>
  <c r="R501"/>
  <c r="P501"/>
  <c r="BI498"/>
  <c r="BH498"/>
  <c r="BG498"/>
  <c r="BF498"/>
  <c r="T498"/>
  <c r="R498"/>
  <c r="P498"/>
  <c r="BI495"/>
  <c r="BH495"/>
  <c r="BG495"/>
  <c r="BF495"/>
  <c r="T495"/>
  <c r="R495"/>
  <c r="P495"/>
  <c r="BI492"/>
  <c r="BH492"/>
  <c r="BG492"/>
  <c r="BF492"/>
  <c r="T492"/>
  <c r="R492"/>
  <c r="P492"/>
  <c r="BI488"/>
  <c r="BH488"/>
  <c r="BG488"/>
  <c r="BF488"/>
  <c r="T488"/>
  <c r="R488"/>
  <c r="P488"/>
  <c r="BI484"/>
  <c r="BH484"/>
  <c r="BG484"/>
  <c r="BF484"/>
  <c r="T484"/>
  <c r="R484"/>
  <c r="P484"/>
  <c r="BI480"/>
  <c r="BH480"/>
  <c r="BG480"/>
  <c r="BF480"/>
  <c r="T480"/>
  <c r="R480"/>
  <c r="P480"/>
  <c r="BI476"/>
  <c r="BH476"/>
  <c r="BG476"/>
  <c r="BF476"/>
  <c r="T476"/>
  <c r="R476"/>
  <c r="P476"/>
  <c r="BI473"/>
  <c r="BH473"/>
  <c r="BG473"/>
  <c r="BF473"/>
  <c r="T473"/>
  <c r="R473"/>
  <c r="P473"/>
  <c r="BI469"/>
  <c r="BH469"/>
  <c r="BG469"/>
  <c r="BF469"/>
  <c r="T469"/>
  <c r="R469"/>
  <c r="P469"/>
  <c r="BI465"/>
  <c r="BH465"/>
  <c r="BG465"/>
  <c r="BF465"/>
  <c r="T465"/>
  <c r="R465"/>
  <c r="P465"/>
  <c r="BI462"/>
  <c r="BH462"/>
  <c r="BG462"/>
  <c r="BF462"/>
  <c r="T462"/>
  <c r="R462"/>
  <c r="P462"/>
  <c r="BI458"/>
  <c r="BH458"/>
  <c r="BG458"/>
  <c r="BF458"/>
  <c r="T458"/>
  <c r="R458"/>
  <c r="P458"/>
  <c r="BI454"/>
  <c r="BH454"/>
  <c r="BG454"/>
  <c r="BF454"/>
  <c r="T454"/>
  <c r="R454"/>
  <c r="P454"/>
  <c r="BI450"/>
  <c r="BH450"/>
  <c r="BG450"/>
  <c r="BF450"/>
  <c r="T450"/>
  <c r="R450"/>
  <c r="P450"/>
  <c r="BI447"/>
  <c r="BH447"/>
  <c r="BG447"/>
  <c r="BF447"/>
  <c r="T447"/>
  <c r="R447"/>
  <c r="P447"/>
  <c r="BI445"/>
  <c r="BH445"/>
  <c r="BG445"/>
  <c r="BF445"/>
  <c r="T445"/>
  <c r="R445"/>
  <c r="P445"/>
  <c r="BI441"/>
  <c r="BH441"/>
  <c r="BG441"/>
  <c r="BF441"/>
  <c r="T441"/>
  <c r="R441"/>
  <c r="P441"/>
  <c r="BI437"/>
  <c r="BH437"/>
  <c r="BG437"/>
  <c r="BF437"/>
  <c r="T437"/>
  <c r="R437"/>
  <c r="P437"/>
  <c r="BI434"/>
  <c r="BH434"/>
  <c r="BG434"/>
  <c r="BF434"/>
  <c r="T434"/>
  <c r="R434"/>
  <c r="P434"/>
  <c r="BI431"/>
  <c r="BH431"/>
  <c r="BG431"/>
  <c r="BF431"/>
  <c r="T431"/>
  <c r="R431"/>
  <c r="P431"/>
  <c r="BI428"/>
  <c r="BH428"/>
  <c r="BG428"/>
  <c r="BF428"/>
  <c r="T428"/>
  <c r="R428"/>
  <c r="P428"/>
  <c r="BI425"/>
  <c r="BH425"/>
  <c r="BG425"/>
  <c r="BF425"/>
  <c r="T425"/>
  <c r="R425"/>
  <c r="P425"/>
  <c r="BI421"/>
  <c r="BH421"/>
  <c r="BG421"/>
  <c r="BF421"/>
  <c r="T421"/>
  <c r="R421"/>
  <c r="P421"/>
  <c r="BI417"/>
  <c r="BH417"/>
  <c r="BG417"/>
  <c r="BF417"/>
  <c r="T417"/>
  <c r="R417"/>
  <c r="P417"/>
  <c r="BI414"/>
  <c r="BH414"/>
  <c r="BG414"/>
  <c r="BF414"/>
  <c r="T414"/>
  <c r="R414"/>
  <c r="P414"/>
  <c r="BI411"/>
  <c r="BH411"/>
  <c r="BG411"/>
  <c r="BF411"/>
  <c r="T411"/>
  <c r="R411"/>
  <c r="P411"/>
  <c r="BI407"/>
  <c r="BH407"/>
  <c r="BG407"/>
  <c r="BF407"/>
  <c r="T407"/>
  <c r="R407"/>
  <c r="P407"/>
  <c r="BI403"/>
  <c r="BH403"/>
  <c r="BG403"/>
  <c r="BF403"/>
  <c r="T403"/>
  <c r="R403"/>
  <c r="P403"/>
  <c r="BI401"/>
  <c r="BH401"/>
  <c r="BG401"/>
  <c r="BF401"/>
  <c r="T401"/>
  <c r="R401"/>
  <c r="P401"/>
  <c r="BI398"/>
  <c r="BH398"/>
  <c r="BG398"/>
  <c r="BF398"/>
  <c r="T398"/>
  <c r="R398"/>
  <c r="P398"/>
  <c r="BI396"/>
  <c r="BH396"/>
  <c r="BG396"/>
  <c r="BF396"/>
  <c r="T396"/>
  <c r="R396"/>
  <c r="P396"/>
  <c r="BI393"/>
  <c r="BH393"/>
  <c r="BG393"/>
  <c r="BF393"/>
  <c r="T393"/>
  <c r="R393"/>
  <c r="P393"/>
  <c r="BI389"/>
  <c r="BH389"/>
  <c r="BG389"/>
  <c r="BF389"/>
  <c r="T389"/>
  <c r="R389"/>
  <c r="P389"/>
  <c r="BI386"/>
  <c r="BH386"/>
  <c r="BG386"/>
  <c r="BF386"/>
  <c r="T386"/>
  <c r="R386"/>
  <c r="P386"/>
  <c r="BI383"/>
  <c r="BH383"/>
  <c r="BG383"/>
  <c r="BF383"/>
  <c r="T383"/>
  <c r="R383"/>
  <c r="P383"/>
  <c r="BI381"/>
  <c r="BH381"/>
  <c r="BG381"/>
  <c r="BF381"/>
  <c r="T381"/>
  <c r="R381"/>
  <c r="P381"/>
  <c r="BI378"/>
  <c r="BH378"/>
  <c r="BG378"/>
  <c r="BF378"/>
  <c r="T378"/>
  <c r="R378"/>
  <c r="P378"/>
  <c r="BI376"/>
  <c r="BH376"/>
  <c r="BG376"/>
  <c r="BF376"/>
  <c r="T376"/>
  <c r="R376"/>
  <c r="P376"/>
  <c r="BI372"/>
  <c r="BH372"/>
  <c r="BG372"/>
  <c r="BF372"/>
  <c r="T372"/>
  <c r="R372"/>
  <c r="P372"/>
  <c r="BI370"/>
  <c r="BH370"/>
  <c r="BG370"/>
  <c r="BF370"/>
  <c r="T370"/>
  <c r="R370"/>
  <c r="P370"/>
  <c r="BI365"/>
  <c r="BH365"/>
  <c r="BG365"/>
  <c r="BF365"/>
  <c r="T365"/>
  <c r="R365"/>
  <c r="P365"/>
  <c r="BI362"/>
  <c r="BH362"/>
  <c r="BG362"/>
  <c r="BF362"/>
  <c r="T362"/>
  <c r="R362"/>
  <c r="P362"/>
  <c r="BI359"/>
  <c r="BH359"/>
  <c r="BG359"/>
  <c r="BF359"/>
  <c r="T359"/>
  <c r="R359"/>
  <c r="P359"/>
  <c r="BI355"/>
  <c r="BH355"/>
  <c r="BG355"/>
  <c r="BF355"/>
  <c r="T355"/>
  <c r="R355"/>
  <c r="P355"/>
  <c r="BI353"/>
  <c r="BH353"/>
  <c r="BG353"/>
  <c r="BF353"/>
  <c r="T353"/>
  <c r="R353"/>
  <c r="P353"/>
  <c r="BI350"/>
  <c r="BH350"/>
  <c r="BG350"/>
  <c r="BF350"/>
  <c r="T350"/>
  <c r="R350"/>
  <c r="P350"/>
  <c r="BI348"/>
  <c r="BH348"/>
  <c r="BG348"/>
  <c r="BF348"/>
  <c r="T348"/>
  <c r="R348"/>
  <c r="P348"/>
  <c r="BI344"/>
  <c r="BH344"/>
  <c r="BG344"/>
  <c r="BF344"/>
  <c r="T344"/>
  <c r="R344"/>
  <c r="P344"/>
  <c r="BI340"/>
  <c r="BH340"/>
  <c r="BG340"/>
  <c r="BF340"/>
  <c r="T340"/>
  <c r="R340"/>
  <c r="P340"/>
  <c r="BI338"/>
  <c r="BH338"/>
  <c r="BG338"/>
  <c r="BF338"/>
  <c r="T338"/>
  <c r="R338"/>
  <c r="P338"/>
  <c r="BI335"/>
  <c r="BH335"/>
  <c r="BG335"/>
  <c r="BF335"/>
  <c r="T335"/>
  <c r="R335"/>
  <c r="P335"/>
  <c r="BI332"/>
  <c r="BH332"/>
  <c r="BG332"/>
  <c r="BF332"/>
  <c r="T332"/>
  <c r="R332"/>
  <c r="P332"/>
  <c r="BI329"/>
  <c r="BH329"/>
  <c r="BG329"/>
  <c r="BF329"/>
  <c r="T329"/>
  <c r="R329"/>
  <c r="P329"/>
  <c r="BI326"/>
  <c r="BH326"/>
  <c r="BG326"/>
  <c r="BF326"/>
  <c r="T326"/>
  <c r="R326"/>
  <c r="P326"/>
  <c r="BI323"/>
  <c r="BH323"/>
  <c r="BG323"/>
  <c r="BF323"/>
  <c r="T323"/>
  <c r="R323"/>
  <c r="P323"/>
  <c r="BI320"/>
  <c r="BH320"/>
  <c r="BG320"/>
  <c r="BF320"/>
  <c r="T320"/>
  <c r="R320"/>
  <c r="P320"/>
  <c r="BI318"/>
  <c r="BH318"/>
  <c r="BG318"/>
  <c r="BF318"/>
  <c r="T318"/>
  <c r="R318"/>
  <c r="P318"/>
  <c r="BI315"/>
  <c r="BH315"/>
  <c r="BG315"/>
  <c r="BF315"/>
  <c r="T315"/>
  <c r="R315"/>
  <c r="P315"/>
  <c r="BI312"/>
  <c r="BH312"/>
  <c r="BG312"/>
  <c r="BF312"/>
  <c r="T312"/>
  <c r="R312"/>
  <c r="P312"/>
  <c r="BI309"/>
  <c r="BH309"/>
  <c r="BG309"/>
  <c r="BF309"/>
  <c r="T309"/>
  <c r="R309"/>
  <c r="P309"/>
  <c r="BI307"/>
  <c r="BH307"/>
  <c r="BG307"/>
  <c r="BF307"/>
  <c r="T307"/>
  <c r="R307"/>
  <c r="P307"/>
  <c r="BI304"/>
  <c r="BH304"/>
  <c r="BG304"/>
  <c r="BF304"/>
  <c r="T304"/>
  <c r="R304"/>
  <c r="P304"/>
  <c r="BI301"/>
  <c r="BH301"/>
  <c r="BG301"/>
  <c r="BF301"/>
  <c r="T301"/>
  <c r="R301"/>
  <c r="P301"/>
  <c r="BI296"/>
  <c r="BH296"/>
  <c r="BG296"/>
  <c r="BF296"/>
  <c r="T296"/>
  <c r="R296"/>
  <c r="P296"/>
  <c r="BI290"/>
  <c r="BH290"/>
  <c r="BG290"/>
  <c r="BF290"/>
  <c r="T290"/>
  <c r="R290"/>
  <c r="P290"/>
  <c r="BI286"/>
  <c r="BH286"/>
  <c r="BG286"/>
  <c r="BF286"/>
  <c r="T286"/>
  <c r="R286"/>
  <c r="P286"/>
  <c r="BI284"/>
  <c r="BH284"/>
  <c r="BG284"/>
  <c r="BF284"/>
  <c r="T284"/>
  <c r="R284"/>
  <c r="P284"/>
  <c r="BI280"/>
  <c r="BH280"/>
  <c r="BG280"/>
  <c r="BF280"/>
  <c r="T280"/>
  <c r="R280"/>
  <c r="P280"/>
  <c r="BI278"/>
  <c r="BH278"/>
  <c r="BG278"/>
  <c r="BF278"/>
  <c r="T278"/>
  <c r="R278"/>
  <c r="P278"/>
  <c r="BI274"/>
  <c r="BH274"/>
  <c r="BG274"/>
  <c r="BF274"/>
  <c r="T274"/>
  <c r="R274"/>
  <c r="P274"/>
  <c r="BI272"/>
  <c r="BH272"/>
  <c r="BG272"/>
  <c r="BF272"/>
  <c r="T272"/>
  <c r="R272"/>
  <c r="P272"/>
  <c r="BI268"/>
  <c r="BH268"/>
  <c r="BG268"/>
  <c r="BF268"/>
  <c r="T268"/>
  <c r="R268"/>
  <c r="P268"/>
  <c r="BI266"/>
  <c r="BH266"/>
  <c r="BG266"/>
  <c r="BF266"/>
  <c r="T266"/>
  <c r="R266"/>
  <c r="P266"/>
  <c r="BI263"/>
  <c r="BH263"/>
  <c r="BG263"/>
  <c r="BF263"/>
  <c r="T263"/>
  <c r="R263"/>
  <c r="P263"/>
  <c r="BI260"/>
  <c r="BH260"/>
  <c r="BG260"/>
  <c r="BF260"/>
  <c r="T260"/>
  <c r="R260"/>
  <c r="P260"/>
  <c r="BI257"/>
  <c r="BH257"/>
  <c r="BG257"/>
  <c r="BF257"/>
  <c r="T257"/>
  <c r="R257"/>
  <c r="P257"/>
  <c r="BI254"/>
  <c r="BH254"/>
  <c r="BG254"/>
  <c r="BF254"/>
  <c r="T254"/>
  <c r="R254"/>
  <c r="P254"/>
  <c r="BI251"/>
  <c r="BH251"/>
  <c r="BG251"/>
  <c r="BF251"/>
  <c r="T251"/>
  <c r="R251"/>
  <c r="P251"/>
  <c r="BI246"/>
  <c r="BH246"/>
  <c r="BG246"/>
  <c r="BF246"/>
  <c r="T246"/>
  <c r="R246"/>
  <c r="P246"/>
  <c r="BI243"/>
  <c r="BH243"/>
  <c r="BG243"/>
  <c r="BF243"/>
  <c r="T243"/>
  <c r="R243"/>
  <c r="P243"/>
  <c r="BI239"/>
  <c r="BH239"/>
  <c r="BG239"/>
  <c r="BF239"/>
  <c r="T239"/>
  <c r="R239"/>
  <c r="P239"/>
  <c r="BI235"/>
  <c r="BH235"/>
  <c r="BG235"/>
  <c r="BF235"/>
  <c r="T235"/>
  <c r="R235"/>
  <c r="P235"/>
  <c r="BI232"/>
  <c r="BH232"/>
  <c r="BG232"/>
  <c r="BF232"/>
  <c r="T232"/>
  <c r="R232"/>
  <c r="P232"/>
  <c r="BI229"/>
  <c r="BH229"/>
  <c r="BG229"/>
  <c r="BF229"/>
  <c r="T229"/>
  <c r="R229"/>
  <c r="P229"/>
  <c r="BI223"/>
  <c r="BH223"/>
  <c r="BG223"/>
  <c r="BF223"/>
  <c r="T223"/>
  <c r="R223"/>
  <c r="P223"/>
  <c r="BI221"/>
  <c r="BH221"/>
  <c r="BG221"/>
  <c r="BF221"/>
  <c r="T221"/>
  <c r="R221"/>
  <c r="P221"/>
  <c r="BI216"/>
  <c r="BH216"/>
  <c r="BG216"/>
  <c r="BF216"/>
  <c r="T216"/>
  <c r="R216"/>
  <c r="P216"/>
  <c r="BI214"/>
  <c r="BH214"/>
  <c r="BG214"/>
  <c r="BF214"/>
  <c r="T214"/>
  <c r="R214"/>
  <c r="P214"/>
  <c r="BI210"/>
  <c r="BH210"/>
  <c r="BG210"/>
  <c r="BF210"/>
  <c r="T210"/>
  <c r="R210"/>
  <c r="P210"/>
  <c r="BI207"/>
  <c r="BH207"/>
  <c r="BG207"/>
  <c r="BF207"/>
  <c r="T207"/>
  <c r="R207"/>
  <c r="P207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7"/>
  <c r="BH187"/>
  <c r="BG187"/>
  <c r="BF187"/>
  <c r="T187"/>
  <c r="R187"/>
  <c r="P187"/>
  <c r="BI184"/>
  <c r="BH184"/>
  <c r="BG184"/>
  <c r="BF184"/>
  <c r="T184"/>
  <c r="R184"/>
  <c r="P184"/>
  <c r="BI181"/>
  <c r="BH181"/>
  <c r="BG181"/>
  <c r="BF181"/>
  <c r="T181"/>
  <c r="R181"/>
  <c r="P181"/>
  <c r="BI178"/>
  <c r="BH178"/>
  <c r="BG178"/>
  <c r="BF178"/>
  <c r="T178"/>
  <c r="R178"/>
  <c r="P178"/>
  <c r="BI174"/>
  <c r="BH174"/>
  <c r="BG174"/>
  <c r="BF174"/>
  <c r="T174"/>
  <c r="R174"/>
  <c r="P174"/>
  <c r="BI170"/>
  <c r="BH170"/>
  <c r="BG170"/>
  <c r="BF170"/>
  <c r="T170"/>
  <c r="R170"/>
  <c r="P170"/>
  <c r="BI165"/>
  <c r="BH165"/>
  <c r="BG165"/>
  <c r="BF165"/>
  <c r="T165"/>
  <c r="R165"/>
  <c r="P165"/>
  <c r="BI162"/>
  <c r="BH162"/>
  <c r="BG162"/>
  <c r="BF162"/>
  <c r="T162"/>
  <c r="R162"/>
  <c r="P162"/>
  <c r="BI158"/>
  <c r="BH158"/>
  <c r="BG158"/>
  <c r="BF158"/>
  <c r="T158"/>
  <c r="R158"/>
  <c r="P158"/>
  <c r="BI156"/>
  <c r="BH156"/>
  <c r="BG156"/>
  <c r="BF156"/>
  <c r="T156"/>
  <c r="R156"/>
  <c r="P156"/>
  <c r="BI152"/>
  <c r="BH152"/>
  <c r="BG152"/>
  <c r="BF152"/>
  <c r="T152"/>
  <c r="R152"/>
  <c r="P152"/>
  <c r="BI148"/>
  <c r="BH148"/>
  <c r="BG148"/>
  <c r="BF148"/>
  <c r="T148"/>
  <c r="R148"/>
  <c r="P148"/>
  <c r="BI144"/>
  <c r="BH144"/>
  <c r="BG144"/>
  <c r="BF144"/>
  <c r="T144"/>
  <c r="R144"/>
  <c r="P144"/>
  <c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BI129"/>
  <c r="BH129"/>
  <c r="BG129"/>
  <c r="BF129"/>
  <c r="T129"/>
  <c r="R129"/>
  <c r="P129"/>
  <c r="BI125"/>
  <c r="BH125"/>
  <c r="BG125"/>
  <c r="BF125"/>
  <c r="T125"/>
  <c r="R125"/>
  <c r="P125"/>
  <c r="BI122"/>
  <c r="BH122"/>
  <c r="BG122"/>
  <c r="BF122"/>
  <c r="T122"/>
  <c r="R122"/>
  <c r="P122"/>
  <c r="BI118"/>
  <c r="BH118"/>
  <c r="BG118"/>
  <c r="BF118"/>
  <c r="T118"/>
  <c r="R118"/>
  <c r="P118"/>
  <c r="BI115"/>
  <c r="BH115"/>
  <c r="BG115"/>
  <c r="BF115"/>
  <c r="T115"/>
  <c r="R115"/>
  <c r="P115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1"/>
  <c r="BH101"/>
  <c r="BG101"/>
  <c r="BF101"/>
  <c r="T101"/>
  <c r="R101"/>
  <c r="P101"/>
  <c r="BI98"/>
  <c r="BH98"/>
  <c r="BG98"/>
  <c r="BF98"/>
  <c r="T98"/>
  <c r="R98"/>
  <c r="P98"/>
  <c r="J93"/>
  <c r="J92"/>
  <c r="F92"/>
  <c r="F90"/>
  <c r="E88"/>
  <c r="J55"/>
  <c r="J54"/>
  <c r="F54"/>
  <c r="F52"/>
  <c r="E50"/>
  <c r="J18"/>
  <c r="E18"/>
  <c r="F93"/>
  <c r="J17"/>
  <c r="J12"/>
  <c r="J90"/>
  <c r="E7"/>
  <c r="E86"/>
  <c i="1" r="L50"/>
  <c r="AM50"/>
  <c r="AM49"/>
  <c r="L49"/>
  <c r="AM47"/>
  <c r="L47"/>
  <c r="L45"/>
  <c r="L44"/>
  <c i="6" r="J663"/>
  <c r="BK656"/>
  <c r="J656"/>
  <c r="BK647"/>
  <c r="BK636"/>
  <c r="BK628"/>
  <c r="BK620"/>
  <c r="J613"/>
  <c r="J604"/>
  <c r="J598"/>
  <c r="BK591"/>
  <c r="BK584"/>
  <c r="BK577"/>
  <c r="BK567"/>
  <c r="J557"/>
  <c r="BK549"/>
  <c r="J532"/>
  <c r="BK529"/>
  <c r="BK515"/>
  <c r="J508"/>
  <c r="BK495"/>
  <c r="BK487"/>
  <c r="J482"/>
  <c r="BK473"/>
  <c r="J467"/>
  <c r="BK460"/>
  <c r="J453"/>
  <c r="J449"/>
  <c r="J442"/>
  <c r="BK436"/>
  <c r="J430"/>
  <c r="BK424"/>
  <c r="J420"/>
  <c r="J410"/>
  <c r="J402"/>
  <c r="J397"/>
  <c r="BK392"/>
  <c r="BK387"/>
  <c r="J381"/>
  <c r="J374"/>
  <c r="BK371"/>
  <c r="BK368"/>
  <c r="J359"/>
  <c r="BK353"/>
  <c r="J349"/>
  <c r="J339"/>
  <c r="J333"/>
  <c r="BK328"/>
  <c r="J322"/>
  <c r="J317"/>
  <c r="BK311"/>
  <c r="J309"/>
  <c r="J302"/>
  <c r="BK296"/>
  <c r="J286"/>
  <c r="BK280"/>
  <c r="BK274"/>
  <c r="J266"/>
  <c r="BK259"/>
  <c r="BK255"/>
  <c r="BK252"/>
  <c r="J246"/>
  <c r="BK234"/>
  <c r="BK228"/>
  <c r="J223"/>
  <c r="J217"/>
  <c r="J210"/>
  <c r="J205"/>
  <c r="BK199"/>
  <c r="J193"/>
  <c r="J186"/>
  <c r="J179"/>
  <c r="BK172"/>
  <c r="BK165"/>
  <c r="BK159"/>
  <c r="J151"/>
  <c r="BK147"/>
  <c r="BK139"/>
  <c r="J131"/>
  <c r="BK124"/>
  <c r="J117"/>
  <c r="BK108"/>
  <c r="BK101"/>
  <c r="J98"/>
  <c i="5" r="J617"/>
  <c r="BK612"/>
  <c r="BK609"/>
  <c r="J603"/>
  <c r="J599"/>
  <c r="J597"/>
  <c r="J591"/>
  <c r="BK580"/>
  <c r="J574"/>
  <c r="BK562"/>
  <c r="J555"/>
  <c r="J548"/>
  <c r="BK544"/>
  <c r="BK530"/>
  <c r="J527"/>
  <c r="BK520"/>
  <c r="BK513"/>
  <c r="BK502"/>
  <c r="BK488"/>
  <c r="J478"/>
  <c r="J464"/>
  <c r="BK461"/>
  <c r="BK453"/>
  <c r="J443"/>
  <c r="J434"/>
  <c r="J428"/>
  <c r="BK422"/>
  <c r="BK415"/>
  <c r="J408"/>
  <c r="J401"/>
  <c r="BK395"/>
  <c r="J390"/>
  <c r="BK385"/>
  <c r="BK380"/>
  <c r="BK374"/>
  <c r="J366"/>
  <c r="BK359"/>
  <c r="BK354"/>
  <c r="J352"/>
  <c r="BK342"/>
  <c r="J338"/>
  <c r="BK332"/>
  <c r="BK327"/>
  <c r="BK324"/>
  <c r="BK318"/>
  <c r="BK313"/>
  <c r="J308"/>
  <c r="BK301"/>
  <c r="BK295"/>
  <c r="BK287"/>
  <c r="J279"/>
  <c r="BK273"/>
  <c r="BK267"/>
  <c r="J259"/>
  <c r="BK252"/>
  <c r="J248"/>
  <c r="BK242"/>
  <c r="J233"/>
  <c r="J223"/>
  <c r="BK216"/>
  <c r="J210"/>
  <c r="J202"/>
  <c r="BK197"/>
  <c r="J194"/>
  <c r="BK188"/>
  <c r="J178"/>
  <c r="J174"/>
  <c r="J169"/>
  <c r="BK161"/>
  <c r="BK155"/>
  <c r="BK147"/>
  <c r="BK139"/>
  <c r="J131"/>
  <c r="BK124"/>
  <c r="J117"/>
  <c r="J114"/>
  <c r="BK106"/>
  <c r="BK101"/>
  <c i="4" r="BK646"/>
  <c r="J640"/>
  <c r="J636"/>
  <c r="J634"/>
  <c r="J632"/>
  <c r="J630"/>
  <c r="BK623"/>
  <c r="BK614"/>
  <c r="BK610"/>
  <c r="J604"/>
  <c r="J599"/>
  <c r="J589"/>
  <c r="BK582"/>
  <c r="BK575"/>
  <c r="BK567"/>
  <c r="J552"/>
  <c r="BK544"/>
  <c r="BK537"/>
  <c r="J534"/>
  <c r="J526"/>
  <c r="BK512"/>
  <c r="J506"/>
  <c r="J500"/>
  <c r="J493"/>
  <c r="BK489"/>
  <c r="J482"/>
  <c r="BK478"/>
  <c r="BK467"/>
  <c r="J459"/>
  <c r="J453"/>
  <c r="BK447"/>
  <c r="BK439"/>
  <c r="J432"/>
  <c r="BK425"/>
  <c r="J419"/>
  <c r="BK413"/>
  <c r="BK403"/>
  <c r="J397"/>
  <c r="J389"/>
  <c r="J384"/>
  <c r="J382"/>
  <c r="J379"/>
  <c r="J374"/>
  <c r="J368"/>
  <c r="BK358"/>
  <c r="J351"/>
  <c r="BK346"/>
  <c r="BK340"/>
  <c r="BK330"/>
  <c r="J328"/>
  <c r="J322"/>
  <c r="J316"/>
  <c r="BK310"/>
  <c r="J305"/>
  <c r="J300"/>
  <c r="J293"/>
  <c r="BK287"/>
  <c r="BK280"/>
  <c r="J269"/>
  <c r="J263"/>
  <c r="BK258"/>
  <c r="BK251"/>
  <c r="BK244"/>
  <c r="J238"/>
  <c r="BK228"/>
  <c r="J222"/>
  <c r="BK215"/>
  <c r="J209"/>
  <c r="J202"/>
  <c r="J200"/>
  <c r="BK191"/>
  <c r="J185"/>
  <c r="BK178"/>
  <c r="BK171"/>
  <c r="J164"/>
  <c r="BK157"/>
  <c r="BK151"/>
  <c r="J143"/>
  <c r="BK135"/>
  <c r="BK124"/>
  <c r="J117"/>
  <c r="J111"/>
  <c r="J106"/>
  <c r="BK98"/>
  <c i="3" r="J677"/>
  <c r="J675"/>
  <c r="BK669"/>
  <c r="BK663"/>
  <c r="J661"/>
  <c r="BK655"/>
  <c r="BK651"/>
  <c r="J640"/>
  <c r="BK634"/>
  <c r="BK622"/>
  <c r="J615"/>
  <c r="J608"/>
  <c r="BK600"/>
  <c r="BK592"/>
  <c r="BK586"/>
  <c r="BK579"/>
  <c r="BK571"/>
  <c r="J564"/>
  <c r="J554"/>
  <c r="J546"/>
  <c r="BK532"/>
  <c r="J526"/>
  <c r="J519"/>
  <c r="BK512"/>
  <c r="BK501"/>
  <c r="J497"/>
  <c r="BK490"/>
  <c r="J482"/>
  <c r="J476"/>
  <c r="BK470"/>
  <c r="J462"/>
  <c r="BK455"/>
  <c r="BK448"/>
  <c r="BK446"/>
  <c r="BK439"/>
  <c r="BK433"/>
  <c r="J426"/>
  <c r="J419"/>
  <c r="J412"/>
  <c r="BK406"/>
  <c r="BK398"/>
  <c r="J393"/>
  <c r="J387"/>
  <c r="J380"/>
  <c r="BK374"/>
  <c r="BK368"/>
  <c r="J363"/>
  <c r="J355"/>
  <c r="J349"/>
  <c r="J343"/>
  <c r="BK337"/>
  <c r="J331"/>
  <c r="J325"/>
  <c r="J320"/>
  <c r="BK317"/>
  <c r="J312"/>
  <c r="BK305"/>
  <c r="J298"/>
  <c r="J292"/>
  <c r="J286"/>
  <c r="BK280"/>
  <c r="BK274"/>
  <c r="J271"/>
  <c r="J263"/>
  <c r="BK255"/>
  <c r="J249"/>
  <c r="BK240"/>
  <c r="J234"/>
  <c r="J228"/>
  <c r="BK221"/>
  <c r="J217"/>
  <c r="BK210"/>
  <c r="J205"/>
  <c r="J199"/>
  <c r="BK190"/>
  <c r="J182"/>
  <c r="BK177"/>
  <c r="J172"/>
  <c r="J165"/>
  <c r="J159"/>
  <c r="J151"/>
  <c r="J143"/>
  <c r="BK135"/>
  <c r="J131"/>
  <c r="J124"/>
  <c r="J121"/>
  <c r="BK111"/>
  <c r="J106"/>
  <c r="BK98"/>
  <c i="2" r="J682"/>
  <c r="J680"/>
  <c r="J677"/>
  <c r="J674"/>
  <c r="J668"/>
  <c r="J664"/>
  <c r="BK660"/>
  <c r="J656"/>
  <c r="BK645"/>
  <c r="J639"/>
  <c r="J629"/>
  <c r="BK619"/>
  <c r="BK611"/>
  <c r="BK603"/>
  <c r="BK596"/>
  <c r="BK587"/>
  <c r="BK580"/>
  <c r="BK575"/>
  <c r="BK571"/>
  <c r="BK560"/>
  <c r="J549"/>
  <c r="J540"/>
  <c r="J531"/>
  <c r="J521"/>
  <c r="BK507"/>
  <c r="J501"/>
  <c r="BK495"/>
  <c r="BK488"/>
  <c r="BK480"/>
  <c r="J473"/>
  <c r="BK465"/>
  <c r="J458"/>
  <c r="J450"/>
  <c r="J445"/>
  <c r="BK437"/>
  <c r="BK431"/>
  <c r="BK425"/>
  <c r="J417"/>
  <c r="BK411"/>
  <c r="BK403"/>
  <c r="BK398"/>
  <c r="BK393"/>
  <c r="J383"/>
  <c r="BK378"/>
  <c r="BK372"/>
  <c r="J365"/>
  <c r="J359"/>
  <c r="J353"/>
  <c r="BK348"/>
  <c r="BK340"/>
  <c r="BK335"/>
  <c r="BK326"/>
  <c r="BK320"/>
  <c r="BK315"/>
  <c r="BK309"/>
  <c r="BK304"/>
  <c r="BK296"/>
  <c r="BK286"/>
  <c r="BK280"/>
  <c r="J274"/>
  <c r="J268"/>
  <c r="J263"/>
  <c r="BK260"/>
  <c r="BK254"/>
  <c r="J246"/>
  <c r="J235"/>
  <c r="BK229"/>
  <c r="J221"/>
  <c r="BK214"/>
  <c r="BK207"/>
  <c r="J199"/>
  <c r="BK193"/>
  <c r="BK187"/>
  <c r="BK181"/>
  <c r="J174"/>
  <c r="J165"/>
  <c r="BK158"/>
  <c r="BK152"/>
  <c r="BK144"/>
  <c r="J136"/>
  <c r="BK129"/>
  <c r="J122"/>
  <c r="J118"/>
  <c r="BK112"/>
  <c r="BK106"/>
  <c r="BK98"/>
  <c i="6" r="J650"/>
  <c r="J647"/>
  <c r="BK644"/>
  <c r="J636"/>
  <c r="J631"/>
  <c r="J628"/>
  <c r="J624"/>
  <c r="J617"/>
  <c r="J609"/>
  <c r="BK604"/>
  <c r="BK598"/>
  <c r="J584"/>
  <c r="J577"/>
  <c r="J567"/>
  <c r="BK557"/>
  <c r="J549"/>
  <c r="BK532"/>
  <c r="BK525"/>
  <c r="J515"/>
  <c r="BK508"/>
  <c r="BK502"/>
  <c r="J487"/>
  <c r="BK482"/>
  <c r="J473"/>
  <c r="BK467"/>
  <c r="J460"/>
  <c r="BK453"/>
  <c r="BK442"/>
  <c r="BK440"/>
  <c r="J433"/>
  <c r="J424"/>
  <c r="BK416"/>
  <c r="BK410"/>
  <c r="J406"/>
  <c r="J400"/>
  <c r="J392"/>
  <c r="J387"/>
  <c r="J385"/>
  <c r="J379"/>
  <c r="J368"/>
  <c r="BK359"/>
  <c r="J357"/>
  <c r="BK349"/>
  <c r="J343"/>
  <c r="J337"/>
  <c r="BK331"/>
  <c r="J328"/>
  <c r="BK322"/>
  <c r="BK317"/>
  <c r="J311"/>
  <c r="BK302"/>
  <c r="J296"/>
  <c r="BK292"/>
  <c r="J283"/>
  <c r="J280"/>
  <c r="J274"/>
  <c r="BK266"/>
  <c r="J259"/>
  <c r="J249"/>
  <c r="BK240"/>
  <c r="J234"/>
  <c r="J228"/>
  <c r="J221"/>
  <c r="J215"/>
  <c r="J208"/>
  <c r="BK202"/>
  <c r="J196"/>
  <c r="J190"/>
  <c r="BK182"/>
  <c r="BK177"/>
  <c r="BK169"/>
  <c r="J165"/>
  <c r="J155"/>
  <c r="J147"/>
  <c r="J139"/>
  <c r="BK131"/>
  <c r="J124"/>
  <c r="BK117"/>
  <c r="J111"/>
  <c r="J108"/>
  <c r="J101"/>
  <c i="5" r="J609"/>
  <c r="BK603"/>
  <c r="BK599"/>
  <c r="J595"/>
  <c r="BK591"/>
  <c r="J580"/>
  <c r="BK574"/>
  <c r="J559"/>
  <c r="BK551"/>
  <c r="J544"/>
  <c r="BK540"/>
  <c r="BK527"/>
  <c r="J520"/>
  <c r="J513"/>
  <c r="J509"/>
  <c r="BK495"/>
  <c r="J485"/>
  <c r="BK478"/>
  <c r="BK471"/>
  <c r="BK464"/>
  <c r="J457"/>
  <c r="BK428"/>
  <c r="J422"/>
  <c r="J415"/>
  <c r="BK408"/>
  <c r="BK401"/>
  <c r="J395"/>
  <c r="BK392"/>
  <c r="J385"/>
  <c r="J380"/>
  <c r="J374"/>
  <c r="BK366"/>
  <c r="J359"/>
  <c r="J354"/>
  <c r="BK352"/>
  <c r="J344"/>
  <c r="J336"/>
  <c r="BK330"/>
  <c r="J324"/>
  <c r="J318"/>
  <c r="J313"/>
  <c r="BK308"/>
  <c r="J301"/>
  <c r="J295"/>
  <c r="BK285"/>
  <c r="BK281"/>
  <c r="J273"/>
  <c r="J267"/>
  <c r="BK259"/>
  <c r="J252"/>
  <c r="BK245"/>
  <c r="BK239"/>
  <c r="BK233"/>
  <c r="J227"/>
  <c r="J216"/>
  <c r="BK210"/>
  <c r="J200"/>
  <c r="BK194"/>
  <c r="BK191"/>
  <c r="BK185"/>
  <c r="BK178"/>
  <c r="J171"/>
  <c r="BK164"/>
  <c r="BK157"/>
  <c r="BK151"/>
  <c r="J143"/>
  <c r="J135"/>
  <c r="BK128"/>
  <c r="J124"/>
  <c r="BK114"/>
  <c r="J111"/>
  <c r="J101"/>
  <c r="BK98"/>
  <c i="4" r="J654"/>
  <c r="J652"/>
  <c r="J649"/>
  <c r="BK643"/>
  <c r="BK636"/>
  <c r="J628"/>
  <c r="J610"/>
  <c r="BK604"/>
  <c r="J594"/>
  <c r="J582"/>
  <c r="J575"/>
  <c r="J567"/>
  <c r="J563"/>
  <c r="J559"/>
  <c r="BK552"/>
  <c r="J544"/>
  <c r="J537"/>
  <c r="BK534"/>
  <c r="BK526"/>
  <c r="J512"/>
  <c r="BK506"/>
  <c r="J496"/>
  <c r="J489"/>
  <c r="J478"/>
  <c r="J470"/>
  <c r="J467"/>
  <c r="BK459"/>
  <c r="BK453"/>
  <c r="BK443"/>
  <c r="BK436"/>
  <c r="BK432"/>
  <c r="J425"/>
  <c r="BK419"/>
  <c r="J410"/>
  <c r="J403"/>
  <c r="BK397"/>
  <c r="BK389"/>
  <c r="BK384"/>
  <c r="BK382"/>
  <c r="BK374"/>
  <c r="BK368"/>
  <c r="J358"/>
  <c r="BK351"/>
  <c r="BK349"/>
  <c r="BK344"/>
  <c r="BK336"/>
  <c r="J334"/>
  <c r="BK328"/>
  <c r="J319"/>
  <c r="J313"/>
  <c r="J308"/>
  <c r="BK302"/>
  <c r="J297"/>
  <c r="BK293"/>
  <c r="BK278"/>
  <c r="J275"/>
  <c r="BK269"/>
  <c r="BK263"/>
  <c r="J255"/>
  <c r="BK247"/>
  <c r="BK241"/>
  <c r="BK232"/>
  <c r="J228"/>
  <c r="BK222"/>
  <c r="J215"/>
  <c r="BK209"/>
  <c r="BK202"/>
  <c r="BK194"/>
  <c r="BK188"/>
  <c r="J182"/>
  <c r="J174"/>
  <c r="BK164"/>
  <c r="J157"/>
  <c r="J151"/>
  <c r="BK143"/>
  <c r="J135"/>
  <c r="BK131"/>
  <c r="J128"/>
  <c r="BK121"/>
  <c r="BK114"/>
  <c r="BK106"/>
  <c r="J98"/>
  <c i="3" r="J672"/>
  <c r="J663"/>
  <c r="BK661"/>
  <c r="J657"/>
  <c r="J651"/>
  <c r="BK640"/>
  <c r="J634"/>
  <c r="BK627"/>
  <c r="J619"/>
  <c r="BK608"/>
  <c r="J600"/>
  <c r="J592"/>
  <c r="J586"/>
  <c r="J579"/>
  <c r="J571"/>
  <c r="BK564"/>
  <c r="J561"/>
  <c r="J550"/>
  <c r="BK539"/>
  <c r="BK529"/>
  <c r="BK526"/>
  <c r="BK519"/>
  <c r="J512"/>
  <c r="J501"/>
  <c r="J493"/>
  <c r="J488"/>
  <c r="BK479"/>
  <c r="J473"/>
  <c r="BK466"/>
  <c r="BK462"/>
  <c r="J455"/>
  <c r="J446"/>
  <c r="J439"/>
  <c r="J436"/>
  <c r="BK430"/>
  <c r="J422"/>
  <c r="BK416"/>
  <c r="J408"/>
  <c r="J403"/>
  <c r="J398"/>
  <c r="BK393"/>
  <c r="BK387"/>
  <c r="BK380"/>
  <c r="BK370"/>
  <c r="J365"/>
  <c r="J359"/>
  <c r="BK355"/>
  <c r="BK349"/>
  <c r="BK343"/>
  <c r="J337"/>
  <c r="BK331"/>
  <c r="J323"/>
  <c r="J317"/>
  <c r="BK312"/>
  <c r="J305"/>
  <c r="BK298"/>
  <c r="BK292"/>
  <c r="BK286"/>
  <c r="J280"/>
  <c r="J274"/>
  <c r="J266"/>
  <c r="BK263"/>
  <c r="BK252"/>
  <c r="J246"/>
  <c r="J240"/>
  <c r="BK234"/>
  <c r="BK228"/>
  <c r="J221"/>
  <c r="BK215"/>
  <c r="J208"/>
  <c r="J202"/>
  <c r="BK196"/>
  <c r="J193"/>
  <c r="J186"/>
  <c r="BK179"/>
  <c r="BK169"/>
  <c r="BK165"/>
  <c r="BK159"/>
  <c r="BK151"/>
  <c r="BK143"/>
  <c r="BK131"/>
  <c r="BK121"/>
  <c r="J114"/>
  <c r="J108"/>
  <c r="BK101"/>
  <c i="2" r="BK674"/>
  <c r="J671"/>
  <c r="J666"/>
  <c r="J662"/>
  <c r="BK658"/>
  <c r="J651"/>
  <c r="BK642"/>
  <c r="J634"/>
  <c r="J624"/>
  <c r="J619"/>
  <c r="J607"/>
  <c r="J600"/>
  <c r="J596"/>
  <c r="BK583"/>
  <c r="J580"/>
  <c r="J575"/>
  <c r="BK564"/>
  <c r="J560"/>
  <c r="BK553"/>
  <c r="J545"/>
  <c r="J534"/>
  <c r="BK531"/>
  <c r="BK521"/>
  <c r="BK504"/>
  <c r="BK501"/>
  <c r="J495"/>
  <c r="J484"/>
  <c r="J480"/>
  <c r="BK473"/>
  <c r="J465"/>
  <c r="J454"/>
  <c r="BK447"/>
  <c r="BK441"/>
  <c r="BK434"/>
  <c r="J431"/>
  <c r="J425"/>
  <c r="J414"/>
  <c r="BK407"/>
  <c r="BK401"/>
  <c r="J396"/>
  <c r="BK389"/>
  <c r="BK383"/>
  <c r="J381"/>
  <c r="BK376"/>
  <c r="BK365"/>
  <c r="BK359"/>
  <c r="BK353"/>
  <c r="J348"/>
  <c r="J340"/>
  <c r="J335"/>
  <c r="BK332"/>
  <c r="J323"/>
  <c r="J320"/>
  <c r="BK312"/>
  <c r="BK307"/>
  <c r="BK301"/>
  <c r="BK290"/>
  <c r="BK284"/>
  <c r="BK278"/>
  <c r="J272"/>
  <c r="BK268"/>
  <c r="J260"/>
  <c r="J254"/>
  <c r="J251"/>
  <c r="BK243"/>
  <c r="BK235"/>
  <c r="J229"/>
  <c r="BK221"/>
  <c r="J214"/>
  <c r="J207"/>
  <c r="BK199"/>
  <c r="J193"/>
  <c r="J187"/>
  <c r="J181"/>
  <c r="BK174"/>
  <c r="BK165"/>
  <c r="J158"/>
  <c r="J152"/>
  <c r="J144"/>
  <c r="BK140"/>
  <c r="J129"/>
  <c r="BK122"/>
  <c r="BK115"/>
  <c r="BK109"/>
  <c r="J101"/>
  <c i="6" r="BK687"/>
  <c r="J687"/>
  <c r="BK685"/>
  <c r="J685"/>
  <c r="BK682"/>
  <c r="J682"/>
  <c r="BK679"/>
  <c r="J679"/>
  <c r="BK676"/>
  <c r="J676"/>
  <c r="BK673"/>
  <c r="J673"/>
  <c r="BK671"/>
  <c r="J671"/>
  <c r="BK669"/>
  <c r="J669"/>
  <c r="BK667"/>
  <c r="J667"/>
  <c r="BK665"/>
  <c r="J665"/>
  <c r="BK663"/>
  <c r="BK661"/>
  <c r="J661"/>
  <c r="BK650"/>
  <c r="J644"/>
  <c r="BK631"/>
  <c r="BK624"/>
  <c r="BK617"/>
  <c r="BK609"/>
  <c r="BK601"/>
  <c r="J595"/>
  <c r="J588"/>
  <c r="BK580"/>
  <c r="J573"/>
  <c r="BK560"/>
  <c r="J553"/>
  <c r="BK542"/>
  <c r="BK535"/>
  <c r="J525"/>
  <c r="BK522"/>
  <c r="J512"/>
  <c r="J502"/>
  <c r="J491"/>
  <c r="BK484"/>
  <c r="J476"/>
  <c r="J470"/>
  <c r="BK464"/>
  <c r="BK456"/>
  <c r="J445"/>
  <c r="J440"/>
  <c r="BK433"/>
  <c r="BK427"/>
  <c r="J416"/>
  <c r="BK413"/>
  <c r="BK406"/>
  <c r="BK400"/>
  <c r="J395"/>
  <c r="BK390"/>
  <c r="BK385"/>
  <c r="BK379"/>
  <c r="J371"/>
  <c r="BK364"/>
  <c r="BK362"/>
  <c r="BK357"/>
  <c r="J347"/>
  <c r="BK343"/>
  <c r="BK337"/>
  <c r="J331"/>
  <c r="BK325"/>
  <c r="BK319"/>
  <c r="J314"/>
  <c r="BK306"/>
  <c r="J299"/>
  <c r="J292"/>
  <c r="J288"/>
  <c r="BK283"/>
  <c r="J277"/>
  <c r="BK271"/>
  <c r="BK263"/>
  <c r="J255"/>
  <c r="BK249"/>
  <c r="J240"/>
  <c r="J236"/>
  <c r="J230"/>
  <c r="BK221"/>
  <c r="BK215"/>
  <c r="BK208"/>
  <c r="J202"/>
  <c r="BK196"/>
  <c r="BK190"/>
  <c r="J182"/>
  <c r="J177"/>
  <c r="J169"/>
  <c r="J163"/>
  <c r="BK155"/>
  <c r="J143"/>
  <c r="BK135"/>
  <c r="BK128"/>
  <c r="J121"/>
  <c r="J114"/>
  <c r="BK111"/>
  <c r="J106"/>
  <c i="5" r="BK617"/>
  <c r="BK615"/>
  <c r="J615"/>
  <c r="J612"/>
  <c r="J606"/>
  <c r="J601"/>
  <c r="BK595"/>
  <c r="BK593"/>
  <c r="J586"/>
  <c r="J577"/>
  <c r="J567"/>
  <c r="BK559"/>
  <c r="J551"/>
  <c r="J540"/>
  <c r="BK536"/>
  <c r="J523"/>
  <c r="J516"/>
  <c r="BK509"/>
  <c r="J495"/>
  <c r="BK485"/>
  <c r="J482"/>
  <c r="J475"/>
  <c r="J471"/>
  <c r="BK468"/>
  <c r="BK457"/>
  <c r="BK449"/>
  <c r="J437"/>
  <c r="J432"/>
  <c r="BK425"/>
  <c r="J419"/>
  <c r="J411"/>
  <c r="BK405"/>
  <c r="BK397"/>
  <c r="J392"/>
  <c r="J387"/>
  <c r="BK382"/>
  <c r="BK376"/>
  <c r="BK369"/>
  <c r="J363"/>
  <c r="J357"/>
  <c r="BK348"/>
  <c r="BK344"/>
  <c r="BK336"/>
  <c r="J330"/>
  <c r="J327"/>
  <c r="J321"/>
  <c r="J316"/>
  <c r="BK310"/>
  <c r="J305"/>
  <c r="BK298"/>
  <c r="J291"/>
  <c r="J285"/>
  <c r="J281"/>
  <c r="J276"/>
  <c r="BK270"/>
  <c r="BK264"/>
  <c r="BK256"/>
  <c r="J245"/>
  <c r="J239"/>
  <c r="BK229"/>
  <c r="BK227"/>
  <c r="BK221"/>
  <c r="J214"/>
  <c r="BK207"/>
  <c r="BK200"/>
  <c r="J191"/>
  <c r="J185"/>
  <c r="BK182"/>
  <c r="BK171"/>
  <c r="J164"/>
  <c r="J157"/>
  <c r="J151"/>
  <c r="BK143"/>
  <c r="BK135"/>
  <c r="J128"/>
  <c r="J121"/>
  <c r="BK108"/>
  <c r="J106"/>
  <c r="J98"/>
  <c i="4" r="J643"/>
  <c r="BK638"/>
  <c r="BK634"/>
  <c r="BK632"/>
  <c r="BK630"/>
  <c r="BK628"/>
  <c r="J617"/>
  <c r="J614"/>
  <c r="BK607"/>
  <c r="BK599"/>
  <c r="BK594"/>
  <c r="BK586"/>
  <c r="J578"/>
  <c r="J571"/>
  <c r="BK555"/>
  <c r="J548"/>
  <c r="J541"/>
  <c r="BK530"/>
  <c r="BK519"/>
  <c r="BK509"/>
  <c r="BK503"/>
  <c r="BK496"/>
  <c r="BK486"/>
  <c r="J486"/>
  <c r="BK474"/>
  <c r="BK470"/>
  <c r="J465"/>
  <c r="J456"/>
  <c r="BK450"/>
  <c r="J443"/>
  <c r="J436"/>
  <c r="J428"/>
  <c r="J423"/>
  <c r="BK416"/>
  <c r="J413"/>
  <c r="BK406"/>
  <c r="J400"/>
  <c r="J393"/>
  <c r="BK387"/>
  <c r="BK379"/>
  <c r="BK377"/>
  <c r="BK372"/>
  <c r="J366"/>
  <c r="J361"/>
  <c r="J355"/>
  <c r="J349"/>
  <c r="J344"/>
  <c r="BK334"/>
  <c r="J324"/>
  <c r="BK319"/>
  <c r="BK313"/>
  <c r="BK308"/>
  <c r="J302"/>
  <c r="BK297"/>
  <c r="J290"/>
  <c r="J287"/>
  <c r="BK275"/>
  <c r="J272"/>
  <c r="J266"/>
  <c r="BK255"/>
  <c r="J247"/>
  <c r="J241"/>
  <c r="J232"/>
  <c r="J226"/>
  <c r="J220"/>
  <c r="J213"/>
  <c r="J207"/>
  <c r="J197"/>
  <c r="J194"/>
  <c r="J188"/>
  <c r="BK182"/>
  <c r="BK174"/>
  <c r="BK169"/>
  <c r="J161"/>
  <c r="BK155"/>
  <c r="BK147"/>
  <c r="BK139"/>
  <c r="BK128"/>
  <c r="J121"/>
  <c r="J114"/>
  <c r="J108"/>
  <c r="BK101"/>
  <c i="3" r="BK677"/>
  <c r="BK675"/>
  <c r="BK672"/>
  <c r="J666"/>
  <c r="J659"/>
  <c r="BK657"/>
  <c r="J653"/>
  <c r="BK646"/>
  <c r="BK637"/>
  <c r="J627"/>
  <c r="BK619"/>
  <c r="J611"/>
  <c r="J604"/>
  <c r="BK595"/>
  <c r="BK589"/>
  <c r="J582"/>
  <c r="J575"/>
  <c r="J568"/>
  <c r="BK561"/>
  <c r="J557"/>
  <c r="BK550"/>
  <c r="J539"/>
  <c r="J529"/>
  <c r="BK522"/>
  <c r="BK515"/>
  <c r="J508"/>
  <c r="J505"/>
  <c r="BK493"/>
  <c r="BK488"/>
  <c r="J479"/>
  <c r="BK473"/>
  <c r="J466"/>
  <c r="BK459"/>
  <c r="BK451"/>
  <c r="BK442"/>
  <c r="BK436"/>
  <c r="J430"/>
  <c r="BK422"/>
  <c r="J416"/>
  <c r="BK408"/>
  <c r="BK403"/>
  <c r="BK401"/>
  <c r="J396"/>
  <c r="BK391"/>
  <c r="BK385"/>
  <c r="J377"/>
  <c r="J370"/>
  <c r="BK365"/>
  <c r="BK359"/>
  <c r="J353"/>
  <c r="BK345"/>
  <c r="BK339"/>
  <c r="BK334"/>
  <c r="BK328"/>
  <c r="BK323"/>
  <c r="BK315"/>
  <c r="BK308"/>
  <c r="J302"/>
  <c r="BK294"/>
  <c r="BK288"/>
  <c r="J283"/>
  <c r="J277"/>
  <c r="BK266"/>
  <c r="BK259"/>
  <c r="J252"/>
  <c r="BK246"/>
  <c r="J236"/>
  <c r="BK230"/>
  <c r="J223"/>
  <c r="J215"/>
  <c r="BK208"/>
  <c r="BK202"/>
  <c r="J196"/>
  <c r="BK193"/>
  <c r="BK186"/>
  <c r="J179"/>
  <c r="J169"/>
  <c r="BK163"/>
  <c r="BK155"/>
  <c r="J147"/>
  <c r="BK139"/>
  <c r="J135"/>
  <c r="BK128"/>
  <c r="BK117"/>
  <c r="BK114"/>
  <c r="BK108"/>
  <c r="J101"/>
  <c i="2" r="BK682"/>
  <c r="BK680"/>
  <c r="BK677"/>
  <c r="BK671"/>
  <c r="BK666"/>
  <c r="BK662"/>
  <c r="J658"/>
  <c r="BK651"/>
  <c r="J642"/>
  <c r="BK634"/>
  <c r="BK624"/>
  <c r="BK614"/>
  <c r="BK607"/>
  <c r="BK600"/>
  <c r="J592"/>
  <c r="J583"/>
  <c r="BK578"/>
  <c r="J568"/>
  <c r="BK556"/>
  <c r="J553"/>
  <c r="BK545"/>
  <c r="BK534"/>
  <c r="J527"/>
  <c r="BK514"/>
  <c r="J504"/>
  <c r="BK498"/>
  <c r="J492"/>
  <c r="BK484"/>
  <c r="BK476"/>
  <c r="BK469"/>
  <c r="BK462"/>
  <c r="BK454"/>
  <c r="J447"/>
  <c r="J441"/>
  <c r="J434"/>
  <c r="BK428"/>
  <c r="BK421"/>
  <c r="BK414"/>
  <c r="J407"/>
  <c r="J401"/>
  <c r="BK396"/>
  <c r="J389"/>
  <c r="BK386"/>
  <c r="J376"/>
  <c r="J370"/>
  <c r="BK362"/>
  <c r="BK355"/>
  <c r="BK350"/>
  <c r="J344"/>
  <c r="BK338"/>
  <c r="J332"/>
  <c r="BK329"/>
  <c r="BK323"/>
  <c r="J318"/>
  <c r="J312"/>
  <c r="J307"/>
  <c r="J301"/>
  <c r="J290"/>
  <c r="J284"/>
  <c r="J278"/>
  <c r="BK272"/>
  <c r="J266"/>
  <c r="J257"/>
  <c r="BK251"/>
  <c r="J243"/>
  <c r="BK239"/>
  <c r="BK232"/>
  <c r="BK223"/>
  <c r="BK216"/>
  <c r="BK210"/>
  <c r="BK202"/>
  <c r="J196"/>
  <c r="J190"/>
  <c r="BK184"/>
  <c r="BK178"/>
  <c r="BK170"/>
  <c r="BK162"/>
  <c r="J156"/>
  <c r="J148"/>
  <c r="J140"/>
  <c r="BK132"/>
  <c r="J125"/>
  <c r="J115"/>
  <c r="J109"/>
  <c r="BK101"/>
  <c i="1" r="AS54"/>
  <c i="6" r="J620"/>
  <c r="BK613"/>
  <c r="J601"/>
  <c r="BK595"/>
  <c r="J591"/>
  <c r="BK588"/>
  <c r="J580"/>
  <c r="BK573"/>
  <c r="J560"/>
  <c r="BK553"/>
  <c r="J542"/>
  <c r="J535"/>
  <c r="J529"/>
  <c r="J522"/>
  <c r="BK512"/>
  <c r="J495"/>
  <c r="BK491"/>
  <c r="J484"/>
  <c r="BK476"/>
  <c r="BK470"/>
  <c r="J464"/>
  <c r="J456"/>
  <c r="BK449"/>
  <c r="BK445"/>
  <c r="J436"/>
  <c r="BK430"/>
  <c r="J427"/>
  <c r="BK420"/>
  <c r="J413"/>
  <c r="BK402"/>
  <c r="BK397"/>
  <c r="BK395"/>
  <c r="J390"/>
  <c r="BK381"/>
  <c r="BK374"/>
  <c r="J364"/>
  <c r="J362"/>
  <c r="J353"/>
  <c r="BK347"/>
  <c r="BK339"/>
  <c r="BK333"/>
  <c r="J325"/>
  <c r="J319"/>
  <c r="BK314"/>
  <c r="BK309"/>
  <c r="J306"/>
  <c r="BK299"/>
  <c r="BK288"/>
  <c r="BK286"/>
  <c r="BK277"/>
  <c r="J271"/>
  <c r="J263"/>
  <c r="J252"/>
  <c r="BK246"/>
  <c r="BK236"/>
  <c r="BK230"/>
  <c r="BK223"/>
  <c r="BK217"/>
  <c r="BK210"/>
  <c r="BK205"/>
  <c r="J199"/>
  <c r="BK193"/>
  <c r="BK186"/>
  <c r="BK179"/>
  <c r="J172"/>
  <c r="BK163"/>
  <c r="J159"/>
  <c r="BK151"/>
  <c r="BK143"/>
  <c r="J135"/>
  <c r="J128"/>
  <c r="BK121"/>
  <c r="BK114"/>
  <c r="BK106"/>
  <c r="BK98"/>
  <c i="5" r="BK606"/>
  <c r="BK601"/>
  <c r="BK597"/>
  <c r="J593"/>
  <c r="BK586"/>
  <c r="BK577"/>
  <c r="BK567"/>
  <c r="J562"/>
  <c r="BK555"/>
  <c r="BK548"/>
  <c r="J536"/>
  <c r="J530"/>
  <c r="BK523"/>
  <c r="BK516"/>
  <c r="J502"/>
  <c r="J488"/>
  <c r="BK482"/>
  <c r="BK475"/>
  <c r="J468"/>
  <c r="J461"/>
  <c r="J453"/>
  <c r="J449"/>
  <c r="BK443"/>
  <c r="BK437"/>
  <c r="BK434"/>
  <c r="BK432"/>
  <c r="J425"/>
  <c r="BK419"/>
  <c r="BK411"/>
  <c r="J405"/>
  <c r="J397"/>
  <c r="BK390"/>
  <c r="BK387"/>
  <c r="J382"/>
  <c r="J376"/>
  <c r="J369"/>
  <c r="BK363"/>
  <c r="BK357"/>
  <c r="J348"/>
  <c r="J342"/>
  <c r="BK338"/>
  <c r="J332"/>
  <c r="BK321"/>
  <c r="BK316"/>
  <c r="J310"/>
  <c r="BK305"/>
  <c r="J298"/>
  <c r="BK291"/>
  <c r="J287"/>
  <c r="BK279"/>
  <c r="BK276"/>
  <c r="J270"/>
  <c r="J264"/>
  <c r="J256"/>
  <c r="BK248"/>
  <c r="J242"/>
  <c r="J229"/>
  <c r="BK223"/>
  <c r="J221"/>
  <c r="BK214"/>
  <c r="J207"/>
  <c r="BK202"/>
  <c r="J197"/>
  <c r="J188"/>
  <c r="J182"/>
  <c r="BK174"/>
  <c r="BK169"/>
  <c r="J161"/>
  <c r="J155"/>
  <c r="J147"/>
  <c r="J139"/>
  <c r="BK131"/>
  <c r="BK121"/>
  <c r="BK117"/>
  <c r="BK111"/>
  <c r="J108"/>
  <c i="4" r="BK654"/>
  <c r="BK652"/>
  <c r="BK649"/>
  <c r="J646"/>
  <c r="BK640"/>
  <c r="J638"/>
  <c r="J623"/>
  <c r="BK617"/>
  <c r="J607"/>
  <c r="BK589"/>
  <c r="J586"/>
  <c r="BK578"/>
  <c r="BK571"/>
  <c r="BK563"/>
  <c r="BK559"/>
  <c r="J555"/>
  <c r="BK548"/>
  <c r="BK541"/>
  <c r="J530"/>
  <c r="J519"/>
  <c r="J509"/>
  <c r="J503"/>
  <c r="BK500"/>
  <c r="BK493"/>
  <c r="BK482"/>
  <c r="J474"/>
  <c r="BK465"/>
  <c r="BK456"/>
  <c r="J450"/>
  <c r="J447"/>
  <c r="J439"/>
  <c r="BK428"/>
  <c r="BK423"/>
  <c r="J416"/>
  <c r="BK410"/>
  <c r="J406"/>
  <c r="BK400"/>
  <c r="BK393"/>
  <c r="J387"/>
  <c r="J377"/>
  <c r="J372"/>
  <c r="BK366"/>
  <c r="BK361"/>
  <c r="BK355"/>
  <c r="J346"/>
  <c r="J340"/>
  <c r="J336"/>
  <c r="J330"/>
  <c r="BK324"/>
  <c r="BK322"/>
  <c r="BK316"/>
  <c r="J310"/>
  <c r="BK305"/>
  <c r="BK300"/>
  <c r="BK290"/>
  <c r="J280"/>
  <c r="J278"/>
  <c r="BK272"/>
  <c r="BK266"/>
  <c r="J258"/>
  <c r="J251"/>
  <c r="J244"/>
  <c r="BK238"/>
  <c r="BK226"/>
  <c r="BK220"/>
  <c r="BK213"/>
  <c r="BK207"/>
  <c r="BK200"/>
  <c r="BK197"/>
  <c r="J191"/>
  <c r="BK185"/>
  <c r="J178"/>
  <c r="J171"/>
  <c r="J169"/>
  <c r="BK161"/>
  <c r="J155"/>
  <c r="J147"/>
  <c r="J139"/>
  <c r="J131"/>
  <c r="J124"/>
  <c r="BK117"/>
  <c r="BK111"/>
  <c r="BK108"/>
  <c r="J101"/>
  <c i="3" r="J669"/>
  <c r="BK666"/>
  <c r="BK659"/>
  <c r="J655"/>
  <c r="BK653"/>
  <c r="J646"/>
  <c r="J637"/>
  <c r="J622"/>
  <c r="BK615"/>
  <c r="BK611"/>
  <c r="BK604"/>
  <c r="J595"/>
  <c r="J589"/>
  <c r="BK582"/>
  <c r="BK575"/>
  <c r="BK568"/>
  <c r="BK557"/>
  <c r="BK554"/>
  <c r="BK546"/>
  <c r="J532"/>
  <c r="J522"/>
  <c r="J515"/>
  <c r="BK508"/>
  <c r="BK505"/>
  <c r="BK497"/>
  <c r="J490"/>
  <c r="BK482"/>
  <c r="BK476"/>
  <c r="J470"/>
  <c r="J459"/>
  <c r="J451"/>
  <c r="J448"/>
  <c r="J442"/>
  <c r="J433"/>
  <c r="BK426"/>
  <c r="BK419"/>
  <c r="BK412"/>
  <c r="J406"/>
  <c r="J401"/>
  <c r="BK396"/>
  <c r="J391"/>
  <c r="J385"/>
  <c r="BK377"/>
  <c r="J374"/>
  <c r="J368"/>
  <c r="BK363"/>
  <c r="BK353"/>
  <c r="J345"/>
  <c r="J339"/>
  <c r="J334"/>
  <c r="J328"/>
  <c r="BK325"/>
  <c r="BK320"/>
  <c r="J315"/>
  <c r="J308"/>
  <c r="BK302"/>
  <c r="J294"/>
  <c r="J288"/>
  <c r="BK283"/>
  <c r="BK277"/>
  <c r="BK271"/>
  <c r="J259"/>
  <c r="J255"/>
  <c r="BK249"/>
  <c r="BK236"/>
  <c r="J230"/>
  <c r="BK223"/>
  <c r="BK217"/>
  <c r="J210"/>
  <c r="BK205"/>
  <c r="BK199"/>
  <c r="J190"/>
  <c r="BK182"/>
  <c r="J177"/>
  <c r="BK172"/>
  <c r="J163"/>
  <c r="J155"/>
  <c r="BK147"/>
  <c r="J139"/>
  <c r="J128"/>
  <c r="BK124"/>
  <c r="J117"/>
  <c r="J111"/>
  <c r="BK106"/>
  <c r="J98"/>
  <c i="2" r="BK668"/>
  <c r="BK664"/>
  <c r="J660"/>
  <c r="BK656"/>
  <c r="J645"/>
  <c r="BK639"/>
  <c r="BK629"/>
  <c r="J614"/>
  <c r="J611"/>
  <c r="J603"/>
  <c r="BK592"/>
  <c r="J587"/>
  <c r="J578"/>
  <c r="J571"/>
  <c r="BK568"/>
  <c r="J564"/>
  <c r="J556"/>
  <c r="BK549"/>
  <c r="BK540"/>
  <c r="BK527"/>
  <c r="J514"/>
  <c r="J507"/>
  <c r="J498"/>
  <c r="BK492"/>
  <c r="J488"/>
  <c r="J476"/>
  <c r="J469"/>
  <c r="J462"/>
  <c r="BK458"/>
  <c r="BK450"/>
  <c r="BK445"/>
  <c r="J437"/>
  <c r="J428"/>
  <c r="J421"/>
  <c r="BK417"/>
  <c r="J411"/>
  <c r="J403"/>
  <c r="J398"/>
  <c r="J393"/>
  <c r="J386"/>
  <c r="BK381"/>
  <c r="J378"/>
  <c r="J372"/>
  <c r="BK370"/>
  <c r="J362"/>
  <c r="J355"/>
  <c r="J350"/>
  <c r="BK344"/>
  <c r="J338"/>
  <c r="J329"/>
  <c r="J326"/>
  <c r="BK318"/>
  <c r="J315"/>
  <c r="J309"/>
  <c r="J304"/>
  <c r="J296"/>
  <c r="J286"/>
  <c r="J280"/>
  <c r="BK274"/>
  <c r="BK266"/>
  <c r="BK263"/>
  <c r="BK257"/>
  <c r="BK246"/>
  <c r="J239"/>
  <c r="J232"/>
  <c r="J223"/>
  <c r="J216"/>
  <c r="J210"/>
  <c r="J202"/>
  <c r="BK196"/>
  <c r="BK190"/>
  <c r="J184"/>
  <c r="J178"/>
  <c r="J170"/>
  <c r="J162"/>
  <c r="BK156"/>
  <c r="BK148"/>
  <c r="BK136"/>
  <c r="J132"/>
  <c r="BK125"/>
  <c r="BK118"/>
  <c r="J112"/>
  <c r="J106"/>
  <c r="J98"/>
  <c i="3" l="1" r="P633"/>
  <c r="R633"/>
  <c r="T633"/>
  <c i="2" r="BK97"/>
  <c r="J97"/>
  <c r="J60"/>
  <c r="T97"/>
  <c r="P105"/>
  <c r="T105"/>
  <c r="P121"/>
  <c r="T121"/>
  <c r="P169"/>
  <c r="T169"/>
  <c r="P228"/>
  <c r="R228"/>
  <c r="BK449"/>
  <c r="J449"/>
  <c r="J67"/>
  <c r="T449"/>
  <c r="BK618"/>
  <c r="J618"/>
  <c r="J69"/>
  <c r="P618"/>
  <c r="P591"/>
  <c r="T618"/>
  <c r="T591"/>
  <c r="P628"/>
  <c r="R628"/>
  <c r="BK655"/>
  <c r="J655"/>
  <c r="J72"/>
  <c r="R655"/>
  <c r="BK679"/>
  <c r="J679"/>
  <c r="J76"/>
  <c r="R679"/>
  <c i="3" r="P97"/>
  <c r="T97"/>
  <c r="P105"/>
  <c r="R105"/>
  <c r="T105"/>
  <c r="P120"/>
  <c r="T120"/>
  <c r="P176"/>
  <c r="T176"/>
  <c r="P245"/>
  <c r="R245"/>
  <c r="P450"/>
  <c r="R450"/>
  <c r="P650"/>
  <c r="T650"/>
  <c r="BK674"/>
  <c r="J674"/>
  <c r="J76"/>
  <c r="T674"/>
  <c i="4" r="P97"/>
  <c r="T97"/>
  <c r="P105"/>
  <c r="R105"/>
  <c r="BK120"/>
  <c r="J120"/>
  <c r="J63"/>
  <c r="T120"/>
  <c r="P168"/>
  <c r="T168"/>
  <c r="P237"/>
  <c r="T237"/>
  <c r="P427"/>
  <c r="T427"/>
  <c r="BK593"/>
  <c r="J593"/>
  <c r="J69"/>
  <c r="R593"/>
  <c r="R566"/>
  <c r="T593"/>
  <c r="T566"/>
  <c r="P603"/>
  <c r="T603"/>
  <c r="P627"/>
  <c r="T627"/>
  <c r="BK651"/>
  <c r="J651"/>
  <c r="J76"/>
  <c r="R651"/>
  <c i="5" r="P97"/>
  <c r="R97"/>
  <c r="BK105"/>
  <c r="J105"/>
  <c r="J62"/>
  <c r="R105"/>
  <c r="T105"/>
  <c r="P120"/>
  <c r="T120"/>
  <c r="P168"/>
  <c r="T168"/>
  <c r="P238"/>
  <c r="T238"/>
  <c r="P436"/>
  <c r="R436"/>
  <c r="P573"/>
  <c r="T573"/>
  <c r="BK590"/>
  <c r="J590"/>
  <c r="J72"/>
  <c r="R590"/>
  <c r="R614"/>
  <c i="2" r="P97"/>
  <c r="R97"/>
  <c r="BK105"/>
  <c r="R105"/>
  <c r="BK121"/>
  <c r="J121"/>
  <c r="J63"/>
  <c r="R121"/>
  <c r="BK169"/>
  <c r="J169"/>
  <c r="J65"/>
  <c r="R169"/>
  <c r="BK228"/>
  <c r="J228"/>
  <c r="J66"/>
  <c r="T228"/>
  <c r="P449"/>
  <c r="R449"/>
  <c r="R618"/>
  <c r="R591"/>
  <c r="BK628"/>
  <c r="J628"/>
  <c r="J70"/>
  <c r="T628"/>
  <c r="P655"/>
  <c r="T655"/>
  <c r="P679"/>
  <c r="T679"/>
  <c i="3" r="BK97"/>
  <c r="J97"/>
  <c r="J60"/>
  <c r="R97"/>
  <c r="BK105"/>
  <c r="J105"/>
  <c r="J62"/>
  <c r="BK120"/>
  <c r="J120"/>
  <c r="J63"/>
  <c r="R120"/>
  <c r="BK176"/>
  <c r="J176"/>
  <c r="J65"/>
  <c r="R176"/>
  <c r="R175"/>
  <c r="BK245"/>
  <c r="J245"/>
  <c r="J66"/>
  <c r="T245"/>
  <c r="BK450"/>
  <c r="J450"/>
  <c r="J67"/>
  <c r="T450"/>
  <c r="BK650"/>
  <c r="J650"/>
  <c r="J72"/>
  <c r="R650"/>
  <c r="P674"/>
  <c r="R674"/>
  <c i="4" r="BK97"/>
  <c r="J97"/>
  <c r="J60"/>
  <c r="R97"/>
  <c r="BK105"/>
  <c r="J105"/>
  <c r="J62"/>
  <c r="T105"/>
  <c r="T104"/>
  <c r="P120"/>
  <c r="R120"/>
  <c r="BK168"/>
  <c r="J168"/>
  <c r="J65"/>
  <c r="R168"/>
  <c r="BK237"/>
  <c r="J237"/>
  <c r="J66"/>
  <c r="R237"/>
  <c r="BK427"/>
  <c r="J427"/>
  <c r="J67"/>
  <c r="R427"/>
  <c r="P593"/>
  <c r="P566"/>
  <c r="BK603"/>
  <c r="J603"/>
  <c r="J70"/>
  <c r="R603"/>
  <c r="BK627"/>
  <c r="J627"/>
  <c r="J72"/>
  <c r="R627"/>
  <c r="R626"/>
  <c r="P651"/>
  <c r="T651"/>
  <c i="5" r="BK97"/>
  <c r="J97"/>
  <c r="J60"/>
  <c r="T97"/>
  <c r="P105"/>
  <c r="P104"/>
  <c r="BK120"/>
  <c r="J120"/>
  <c r="J63"/>
  <c r="R120"/>
  <c r="BK168"/>
  <c r="J168"/>
  <c r="J65"/>
  <c r="R168"/>
  <c r="BK238"/>
  <c r="J238"/>
  <c r="J66"/>
  <c r="R238"/>
  <c r="BK436"/>
  <c r="J436"/>
  <c r="J67"/>
  <c r="T436"/>
  <c r="BK573"/>
  <c r="J573"/>
  <c r="J70"/>
  <c r="R573"/>
  <c r="P590"/>
  <c r="T590"/>
  <c r="BK614"/>
  <c r="J614"/>
  <c r="J76"/>
  <c r="P614"/>
  <c r="T614"/>
  <c i="6" r="BK97"/>
  <c r="J97"/>
  <c r="J60"/>
  <c r="P97"/>
  <c r="R97"/>
  <c r="T97"/>
  <c r="BK105"/>
  <c r="J105"/>
  <c r="J62"/>
  <c r="P105"/>
  <c r="R105"/>
  <c r="T105"/>
  <c r="BK120"/>
  <c r="J120"/>
  <c r="J63"/>
  <c r="P120"/>
  <c r="R120"/>
  <c r="T120"/>
  <c r="BK176"/>
  <c r="J176"/>
  <c r="J65"/>
  <c r="P176"/>
  <c r="R176"/>
  <c r="T176"/>
  <c r="BK245"/>
  <c r="J245"/>
  <c r="J66"/>
  <c r="P245"/>
  <c r="R245"/>
  <c r="T245"/>
  <c r="BK444"/>
  <c r="J444"/>
  <c r="J67"/>
  <c r="P444"/>
  <c r="R444"/>
  <c r="T444"/>
  <c r="BK643"/>
  <c r="J643"/>
  <c r="J70"/>
  <c r="P643"/>
  <c r="R643"/>
  <c r="T643"/>
  <c r="BK660"/>
  <c r="J660"/>
  <c r="J72"/>
  <c r="P660"/>
  <c r="R660"/>
  <c r="T660"/>
  <c r="BK684"/>
  <c r="J684"/>
  <c r="J76"/>
  <c r="P684"/>
  <c r="R684"/>
  <c r="T684"/>
  <c i="2" r="E48"/>
  <c r="BE98"/>
  <c r="BE101"/>
  <c r="BE106"/>
  <c r="BE112"/>
  <c r="BE115"/>
  <c r="BE122"/>
  <c r="BE136"/>
  <c r="BE140"/>
  <c r="BE144"/>
  <c r="BE148"/>
  <c r="BE152"/>
  <c r="BE156"/>
  <c r="BE165"/>
  <c r="BE193"/>
  <c r="BE196"/>
  <c r="BE199"/>
  <c r="BE210"/>
  <c r="BE221"/>
  <c r="BE229"/>
  <c r="BE235"/>
  <c r="BE246"/>
  <c r="BE257"/>
  <c r="BE260"/>
  <c r="BE274"/>
  <c r="BE278"/>
  <c r="BE280"/>
  <c r="BE290"/>
  <c r="BE301"/>
  <c r="BE304"/>
  <c r="BE312"/>
  <c r="BE332"/>
  <c r="BE344"/>
  <c r="BE353"/>
  <c r="BE359"/>
  <c r="BE362"/>
  <c r="BE372"/>
  <c r="BE376"/>
  <c r="BE378"/>
  <c r="BE389"/>
  <c r="BE398"/>
  <c r="BE401"/>
  <c r="BE403"/>
  <c r="BE407"/>
  <c r="BE414"/>
  <c r="BE417"/>
  <c r="BE428"/>
  <c r="BE431"/>
  <c r="BE441"/>
  <c r="BE445"/>
  <c r="BE450"/>
  <c r="BE458"/>
  <c r="BE473"/>
  <c r="BE492"/>
  <c r="BE495"/>
  <c r="BE498"/>
  <c r="BE501"/>
  <c r="BE504"/>
  <c r="BE521"/>
  <c r="BE527"/>
  <c r="BE534"/>
  <c r="BE540"/>
  <c r="BE545"/>
  <c r="BE560"/>
  <c r="BE564"/>
  <c r="BE580"/>
  <c r="BE583"/>
  <c r="BE592"/>
  <c r="BE607"/>
  <c r="BE614"/>
  <c r="BE639"/>
  <c r="BE645"/>
  <c r="BE651"/>
  <c r="BE656"/>
  <c r="BE660"/>
  <c r="BE662"/>
  <c r="BE664"/>
  <c r="BE668"/>
  <c r="BK670"/>
  <c r="J670"/>
  <c r="J73"/>
  <c i="3" r="E48"/>
  <c r="J52"/>
  <c r="F55"/>
  <c r="BE98"/>
  <c r="BE106"/>
  <c r="BE108"/>
  <c r="BE117"/>
  <c r="BE121"/>
  <c r="BE128"/>
  <c r="BE131"/>
  <c r="BE135"/>
  <c r="BE143"/>
  <c r="BE147"/>
  <c r="BE151"/>
  <c r="BE155"/>
  <c r="BE159"/>
  <c r="BE165"/>
  <c r="BE179"/>
  <c r="BE182"/>
  <c r="BE190"/>
  <c r="BE193"/>
  <c r="BE196"/>
  <c r="BE202"/>
  <c r="BE215"/>
  <c r="BE221"/>
  <c r="BE223"/>
  <c r="BE230"/>
  <c r="BE234"/>
  <c r="BE236"/>
  <c r="BE240"/>
  <c r="BE259"/>
  <c r="BE266"/>
  <c r="BE271"/>
  <c r="BE274"/>
  <c r="BE280"/>
  <c r="BE283"/>
  <c r="BE286"/>
  <c r="BE288"/>
  <c r="BE294"/>
  <c r="BE298"/>
  <c r="BE308"/>
  <c r="BE315"/>
  <c r="BE320"/>
  <c r="BE328"/>
  <c r="BE331"/>
  <c r="BE337"/>
  <c r="BE343"/>
  <c r="BE349"/>
  <c r="BE355"/>
  <c r="BE365"/>
  <c r="BE370"/>
  <c r="BE374"/>
  <c r="BE385"/>
  <c r="BE391"/>
  <c r="BE393"/>
  <c r="BE408"/>
  <c r="BE412"/>
  <c r="BE422"/>
  <c r="BE426"/>
  <c r="BE439"/>
  <c r="BE446"/>
  <c r="BE448"/>
  <c r="BE459"/>
  <c r="BE462"/>
  <c r="BE466"/>
  <c r="BE473"/>
  <c r="BE476"/>
  <c r="BE479"/>
  <c r="BE482"/>
  <c r="BE493"/>
  <c r="BE505"/>
  <c r="BE515"/>
  <c r="BE526"/>
  <c r="BE546"/>
  <c r="BE554"/>
  <c r="BE557"/>
  <c r="BE561"/>
  <c r="BE564"/>
  <c r="BE582"/>
  <c r="BE592"/>
  <c r="BE595"/>
  <c r="BE600"/>
  <c r="BE611"/>
  <c r="BE622"/>
  <c r="BE651"/>
  <c r="BE657"/>
  <c r="BE659"/>
  <c r="BE666"/>
  <c r="BE669"/>
  <c r="BE672"/>
  <c r="BK671"/>
  <c r="J671"/>
  <c r="J75"/>
  <c i="4" r="E86"/>
  <c r="BE111"/>
  <c r="BE114"/>
  <c r="BE117"/>
  <c r="BE124"/>
  <c r="BE128"/>
  <c r="BE131"/>
  <c r="BE139"/>
  <c r="BE143"/>
  <c r="BE157"/>
  <c r="BE161"/>
  <c r="BE164"/>
  <c r="BE169"/>
  <c r="BE182"/>
  <c r="BE185"/>
  <c r="BE194"/>
  <c r="BE197"/>
  <c r="BE202"/>
  <c r="BE207"/>
  <c r="BE209"/>
  <c r="BE213"/>
  <c r="BE220"/>
  <c r="BE228"/>
  <c r="BE238"/>
  <c r="BE241"/>
  <c r="BE244"/>
  <c r="BE247"/>
  <c r="BE251"/>
  <c r="BE255"/>
  <c r="BE266"/>
  <c r="BE272"/>
  <c r="BE287"/>
  <c r="BE290"/>
  <c r="BE300"/>
  <c r="BE308"/>
  <c r="BE313"/>
  <c r="BE316"/>
  <c r="BE319"/>
  <c r="BE324"/>
  <c r="BE330"/>
  <c r="BE334"/>
  <c r="BE349"/>
  <c r="BE355"/>
  <c r="BE358"/>
  <c r="BE366"/>
  <c r="BE368"/>
  <c r="BE372"/>
  <c r="BE374"/>
  <c r="BE377"/>
  <c r="BE379"/>
  <c r="BE387"/>
  <c r="BE397"/>
  <c r="BE403"/>
  <c r="BE410"/>
  <c r="BE419"/>
  <c r="BE425"/>
  <c r="BE439"/>
  <c r="BE450"/>
  <c r="BE453"/>
  <c r="BE459"/>
  <c r="BE470"/>
  <c r="BE474"/>
  <c r="BE482"/>
  <c r="BE486"/>
  <c r="BE500"/>
  <c r="BE512"/>
  <c r="BE519"/>
  <c r="BE526"/>
  <c r="BE530"/>
  <c r="BE537"/>
  <c r="BE548"/>
  <c r="BE567"/>
  <c r="BE575"/>
  <c r="BE586"/>
  <c r="BE594"/>
  <c r="BE599"/>
  <c r="BE614"/>
  <c r="BE646"/>
  <c r="BE649"/>
  <c r="BE652"/>
  <c r="BE654"/>
  <c r="BK645"/>
  <c r="J645"/>
  <c r="J74"/>
  <c r="BK648"/>
  <c r="J648"/>
  <c r="J75"/>
  <c i="5" r="F55"/>
  <c r="E86"/>
  <c r="J90"/>
  <c r="BE98"/>
  <c r="BE101"/>
  <c r="BE114"/>
  <c r="BE124"/>
  <c r="BE128"/>
  <c r="BE131"/>
  <c r="BE135"/>
  <c r="BE139"/>
  <c r="BE143"/>
  <c r="BE147"/>
  <c r="BE155"/>
  <c r="BE171"/>
  <c r="BE174"/>
  <c r="BE182"/>
  <c r="BE185"/>
  <c r="BE188"/>
  <c r="BE197"/>
  <c r="BE200"/>
  <c r="BE207"/>
  <c r="BE210"/>
  <c r="BE216"/>
  <c r="BE229"/>
  <c r="BE242"/>
  <c r="BE245"/>
  <c r="BE256"/>
  <c r="BE259"/>
  <c r="BE267"/>
  <c r="BE276"/>
  <c r="BE279"/>
  <c r="BE285"/>
  <c r="BE308"/>
  <c r="BE310"/>
  <c r="BE316"/>
  <c r="BE318"/>
  <c r="BE321"/>
  <c r="BE324"/>
  <c r="BE327"/>
  <c r="BE336"/>
  <c r="BE352"/>
  <c r="BE357"/>
  <c r="BE363"/>
  <c r="BE366"/>
  <c r="BE374"/>
  <c r="BE387"/>
  <c r="BE390"/>
  <c r="BE392"/>
  <c r="BE395"/>
  <c r="BE397"/>
  <c r="BE405"/>
  <c r="BE408"/>
  <c r="BE415"/>
  <c r="BE428"/>
  <c r="BE432"/>
  <c r="BE437"/>
  <c r="BE449"/>
  <c r="BE453"/>
  <c r="BE471"/>
  <c r="BE475"/>
  <c r="BE478"/>
  <c r="BE482"/>
  <c r="BE488"/>
  <c r="BE495"/>
  <c r="BE509"/>
  <c r="BE513"/>
  <c r="BE520"/>
  <c r="BE523"/>
  <c r="BE536"/>
  <c r="BE548"/>
  <c r="BE574"/>
  <c r="BE577"/>
  <c r="BE580"/>
  <c r="BE597"/>
  <c r="BE599"/>
  <c r="BE601"/>
  <c r="BE603"/>
  <c r="BE606"/>
  <c r="BE609"/>
  <c r="BK605"/>
  <c r="J605"/>
  <c r="J73"/>
  <c i="6" r="E48"/>
  <c r="J52"/>
  <c r="F55"/>
  <c r="BE98"/>
  <c r="BE101"/>
  <c r="BE106"/>
  <c r="BE124"/>
  <c r="BE128"/>
  <c r="BE135"/>
  <c r="BE139"/>
  <c r="BE147"/>
  <c r="BE159"/>
  <c r="BE165"/>
  <c r="BE172"/>
  <c r="BE177"/>
  <c r="BE179"/>
  <c r="BE182"/>
  <c r="BE193"/>
  <c r="BE199"/>
  <c r="BE221"/>
  <c r="BE228"/>
  <c r="BE234"/>
  <c r="BE236"/>
  <c r="BE246"/>
  <c r="BE252"/>
  <c r="BE263"/>
  <c r="BE266"/>
  <c r="BE271"/>
  <c r="BE274"/>
  <c r="BE283"/>
  <c r="BE286"/>
  <c r="BE288"/>
  <c r="BE299"/>
  <c r="BE309"/>
  <c r="BE311"/>
  <c r="BE314"/>
  <c r="BE331"/>
  <c r="BE333"/>
  <c r="BE337"/>
  <c r="BE339"/>
  <c r="BE343"/>
  <c r="BE347"/>
  <c r="BE357"/>
  <c r="BE362"/>
  <c r="BE371"/>
  <c r="BE374"/>
  <c r="BE381"/>
  <c r="BE392"/>
  <c r="BE402"/>
  <c r="BE406"/>
  <c r="BE440"/>
  <c r="BE445"/>
  <c r="BE460"/>
  <c r="BE464"/>
  <c r="BE467"/>
  <c r="BE470"/>
  <c r="BE473"/>
  <c r="BE476"/>
  <c r="BE484"/>
  <c r="BE522"/>
  <c r="BE549"/>
  <c r="BE553"/>
  <c r="BE560"/>
  <c r="BE567"/>
  <c r="BE584"/>
  <c r="BE588"/>
  <c r="BE591"/>
  <c r="BE595"/>
  <c r="BE604"/>
  <c r="BE609"/>
  <c r="BE613"/>
  <c r="BE631"/>
  <c r="BE650"/>
  <c i="2" r="J52"/>
  <c r="F55"/>
  <c r="BE109"/>
  <c r="BE118"/>
  <c r="BE125"/>
  <c r="BE129"/>
  <c r="BE132"/>
  <c r="BE158"/>
  <c r="BE162"/>
  <c r="BE170"/>
  <c r="BE174"/>
  <c r="BE178"/>
  <c r="BE181"/>
  <c r="BE184"/>
  <c r="BE187"/>
  <c r="BE190"/>
  <c r="BE202"/>
  <c r="BE207"/>
  <c r="BE214"/>
  <c r="BE216"/>
  <c r="BE223"/>
  <c r="BE232"/>
  <c r="BE239"/>
  <c r="BE243"/>
  <c r="BE251"/>
  <c r="BE254"/>
  <c r="BE263"/>
  <c r="BE266"/>
  <c r="BE268"/>
  <c r="BE272"/>
  <c r="BE284"/>
  <c r="BE286"/>
  <c r="BE296"/>
  <c r="BE307"/>
  <c r="BE309"/>
  <c r="BE315"/>
  <c r="BE318"/>
  <c r="BE320"/>
  <c r="BE323"/>
  <c r="BE326"/>
  <c r="BE329"/>
  <c r="BE335"/>
  <c r="BE338"/>
  <c r="BE340"/>
  <c r="BE348"/>
  <c r="BE350"/>
  <c r="BE355"/>
  <c r="BE365"/>
  <c r="BE370"/>
  <c r="BE381"/>
  <c r="BE383"/>
  <c r="BE386"/>
  <c r="BE393"/>
  <c r="BE396"/>
  <c r="BE411"/>
  <c r="BE421"/>
  <c r="BE425"/>
  <c r="BE434"/>
  <c r="BE437"/>
  <c r="BE447"/>
  <c r="BE454"/>
  <c r="BE462"/>
  <c r="BE465"/>
  <c r="BE469"/>
  <c r="BE476"/>
  <c r="BE480"/>
  <c r="BE484"/>
  <c r="BE488"/>
  <c r="BE507"/>
  <c r="BE514"/>
  <c r="BE531"/>
  <c r="BE549"/>
  <c r="BE553"/>
  <c r="BE556"/>
  <c r="BE568"/>
  <c r="BE571"/>
  <c r="BE575"/>
  <c r="BE578"/>
  <c r="BE587"/>
  <c r="BE596"/>
  <c r="BE600"/>
  <c r="BE603"/>
  <c r="BE611"/>
  <c r="BE619"/>
  <c r="BE624"/>
  <c r="BE629"/>
  <c r="BE634"/>
  <c r="BE642"/>
  <c r="BE658"/>
  <c r="BE666"/>
  <c r="BE671"/>
  <c r="BE674"/>
  <c r="BE677"/>
  <c r="BE680"/>
  <c r="BE682"/>
  <c r="BK591"/>
  <c r="J591"/>
  <c r="J68"/>
  <c r="BK673"/>
  <c r="J673"/>
  <c r="J74"/>
  <c r="BK676"/>
  <c r="J676"/>
  <c r="J75"/>
  <c i="3" r="BE101"/>
  <c r="BE111"/>
  <c r="BE114"/>
  <c r="BE124"/>
  <c r="BE139"/>
  <c r="BE163"/>
  <c r="BE169"/>
  <c r="BE172"/>
  <c r="BE177"/>
  <c r="BE186"/>
  <c r="BE199"/>
  <c r="BE205"/>
  <c r="BE208"/>
  <c r="BE210"/>
  <c r="BE217"/>
  <c r="BE228"/>
  <c r="BE246"/>
  <c r="BE249"/>
  <c r="BE252"/>
  <c r="BE255"/>
  <c r="BE263"/>
  <c r="BE277"/>
  <c r="BE292"/>
  <c r="BE302"/>
  <c r="BE305"/>
  <c r="BE312"/>
  <c r="BE317"/>
  <c r="BE323"/>
  <c r="BE325"/>
  <c r="BE334"/>
  <c r="BE339"/>
  <c r="BE345"/>
  <c r="BE353"/>
  <c r="BE359"/>
  <c r="BE363"/>
  <c r="BE368"/>
  <c r="BE377"/>
  <c r="BE380"/>
  <c r="BE387"/>
  <c r="BE396"/>
  <c r="BE398"/>
  <c r="BE401"/>
  <c r="BE403"/>
  <c r="BE406"/>
  <c r="BE416"/>
  <c r="BE419"/>
  <c r="BE430"/>
  <c r="BE433"/>
  <c r="BE436"/>
  <c r="BE442"/>
  <c r="BE451"/>
  <c r="BE455"/>
  <c r="BE470"/>
  <c r="BE488"/>
  <c r="BE490"/>
  <c r="BE497"/>
  <c r="BE501"/>
  <c r="BE508"/>
  <c r="BE512"/>
  <c r="BE519"/>
  <c r="BE522"/>
  <c r="BE529"/>
  <c r="BE532"/>
  <c r="BE539"/>
  <c r="BE550"/>
  <c r="BE568"/>
  <c r="BE571"/>
  <c r="BE575"/>
  <c r="BE579"/>
  <c r="BE586"/>
  <c r="BE589"/>
  <c r="BE604"/>
  <c r="BE608"/>
  <c r="BE615"/>
  <c r="BE619"/>
  <c r="BE627"/>
  <c r="BE634"/>
  <c r="BE637"/>
  <c r="BE640"/>
  <c r="BE646"/>
  <c r="BE653"/>
  <c r="BE655"/>
  <c r="BE661"/>
  <c r="BE663"/>
  <c r="BE675"/>
  <c r="BE677"/>
  <c r="BK599"/>
  <c r="J599"/>
  <c r="J68"/>
  <c r="BK626"/>
  <c r="J626"/>
  <c r="J69"/>
  <c r="BK633"/>
  <c r="J633"/>
  <c r="J70"/>
  <c r="BK665"/>
  <c r="J665"/>
  <c r="J73"/>
  <c r="BK668"/>
  <c r="J668"/>
  <c r="J74"/>
  <c i="4" r="J52"/>
  <c r="F55"/>
  <c r="BE98"/>
  <c r="BE101"/>
  <c r="BE106"/>
  <c r="BE108"/>
  <c r="BE121"/>
  <c r="BE135"/>
  <c r="BE147"/>
  <c r="BE151"/>
  <c r="BE155"/>
  <c r="BE171"/>
  <c r="BE174"/>
  <c r="BE178"/>
  <c r="BE188"/>
  <c r="BE191"/>
  <c r="BE200"/>
  <c r="BE215"/>
  <c r="BE222"/>
  <c r="BE226"/>
  <c r="BE232"/>
  <c r="BE258"/>
  <c r="BE263"/>
  <c r="BE269"/>
  <c r="BE275"/>
  <c r="BE278"/>
  <c r="BE280"/>
  <c r="BE293"/>
  <c r="BE297"/>
  <c r="BE302"/>
  <c r="BE305"/>
  <c r="BE310"/>
  <c r="BE322"/>
  <c r="BE328"/>
  <c r="BE336"/>
  <c r="BE340"/>
  <c r="BE344"/>
  <c r="BE346"/>
  <c r="BE351"/>
  <c r="BE361"/>
  <c r="BE382"/>
  <c r="BE384"/>
  <c r="BE389"/>
  <c r="BE393"/>
  <c r="BE400"/>
  <c r="BE406"/>
  <c r="BE413"/>
  <c r="BE416"/>
  <c r="BE423"/>
  <c r="BE428"/>
  <c r="BE432"/>
  <c r="BE436"/>
  <c r="BE443"/>
  <c r="BE447"/>
  <c r="BE456"/>
  <c r="BE465"/>
  <c r="BE467"/>
  <c r="BE478"/>
  <c r="BE489"/>
  <c r="BE493"/>
  <c r="BE496"/>
  <c r="BE503"/>
  <c r="BE506"/>
  <c r="BE509"/>
  <c r="BE534"/>
  <c r="BE541"/>
  <c r="BE544"/>
  <c r="BE552"/>
  <c r="BE555"/>
  <c r="BE559"/>
  <c r="BE563"/>
  <c r="BE571"/>
  <c r="BE578"/>
  <c r="BE582"/>
  <c r="BE589"/>
  <c r="BE604"/>
  <c r="BE607"/>
  <c r="BE610"/>
  <c r="BE617"/>
  <c r="BE623"/>
  <c r="BE628"/>
  <c r="BE630"/>
  <c r="BE632"/>
  <c r="BE634"/>
  <c r="BE636"/>
  <c r="BE638"/>
  <c r="BE640"/>
  <c r="BE643"/>
  <c r="BK566"/>
  <c r="J566"/>
  <c r="J68"/>
  <c r="BK642"/>
  <c r="J642"/>
  <c r="J73"/>
  <c i="5" r="BE106"/>
  <c r="BE108"/>
  <c r="BE111"/>
  <c r="BE117"/>
  <c r="BE121"/>
  <c r="BE151"/>
  <c r="BE157"/>
  <c r="BE161"/>
  <c r="BE164"/>
  <c r="BE169"/>
  <c r="BE178"/>
  <c r="BE191"/>
  <c r="BE194"/>
  <c r="BE202"/>
  <c r="BE214"/>
  <c r="BE221"/>
  <c r="BE223"/>
  <c r="BE227"/>
  <c r="BE233"/>
  <c r="BE239"/>
  <c r="BE248"/>
  <c r="BE252"/>
  <c r="BE264"/>
  <c r="BE270"/>
  <c r="BE273"/>
  <c r="BE281"/>
  <c r="BE287"/>
  <c r="BE291"/>
  <c r="BE295"/>
  <c r="BE298"/>
  <c r="BE301"/>
  <c r="BE305"/>
  <c r="BE313"/>
  <c r="BE330"/>
  <c r="BE332"/>
  <c r="BE338"/>
  <c r="BE342"/>
  <c r="BE344"/>
  <c r="BE348"/>
  <c r="BE354"/>
  <c r="BE359"/>
  <c r="BE369"/>
  <c r="BE376"/>
  <c r="BE380"/>
  <c r="BE382"/>
  <c r="BE385"/>
  <c r="BE401"/>
  <c r="BE411"/>
  <c r="BE419"/>
  <c r="BE422"/>
  <c r="BE425"/>
  <c r="BE434"/>
  <c r="BE443"/>
  <c r="BE457"/>
  <c r="BE461"/>
  <c r="BE464"/>
  <c r="BE468"/>
  <c r="BE485"/>
  <c r="BE502"/>
  <c r="BE516"/>
  <c r="BE527"/>
  <c r="BE530"/>
  <c r="BE540"/>
  <c r="BE544"/>
  <c r="BE551"/>
  <c r="BE555"/>
  <c r="BE559"/>
  <c r="BE562"/>
  <c r="BE567"/>
  <c r="BE586"/>
  <c r="BE591"/>
  <c r="BE593"/>
  <c r="BE595"/>
  <c r="BE612"/>
  <c r="BE615"/>
  <c r="BE617"/>
  <c r="BK566"/>
  <c r="J566"/>
  <c r="J69"/>
  <c r="BK608"/>
  <c r="J608"/>
  <c r="J74"/>
  <c r="BK611"/>
  <c r="J611"/>
  <c r="J75"/>
  <c i="6" r="BE108"/>
  <c r="BE111"/>
  <c r="BE114"/>
  <c r="BE117"/>
  <c r="BE121"/>
  <c r="BE131"/>
  <c r="BE143"/>
  <c r="BE151"/>
  <c r="BE155"/>
  <c r="BE163"/>
  <c r="BE169"/>
  <c r="BE186"/>
  <c r="BE190"/>
  <c r="BE196"/>
  <c r="BE202"/>
  <c r="BE205"/>
  <c r="BE208"/>
  <c r="BE210"/>
  <c r="BE215"/>
  <c r="BE217"/>
  <c r="BE223"/>
  <c r="BE230"/>
  <c r="BE240"/>
  <c r="BE249"/>
  <c r="BE255"/>
  <c r="BE259"/>
  <c r="BE277"/>
  <c r="BE280"/>
  <c r="BE292"/>
  <c r="BE296"/>
  <c r="BE302"/>
  <c r="BE306"/>
  <c r="BE317"/>
  <c r="BE319"/>
  <c r="BE322"/>
  <c r="BE325"/>
  <c r="BE328"/>
  <c r="BE349"/>
  <c r="BE353"/>
  <c r="BE359"/>
  <c r="BE364"/>
  <c r="BE368"/>
  <c r="BE379"/>
  <c r="BE385"/>
  <c r="BE387"/>
  <c r="BE390"/>
  <c r="BE395"/>
  <c r="BE397"/>
  <c r="BE400"/>
  <c r="BE410"/>
  <c r="BE413"/>
  <c r="BE416"/>
  <c r="BE420"/>
  <c r="BE424"/>
  <c r="BE427"/>
  <c r="BE430"/>
  <c r="BE433"/>
  <c r="BE436"/>
  <c r="BE442"/>
  <c r="BE449"/>
  <c r="BE453"/>
  <c r="BE456"/>
  <c r="BE482"/>
  <c r="BE487"/>
  <c r="BE491"/>
  <c r="BE495"/>
  <c r="BE502"/>
  <c r="BE508"/>
  <c r="BE512"/>
  <c r="BE515"/>
  <c r="BE525"/>
  <c r="BE529"/>
  <c r="BE532"/>
  <c r="BE535"/>
  <c r="BE542"/>
  <c r="BE557"/>
  <c r="BE573"/>
  <c r="BE577"/>
  <c r="BE580"/>
  <c r="BE598"/>
  <c r="BE601"/>
  <c r="BE617"/>
  <c r="BE620"/>
  <c r="BE624"/>
  <c r="BE628"/>
  <c r="BE636"/>
  <c r="BE644"/>
  <c r="BE647"/>
  <c r="BE656"/>
  <c r="BE661"/>
  <c r="BE663"/>
  <c r="BE665"/>
  <c r="BE667"/>
  <c r="BE669"/>
  <c r="BE671"/>
  <c r="BE673"/>
  <c r="BE676"/>
  <c r="BE679"/>
  <c r="BE682"/>
  <c r="BE685"/>
  <c r="BE687"/>
  <c r="BK608"/>
  <c r="J608"/>
  <c r="J68"/>
  <c r="BK635"/>
  <c r="J635"/>
  <c r="J69"/>
  <c r="BK675"/>
  <c r="J675"/>
  <c r="J73"/>
  <c r="BK678"/>
  <c r="J678"/>
  <c r="J74"/>
  <c r="BK681"/>
  <c r="J681"/>
  <c r="J75"/>
  <c i="2" r="F37"/>
  <c i="1" r="BD55"/>
  <c i="4" r="F37"/>
  <c i="1" r="BD57"/>
  <c i="5" r="F34"/>
  <c i="1" r="BA58"/>
  <c i="5" r="F36"/>
  <c i="1" r="BC58"/>
  <c i="2" r="J34"/>
  <c i="1" r="AW55"/>
  <c i="3" r="J34"/>
  <c i="1" r="AW56"/>
  <c i="3" r="F36"/>
  <c i="1" r="BC56"/>
  <c i="5" r="J34"/>
  <c i="1" r="AW58"/>
  <c i="6" r="F34"/>
  <c i="1" r="BA59"/>
  <c i="6" r="F37"/>
  <c i="1" r="BD59"/>
  <c i="3" r="F35"/>
  <c i="1" r="BB56"/>
  <c i="4" r="J34"/>
  <c i="1" r="AW57"/>
  <c i="4" r="F35"/>
  <c i="1" r="BB57"/>
  <c i="6" r="J34"/>
  <c i="1" r="AW59"/>
  <c i="6" r="F35"/>
  <c i="1" r="BB59"/>
  <c i="3" r="F34"/>
  <c i="1" r="BA56"/>
  <c i="4" r="F34"/>
  <c i="1" r="BA57"/>
  <c i="5" r="F35"/>
  <c i="1" r="BB58"/>
  <c i="2" r="F34"/>
  <c i="1" r="BA55"/>
  <c i="2" r="F36"/>
  <c i="1" r="BC55"/>
  <c i="4" r="F36"/>
  <c i="1" r="BC57"/>
  <c i="6" r="F36"/>
  <c i="1" r="BC59"/>
  <c i="2" r="F35"/>
  <c i="1" r="BB55"/>
  <c i="3" r="F37"/>
  <c i="1" r="BD56"/>
  <c i="5" r="F37"/>
  <c i="1" r="BD58"/>
  <c i="6" l="1" r="R659"/>
  <c r="T175"/>
  <c r="R175"/>
  <c r="T104"/>
  <c r="R104"/>
  <c r="P104"/>
  <c r="R96"/>
  <c i="5" r="T589"/>
  <c i="4" r="T167"/>
  <c r="P167"/>
  <c r="R104"/>
  <c r="P104"/>
  <c i="3" r="T649"/>
  <c i="2" r="T168"/>
  <c r="P104"/>
  <c i="6" r="T659"/>
  <c r="T96"/>
  <c r="P659"/>
  <c r="P175"/>
  <c r="P96"/>
  <c i="1" r="AU59"/>
  <c i="5" r="P589"/>
  <c r="R167"/>
  <c i="4" r="R167"/>
  <c i="3" r="R649"/>
  <c i="2" r="T654"/>
  <c r="P654"/>
  <c r="R168"/>
  <c r="R104"/>
  <c r="BK104"/>
  <c r="J104"/>
  <c r="J61"/>
  <c i="5" r="R589"/>
  <c r="T167"/>
  <c r="P167"/>
  <c r="T104"/>
  <c r="T96"/>
  <c r="R104"/>
  <c r="R96"/>
  <c r="P96"/>
  <c i="1" r="AU58"/>
  <c i="4" r="T626"/>
  <c r="T96"/>
  <c r="P626"/>
  <c r="P96"/>
  <c i="1" r="AU57"/>
  <c i="3" r="P649"/>
  <c r="T175"/>
  <c r="P175"/>
  <c r="T104"/>
  <c r="R104"/>
  <c r="R96"/>
  <c r="P104"/>
  <c r="T96"/>
  <c r="P96"/>
  <c i="1" r="AU56"/>
  <c i="2" r="R654"/>
  <c r="R96"/>
  <c r="P168"/>
  <c r="P96"/>
  <c i="1" r="AU55"/>
  <c i="2" r="T104"/>
  <c r="T96"/>
  <c i="5" r="BK539"/>
  <c r="J539"/>
  <c r="J68"/>
  <c i="2" r="J105"/>
  <c r="J62"/>
  <c r="BK168"/>
  <c r="J168"/>
  <c r="J64"/>
  <c r="BK654"/>
  <c r="J654"/>
  <c r="J71"/>
  <c i="3" r="BK104"/>
  <c r="J104"/>
  <c r="J61"/>
  <c r="BK175"/>
  <c r="J175"/>
  <c r="J64"/>
  <c r="BK649"/>
  <c r="J649"/>
  <c r="J71"/>
  <c i="4" r="BK104"/>
  <c r="J104"/>
  <c r="J61"/>
  <c r="BK167"/>
  <c r="J167"/>
  <c r="J64"/>
  <c i="5" r="BK104"/>
  <c r="J104"/>
  <c r="J61"/>
  <c r="BK167"/>
  <c r="J167"/>
  <c r="J64"/>
  <c r="BK589"/>
  <c r="J589"/>
  <c r="J71"/>
  <c i="4" r="BK626"/>
  <c r="J626"/>
  <c r="J71"/>
  <c i="6" r="BK104"/>
  <c r="J104"/>
  <c r="J61"/>
  <c r="BK175"/>
  <c r="J175"/>
  <c r="J64"/>
  <c r="BK659"/>
  <c r="J659"/>
  <c r="J71"/>
  <c i="2" r="J33"/>
  <c i="1" r="AV55"/>
  <c r="AT55"/>
  <c i="4" r="F33"/>
  <c i="1" r="AZ57"/>
  <c r="BC54"/>
  <c r="AY54"/>
  <c i="2" r="F33"/>
  <c i="1" r="AZ55"/>
  <c r="BB54"/>
  <c r="W31"/>
  <c r="BD54"/>
  <c r="W33"/>
  <c i="3" r="J33"/>
  <c i="1" r="AV56"/>
  <c r="AT56"/>
  <c i="4" r="J33"/>
  <c i="1" r="AV57"/>
  <c r="AT57"/>
  <c i="5" r="J33"/>
  <c i="1" r="AV58"/>
  <c r="AT58"/>
  <c r="BA54"/>
  <c r="W30"/>
  <c i="3" r="F33"/>
  <c i="1" r="AZ56"/>
  <c i="6" r="F33"/>
  <c i="1" r="AZ59"/>
  <c i="5" r="F33"/>
  <c i="1" r="AZ58"/>
  <c i="6" r="J33"/>
  <c i="1" r="AV59"/>
  <c r="AT59"/>
  <c i="4" l="1" r="R96"/>
  <c i="2" r="BK96"/>
  <c r="J96"/>
  <c r="J59"/>
  <c i="4" r="BK96"/>
  <c r="J96"/>
  <c r="J59"/>
  <c i="5" r="BK96"/>
  <c r="J96"/>
  <c r="J59"/>
  <c i="6" r="BK96"/>
  <c r="J96"/>
  <c r="J59"/>
  <c i="3" r="BK96"/>
  <c r="J96"/>
  <c r="J59"/>
  <c i="1" r="AU54"/>
  <c r="AW54"/>
  <c r="AK30"/>
  <c r="AZ54"/>
  <c r="W29"/>
  <c r="W32"/>
  <c r="AX54"/>
  <c l="1" r="AV54"/>
  <c r="AK29"/>
  <c i="2" r="J30"/>
  <c i="1" r="AG55"/>
  <c r="AN55"/>
  <c i="3" r="J30"/>
  <c i="1" r="AG56"/>
  <c r="AN56"/>
  <c i="4" r="J30"/>
  <c i="1" r="AG57"/>
  <c r="AN57"/>
  <c i="5" r="J30"/>
  <c i="1" r="AG58"/>
  <c r="AN58"/>
  <c i="6" r="J30"/>
  <c i="1" r="AG59"/>
  <c r="AN59"/>
  <c i="4" l="1" r="J39"/>
  <c i="5" r="J39"/>
  <c i="2" r="J39"/>
  <c i="3" r="J39"/>
  <c i="6" r="J39"/>
  <c i="1" r="AG54"/>
  <c r="AK26"/>
  <c r="AK3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<sst xmlns="http://schemas.openxmlformats.org/spreadsheetml/2006/main">
  <si>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</si>
  <si>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</si>
  <si>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</si>
  <si>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</si>
  <si>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</si>
  <si>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{f43faa3f-4f39-46ad-be26-f1397d6063b8}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</si>
  <si>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</si>
  <si>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</si>
  <si>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</si>
  <si>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</si>
  <si>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</si>
  <si>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</si>
  <si>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</si>
  <si>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</si>
  <si>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PVDMTr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</si>
  <si>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</si>
  <si>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</si>
  <si>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Preference veřejné dopravy města Třebíč</t>
  </si>
  <si>
    <t>KSO:</t>
  </si>
  <si>
    <t/>
  </si>
  <si>
    <t>CC-CZ:</t>
  </si>
  <si>
    <t>Místo:</t>
  </si>
  <si>
    <t>Město Třebíč</t>
  </si>
  <si>
    <t>Datum:</t>
  </si>
  <si>
    <t>8. 1. 2021</t>
  </si>
  <si>
    <t>Zadavatel:</t>
  </si>
  <si>
    <t>IČ:</t>
  </si>
  <si>
    <t>00290629</t>
  </si>
  <si>
    <t>DIČ:</t>
  </si>
  <si>
    <t>CZ00290629</t>
  </si>
  <si>
    <t>Uchazeč:</t>
  </si>
  <si>
    <t>Vyplň údaj</t>
  </si>
  <si>
    <t>Projektant:</t>
  </si>
  <si>
    <t>Ing. Karel Tomek</t>
  </si>
  <si>
    <t>True</t>
  </si>
  <si>
    <t>Zpracovatel:</t>
  </si>
  <si>
    <t>06770801</t>
  </si>
  <si>
    <t>Ivalú Macarena Ávila Herrera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</si>
  <si>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</si>
  <si>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</si>
  <si>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</si>
  <si>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</si>
  <si>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</si>
  <si>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</si>
  <si>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</si>
  <si>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</si>
  <si>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</si>
  <si>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</si>
  <si>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</si>
  <si>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</si>
  <si>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</si>
  <si>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</si>
  <si>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</si>
  <si>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</si>
  <si>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</si>
  <si>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</si>
  <si>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</si>
  <si>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</si>
  <si>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</si>
  <si>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</si>
  <si>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</si>
  <si>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</si>
  <si>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</si>
  <si>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</si>
  <si>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</si>
  <si>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</si>
  <si>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</si>
  <si>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</si>
  <si>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</si>
  <si>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</si>
  <si>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</si>
  <si>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</si>
  <si>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</si>
  <si>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</si>
  <si>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</si>
  <si>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</si>
  <si>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</si>
  <si>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</si>
  <si>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</si>
  <si>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C1.b</t>
  </si>
  <si>
    <t>Bráfova x Nádražní x Jungmannova - KAM</t>
  </si>
  <si>
    <t>STA</t>
  </si>
  <si>
    <t>1</t>
  </si>
  <si>
    <t>{527a2d65-47c7-4d8e-ad78-170169655fa4}</t>
  </si>
  <si>
    <t>828 82 11</t>
  </si>
  <si>
    <t>2</t>
  </si>
  <si>
    <t>D.b</t>
  </si>
  <si>
    <t xml:space="preserve">Masarykovo  náměstí - KAM</t>
  </si>
  <si>
    <t>{542080c3-6206-4119-9d9a-9109378b08c2}</t>
  </si>
  <si>
    <t>E1.b</t>
  </si>
  <si>
    <t>Komenského nám. - JIH - KAM</t>
  </si>
  <si>
    <t>{aa1826f8-cd7d-47e6-b8d2-c28cc2203c87}</t>
  </si>
  <si>
    <t>F.a</t>
  </si>
  <si>
    <t>Komenského nám. - sever - KAM</t>
  </si>
  <si>
    <t>{0f63d2f5-aeed-4855-b837-ee1fa5a02cd1}</t>
  </si>
  <si>
    <t>G.b</t>
  </si>
  <si>
    <t>Znojemská x Kubišova x Družstevní - KAM</t>
  </si>
  <si>
    <t>{e6a38ed0-2516-4971-8ce0-74e259eb66f8}</t>
  </si>
  <si>
    <t>KRYCÍ LIST SOUPISU PRACÍ</t>
  </si>
  <si>
    <t>Objekt:</t>
  </si>
  <si>
    <t>C1.b - Bráfova x Nádražní x Jungmannova - KAM</t>
  </si>
  <si>
    <t>22246</t>
  </si>
  <si>
    <t>CZ-CPV:</t>
  </si>
  <si>
    <t>51314000-6</t>
  </si>
  <si>
    <t>CZ-CPA:</t>
  </si>
  <si>
    <t>42.22.22</t>
  </si>
  <si>
    <t>REKAPITULACE ČLENĚNÍ SOUPISU PRACÍ</t>
  </si>
  <si>
    <t>Kód dílu - Popis</t>
  </si>
  <si>
    <t>Cena celkem [CZK]</t>
  </si>
  <si>
    <t>-1</t>
  </si>
  <si>
    <t>783 - Dokončovací práce - nátěry</t>
  </si>
  <si>
    <t>PSV - Práce a dodávky PSV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</si>
  <si>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</si>
  <si>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</si>
  <si>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</si>
  <si>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</si>
  <si>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 xml:space="preserve">    22-M - Montáže oznam. a zabezp. zařízení</t>
  </si>
  <si>
    <t xml:space="preserve">    46-M - Zemní práce při extr.mont.pracích</t>
  </si>
  <si>
    <t>1 - Zemní práce</t>
  </si>
  <si>
    <t xml:space="preserve">    9 - Ostatní konstrukce a práce-bourání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</si>
  <si>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</si>
  <si>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</si>
  <si>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</si>
  <si>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</si>
  <si>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</si>
  <si>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</si>
  <si>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</si>
  <si>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</si>
  <si>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</si>
  <si>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</si>
  <si>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</si>
  <si>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</si>
  <si>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</si>
  <si>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</si>
  <si>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</si>
  <si>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</si>
  <si>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</si>
  <si>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</si>
  <si>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</si>
  <si>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</si>
  <si>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783</t>
  </si>
  <si>
    <t>Dokončovací práce - nátěry</t>
  </si>
  <si>
    <t>ROZPOCET</t>
  </si>
  <si>
    <t>K</t>
  </si>
  <si>
    <t>783291001</t>
  </si>
  <si>
    <t>Nátěry asfaltovým lakem kovových doplňkových konstrukcí jednonásobné</t>
  </si>
  <si>
    <t>m2</t>
  </si>
  <si>
    <t>16</t>
  </si>
  <si>
    <t>-1650147969</t>
  </si>
  <si>
    <t>PP</t>
  </si>
  <si>
    <t>VV</t>
  </si>
  <si>
    <t>0,034*50</t>
  </si>
  <si>
    <t>M</t>
  </si>
  <si>
    <t>286112520</t>
  </si>
  <si>
    <t>trubka KGEM s hrdlem 315X7,7X2M SN4KOEX,PVC</t>
  </si>
  <si>
    <t>kus</t>
  </si>
  <si>
    <t>32</t>
  </si>
  <si>
    <t>-943929691</t>
  </si>
  <si>
    <t>3</t>
  </si>
  <si>
    <t>PSV</t>
  </si>
  <si>
    <t>Práce a dodávky PSV</t>
  </si>
  <si>
    <t>741</t>
  </si>
  <si>
    <t>Elektroinstalace - silnoproud</t>
  </si>
  <si>
    <t>741320105</t>
  </si>
  <si>
    <t>Montáž jistič jednopólový nn do 25 A ve skříni</t>
  </si>
  <si>
    <t>CS ÚRS 2020 01</t>
  </si>
  <si>
    <t>-627152254</t>
  </si>
  <si>
    <t>Montáž jističů se zapojením vodičů jednopólových nn do 25 A ve skříni</t>
  </si>
  <si>
    <t>1+1+7</t>
  </si>
  <si>
    <t>4</t>
  </si>
  <si>
    <t>35822111</t>
  </si>
  <si>
    <t>jistič 1pólový-charakteristika B 16 A, 10 kA</t>
  </si>
  <si>
    <t>1506777100</t>
  </si>
  <si>
    <t xml:space="preserve">1 "odkaz na přílohu č.  C1.b-4"</t>
  </si>
  <si>
    <t>5</t>
  </si>
  <si>
    <t>35822113</t>
  </si>
  <si>
    <t>jistič 1pólový-charakteristika B 20 A 10 kA</t>
  </si>
  <si>
    <t>-41841890</t>
  </si>
  <si>
    <t>6</t>
  </si>
  <si>
    <t>35822105</t>
  </si>
  <si>
    <t>jistič 1pólový-charakteristika B 2 A, 6 kA</t>
  </si>
  <si>
    <t>2062326443</t>
  </si>
  <si>
    <t xml:space="preserve">7 "odkaz na přílohu č.  C1.b-4"</t>
  </si>
  <si>
    <t>7</t>
  </si>
  <si>
    <t>741375833</t>
  </si>
  <si>
    <t>Demontáž svítidla venkovního na stožáru přes 3 m se zachováním funkčnosti</t>
  </si>
  <si>
    <t>385937419</t>
  </si>
  <si>
    <t>Demontáž svítidel se zachováním funkčnosti venkovních na stožáru přes 3 m</t>
  </si>
  <si>
    <t xml:space="preserve">1 "odkaz na přílohu č.  C1.b-3.1"</t>
  </si>
  <si>
    <t>742</t>
  </si>
  <si>
    <t>Elektroinstalace - slaboproud</t>
  </si>
  <si>
    <t>8</t>
  </si>
  <si>
    <t>742121001</t>
  </si>
  <si>
    <t>Montáž kabelů sdělovacích pro venkovní rozvody do 15 žil</t>
  </si>
  <si>
    <t>m</t>
  </si>
  <si>
    <t>1969972372</t>
  </si>
  <si>
    <t>Montáž kabelů sdělovacích pro venkovní rozvody počtu žil do 15</t>
  </si>
  <si>
    <t>PSC</t>
  </si>
  <si>
    <t xml:space="preserve">Poznámka k souboru cen:_x000d_
1. Ceny lze použít i pro ocenění koaxiálních kabelů._x000d_
</t>
  </si>
  <si>
    <t>9</t>
  </si>
  <si>
    <t>34121015</t>
  </si>
  <si>
    <t>Instalační kabel CAT5e STP PE venkovní</t>
  </si>
  <si>
    <t>1139494011</t>
  </si>
  <si>
    <t xml:space="preserve">7*20 "odkaz na přílohu č.  C1.b-4"</t>
  </si>
  <si>
    <t>140*1,2 'Přepočtené koeficientem množství</t>
  </si>
  <si>
    <t>10</t>
  </si>
  <si>
    <t>742230003</t>
  </si>
  <si>
    <t>Montáž venkovní kamery</t>
  </si>
  <si>
    <t>-403165032</t>
  </si>
  <si>
    <t>Montáž kamerového systému venkovní kamery</t>
  </si>
  <si>
    <t>P</t>
  </si>
  <si>
    <t>Poznámka k položce:_x000d_
Montáž na stožáru z montážní plošiny</t>
  </si>
  <si>
    <t>11</t>
  </si>
  <si>
    <t>0101350684</t>
  </si>
  <si>
    <t>Kamera detekce registračních značek (RZ) - statická</t>
  </si>
  <si>
    <t>709183824</t>
  </si>
  <si>
    <t>Kamera detekce registračních značek (RZ) - statická
Režim den/noc - ano (mechanický IR filtr)
IR přísvit 	- ano, dosah 60 m
Integrovaný objektiv - ano
AI (automatická clona) - ano
Citlivost (barevný obraz) - 0,052 lux
Citlivost (černobílý) - 0,008 lux
Audio vstup - ano
Audio výstup - ano
Motorový zoom, autofocus
Napájení - 12V DC, 24V AC, PoE (IEEE 802.3af)
Snímkovací rychlost - 20 fps
Rozlišení - 1920x1080 (1080p)
Počet streamů - 2
Podporované kodeky - H.264, H.265, MJPEG
Lokální úložiště - microSD/SDHC
Stupeň krytí - IP67
Teplota provozní 	-34°C až + 74°C °C
Příkon (max.) - 12 W +/- 10 %
Záruka - 2 roky</t>
  </si>
  <si>
    <t>Poznámka k položce:_x000d_
Dodaná kamera musí být navíc mimo jiné schválena Odborem vnitřní správy oddělení informatiky města Třebíč.</t>
  </si>
  <si>
    <t xml:space="preserve">3 "odkaz na přílohu č.  C1.b-1, C1.b-3.1 a C1.b-4"</t>
  </si>
  <si>
    <t>167</t>
  </si>
  <si>
    <t>0101350684.R01</t>
  </si>
  <si>
    <t>Prodloužená záruka kamerové detekce registračních značek (RZ) o 36 měsíců</t>
  </si>
  <si>
    <t>-244387716</t>
  </si>
  <si>
    <t>Poznámka k položce:_x000d_
Celková délka záruky zařízení bude 60 měsíců od předání díla.</t>
  </si>
  <si>
    <t>12</t>
  </si>
  <si>
    <t>0101350685</t>
  </si>
  <si>
    <t>Kamera detekce průjezdu na červenou (Č) - statická</t>
  </si>
  <si>
    <t>-1808861814</t>
  </si>
  <si>
    <t>Kamera detekce průjezdu na červenou (Č) - statická
Režim den/noc - ano (mechanický IR filtr)
IR přísvit 	- ano, dosah 60 m
Integrovaný objektiv - ano
AI (automatická clona) - ano
Citlivost (barevný obraz) - 0,052 lux
Citlivost (černobílý) - 0,008 lux
Audio vstup - ano
Audio výstup - ano
Motorový zoom, autofocus
Napájení - 12V DC, 24V AC, PoE (IEEE 802.3af)
Snímkovací rychlost - 20 fps
Rozlišení - 1920x1080 (1080p)
Počet streamů - 2
Podporované kodeky - H.264, H.265, MJPEG
Lokální úložiště - microSD/SDHC
Stupeň krytí - IP67
Teplota provozní 	-34°C až + 74°C °C
Příkon - 12 W +/- 10 %
Záruka - 2 roky</t>
  </si>
  <si>
    <t>168</t>
  </si>
  <si>
    <t>0101350685.R01</t>
  </si>
  <si>
    <t>Prodloužená záruka kamerové detekce průjezdu na červenou (Č) o 36 měsíců</t>
  </si>
  <si>
    <t>1211334716</t>
  </si>
  <si>
    <t>13</t>
  </si>
  <si>
    <t>0101808398</t>
  </si>
  <si>
    <t>Otočná kamera (PTZ)</t>
  </si>
  <si>
    <t>-1886765659</t>
  </si>
  <si>
    <t>Otočná kamera (PTZ)
Typ kamery - polohovatelná (PTZ, speeddome)
Režim den/noc - ano (mechanický IR filtr)
Odstup signál/šum - 50 dB
Integrovaný objektiv - ano
Objektiv - parametry - 4,3-129mm
AI (automatická clona) - ano
Citlivost (barevný obraz) - 0,0025 lux
Citlivost (černobílý) 	- 0,0016 lux
Elektronická závěrka - 1/1-1/10 000
Redukce šumu - ano (3D)
Audio vstup - ano
Audio výstup - ano
Vyhřívání 	- ano
Podporované protokoly - TCP/IP, UDP/IP (Unicast, Multicast IGMP), UPnP, DNS, DHCP, RTP, RTSP, NTP, IPv4, IPv6*, SNMP, v2c/v3, QoS, HTTP, HTTPS, LDAP (klient), SSH, SSL, SMTP, FTP a 802.1x (EAP)
AGC (aut. zesílení signálu) - ano
BLC (kompenzace protisvětla) - ano
WDR (široký dynamický rozsah) - 130dB
AWB/ATW (aut. vyvážení bílé) - ano
FF (korekce blikání) 	- ano
Slow shutter (pomalá závěrka) - ano
Napájecí napětí - 24V AC, PoE++ (HPoE)
Snímkovací rychlost - 60 fps
Datový tok IP - 8 Mbps
Rozlišení - 1920x1080 (1080p)
Počet streamů - 3
Lokální úložiště - microSD/SDHC
SDK - ano
Podporované VMS 	VideoXpert a další přes ONVIF S, T
Stupeň krytí - IP67
Teplota provozní -50° až +60° °C
Příkon - 80 W +/- 20 %
Záruka - 2 roky</t>
  </si>
  <si>
    <t xml:space="preserve">1 "odkaz na přílohu č.  C1.b-1, C1.b-3.1 a C1.b-4"</t>
  </si>
  <si>
    <t>170</t>
  </si>
  <si>
    <t>0101808398.R01</t>
  </si>
  <si>
    <t>Prodloužená záruka otočné kamery (PTZ) o 36 měsíců</t>
  </si>
  <si>
    <t>748855333</t>
  </si>
  <si>
    <t>14</t>
  </si>
  <si>
    <t>742230007</t>
  </si>
  <si>
    <t>Montáž konzoly pro kryt nebo kameru</t>
  </si>
  <si>
    <t>1336633241</t>
  </si>
  <si>
    <t>Montáž kamerového systému konzoly pro kryt nebo kameru</t>
  </si>
  <si>
    <t>0101502010</t>
  </si>
  <si>
    <t>Konzola na stožár pro kameru včetně stahovacího a kotvicího materiálu</t>
  </si>
  <si>
    <t>1302348940</t>
  </si>
  <si>
    <t>Poznámka k položce:_x000d_
Dle zvoleného výrobce - schváleného provedení</t>
  </si>
  <si>
    <t xml:space="preserve">7 "odkaz na přílohu č.  C1.b-3.1 a C1.b-4"</t>
  </si>
  <si>
    <t>0110720355</t>
  </si>
  <si>
    <t>PTZ kamera - licence pro Genetec</t>
  </si>
  <si>
    <t>66041594</t>
  </si>
  <si>
    <t>PTZ kamera - licence pro Genetec do Security Center - FailOver licence</t>
  </si>
  <si>
    <t>17</t>
  </si>
  <si>
    <t>742230103</t>
  </si>
  <si>
    <t>Nastavení záběru podle přání uživatele</t>
  </si>
  <si>
    <t>13730106</t>
  </si>
  <si>
    <t>Montáž kamerového systému nastavení a instalace nastavení záběru podle přání uživatele</t>
  </si>
  <si>
    <t>7 "odkaz na přílohu č. C1.b-3.1 a C1.b-4"</t>
  </si>
  <si>
    <t>Práce a dodávky M</t>
  </si>
  <si>
    <t>21-M</t>
  </si>
  <si>
    <t>Elektromontáže</t>
  </si>
  <si>
    <t>18</t>
  </si>
  <si>
    <t>210280003</t>
  </si>
  <si>
    <t>Zkoušky a prohlídky el rozvodů a zařízení celková prohlídka pro objem mtž prací do 1 000 000 Kč</t>
  </si>
  <si>
    <t>64</t>
  </si>
  <si>
    <t>733924463</t>
  </si>
  <si>
    <t>Zkoušky a prohlídky elektrických rozvodů a zařízení celková prohlídka, zkoušení, měření a vyhotovení revizní zprávy pro objem montážních prací přes 500 do 1000 tisíc Kč
- Revize elektro - ve smyslu ČSN 33 2000-6, ed.2 a ČSN 33 1500</t>
  </si>
  <si>
    <t xml:space="preserve">Poznámka k souboru cen:_x000d_
1. Ceny -0001 až -0010 jsou určeny pro objem montážních prací včetně nákladů na nosný a podružný materiál._x000d_
</t>
  </si>
  <si>
    <t>19</t>
  </si>
  <si>
    <t>210280010</t>
  </si>
  <si>
    <t>Příplatek k celkové prohlídce za dalších i započatých 500 000 Kč přes 1 000 000 Kč</t>
  </si>
  <si>
    <t>-1119559133</t>
  </si>
  <si>
    <t>Zkoušky a prohlídky elektrických rozvodů a zařízení celková prohlídka, zkoušení, měření a vyhotovení revizní zprávy pro objem montážních prací Příplatek k ceně -0003 za každých dalších i započatých 500 tisíc Kč přes 1000 tisíc Kč</t>
  </si>
  <si>
    <t xml:space="preserve">4 "odkaz na přílohu č.  C1.b-1, C1.b-3.1 a C1.b-4"</t>
  </si>
  <si>
    <t>20</t>
  </si>
  <si>
    <t>210280211</t>
  </si>
  <si>
    <t>Měření zemních odporů zemniče prvního nebo samostatného</t>
  </si>
  <si>
    <t>-1226612831</t>
  </si>
  <si>
    <t>210280215</t>
  </si>
  <si>
    <t>Připlatek k měření zemních odporů prvního zemniče za každý další zemnič v síti</t>
  </si>
  <si>
    <t>385767182</t>
  </si>
  <si>
    <t>Měření zemních odporů zemniče Příplatek k ceně za každý další zemnič v síti</t>
  </si>
  <si>
    <t xml:space="preserve">7 "odkaz na přílohu č.  C1.b-1, C1.b-3.1 a C1.b-4"</t>
  </si>
  <si>
    <t>22</t>
  </si>
  <si>
    <t>210280221</t>
  </si>
  <si>
    <t>Měření zemních odporů zemnící sítě délky pásku do 100 m</t>
  </si>
  <si>
    <t>-1684748003</t>
  </si>
  <si>
    <t xml:space="preserve">1 "odkaz na přílohu č.  C1.b-3.1 a C1.b-4"</t>
  </si>
  <si>
    <t>23</t>
  </si>
  <si>
    <t>210280223</t>
  </si>
  <si>
    <t>Měření zemních odporů zemnicí sítě délky pásku do 500 m</t>
  </si>
  <si>
    <t>1347807312</t>
  </si>
  <si>
    <t>Měření zemních odporů zemnící sítě délky pásku přes 200 do 500 m</t>
  </si>
  <si>
    <t>1 "odkaz na přílohu č. C1.b-3.1 a C1.b-4"</t>
  </si>
  <si>
    <t>24</t>
  </si>
  <si>
    <t>210280351</t>
  </si>
  <si>
    <t>Zkoušky kabelů silových do 1 kV, počtu a průřezu žil do 4x25 mm2</t>
  </si>
  <si>
    <t>-495957757</t>
  </si>
  <si>
    <t>Zkoušky vodičů a kabelů izolačních kabelů silových do 1 kV, počtu a průřezu žil do 4x25 mm2</t>
  </si>
  <si>
    <t xml:space="preserve">8 "odkaz na přílohu č.  C1.b-1, C1.b-3.1 a C1.b-4"</t>
  </si>
  <si>
    <t>25</t>
  </si>
  <si>
    <t>210280541</t>
  </si>
  <si>
    <t>Měření impedance nulové smyčky okruhu vedení jednofázového</t>
  </si>
  <si>
    <t>-1266719107</t>
  </si>
  <si>
    <t>Zkoušky a prohlídky elektrických přístrojů měření impedance nulové smyčky okruhu vedení jednofázového</t>
  </si>
  <si>
    <t>26</t>
  </si>
  <si>
    <t>210290953</t>
  </si>
  <si>
    <t>Montáž trubek ochranných průchozích tloušťky stěny do 45 cm průměru odbočky do 42 mm</t>
  </si>
  <si>
    <t>181592273</t>
  </si>
  <si>
    <t>Montáž trubek trubek ochranných průchozích včetně provrtání nebo vysekání otvorů, osazení trubky, vyústění a začistění tloušťka stěny přes 30 do 45 cm, průměr odbočky do 42 mm</t>
  </si>
  <si>
    <t xml:space="preserve">4 "odkaz na přílohu č.  C1.b-1, C1.b-3.1, C1.b-3.2 a C1.b-4"</t>
  </si>
  <si>
    <t>27</t>
  </si>
  <si>
    <t>210800411</t>
  </si>
  <si>
    <t>Montáž vodiče Cu izolovaný plný a laněný s PVC pláštěm do 1 kV žíla 0,15 až 16 mm2 zatažený (CY, CHAH-R(V))</t>
  </si>
  <si>
    <t>2054887046</t>
  </si>
  <si>
    <t>Montáž izolovaných vodičů měděných do 1 kV bez ukončení uložených pevně - připevněné k chráničce - plných a laněných s PVC pláštěm (CY, CHAH-R(V),...) průřezu žíly 0,5 až 16 mm2</t>
  </si>
  <si>
    <t>250</t>
  </si>
  <si>
    <t>28</t>
  </si>
  <si>
    <t>34140826</t>
  </si>
  <si>
    <t>vodič silový s Cu jádrem 6mm2</t>
  </si>
  <si>
    <t>128</t>
  </si>
  <si>
    <t>-1995394111</t>
  </si>
  <si>
    <t>Poznámka k položce:_x000d_
vytyčovací vodič, zeleno-žlutý</t>
  </si>
  <si>
    <t xml:space="preserve">250 "odkaz na přílohu č.  C1.b-3.1, C1.b-3.2 a C1.b-4"</t>
  </si>
  <si>
    <t>250*1,15 'Přepočtené koeficientem množství</t>
  </si>
  <si>
    <t>29</t>
  </si>
  <si>
    <t>210812001</t>
  </si>
  <si>
    <t>Montáž kabel Cu plný kulatý do 1 kV 2x1,5 až 6 mm2 uložený volně nebo v liště (CYKY)</t>
  </si>
  <si>
    <t>-1176161246</t>
  </si>
  <si>
    <t>Montáž izolovaných kabelů měděných do 1 kV bez ukončení plných a kulatých (CYKY, CHKE-R,...) uložených volně nebo v liště počtu a průřezu žil 2x1,5 až 6 mm2</t>
  </si>
  <si>
    <t>7*20</t>
  </si>
  <si>
    <t>30</t>
  </si>
  <si>
    <t>34111005</t>
  </si>
  <si>
    <t>kabel silový s Cu jádrem 1kV 2x1,5mm2</t>
  </si>
  <si>
    <t>1334361035</t>
  </si>
  <si>
    <t xml:space="preserve">140 "odkaz na přílohu č.  C1.b-3.1 a C1.b-4"</t>
  </si>
  <si>
    <t>140*1,15 'Přepočtené koeficientem množství</t>
  </si>
  <si>
    <t>31</t>
  </si>
  <si>
    <t>210812011</t>
  </si>
  <si>
    <t>Montáž kabel Cu plný kulatý do 1 kV 3x1,5 až 6 mm2 uložený volně nebo v liště (CYKY)</t>
  </si>
  <si>
    <t>-62447168</t>
  </si>
  <si>
    <t>Montáž izolovaných kabelů měděných do 1 kV bez ukončení plných a kulatých (CYKY, CHKE-R,...) uložených volně nebo v liště počtu a průřezu žil 3x1,5 až 6 mm2</t>
  </si>
  <si>
    <t>34111042</t>
  </si>
  <si>
    <t>kabel silový s Cu jádrem 1kV 3x4mm2</t>
  </si>
  <si>
    <t>1274308808</t>
  </si>
  <si>
    <t>Poznámka k položce:_x000d_
ozn. CYKY-J</t>
  </si>
  <si>
    <t xml:space="preserve">10 "odkaz na přílohu č.  C1.b-4"</t>
  </si>
  <si>
    <t>10*1,15 'Přepočtené koeficientem množství</t>
  </si>
  <si>
    <t>33</t>
  </si>
  <si>
    <t>210812071</t>
  </si>
  <si>
    <t>Montáž kabel Cu plný kulatý do 1 kV 7x1,5až 2,5 mm2 uložený volně nebo v liště (CYKY)</t>
  </si>
  <si>
    <t>-932866</t>
  </si>
  <si>
    <t>Montáž izolovaných kabelů měděných do 1 kV bez ukončení plných a kulatých (CYKY, CHKE-R,...) uložených volně nebo v liště počtu a průřezu žil 7x1,5 až 2,5 mm2</t>
  </si>
  <si>
    <t>34</t>
  </si>
  <si>
    <t>34111110</t>
  </si>
  <si>
    <t>kabel silový s Cu jádrem 1kV 7x1,5mm2</t>
  </si>
  <si>
    <t>-170324168</t>
  </si>
  <si>
    <t xml:space="preserve">180+150+75+100+15+50+50 "odkaz na přílohu č.  C1.b-4"</t>
  </si>
  <si>
    <t>620*1,15 'Přepočtené koeficientem množství</t>
  </si>
  <si>
    <t>22-M</t>
  </si>
  <si>
    <t>Montáže oznam. a zabezp. zařízení</t>
  </si>
  <si>
    <t>35</t>
  </si>
  <si>
    <t>220110346</t>
  </si>
  <si>
    <t>Montáž štítku kabelového průběžného</t>
  </si>
  <si>
    <t>1286207376</t>
  </si>
  <si>
    <t>Montáž kabelového štítku včetně vyražení znaku na štítek, připevnění na kabel, ovinutí štítku páskou pro označení konce kabelu</t>
  </si>
  <si>
    <t xml:space="preserve">Poznámka k souboru cen:_x000d_
1. V ceně 220 11-0346 není započten náklad na dodávku štítku._x000d_
</t>
  </si>
  <si>
    <t>36</t>
  </si>
  <si>
    <t>404611659 PC</t>
  </si>
  <si>
    <t>štítek kabelový s upevňovacím páskem</t>
  </si>
  <si>
    <t>2098558682</t>
  </si>
  <si>
    <t xml:space="preserve">44 "odkaz na přílohu č.  C1.b-4"</t>
  </si>
  <si>
    <t>37</t>
  </si>
  <si>
    <t>220111776</t>
  </si>
  <si>
    <t>Montáž vedení uzemňovacího v zemi z drátu</t>
  </si>
  <si>
    <t>-252691562</t>
  </si>
  <si>
    <t>Montáž vedení uzemňovacího v zemi včetně rozvinutí, uříznutí a navrtání otvorů pro spojení, zalití asfaltem z drátu</t>
  </si>
  <si>
    <t xml:space="preserve">Poznámka k souboru cen:_x000d_
1. V cenách 220 11-1771 až -1176 nejsou započteny náklady na dodávku drátu nebo pásku._x000d_
</t>
  </si>
  <si>
    <t>3*10</t>
  </si>
  <si>
    <t>38</t>
  </si>
  <si>
    <t>35441073</t>
  </si>
  <si>
    <t>drát D 10mm FeZn</t>
  </si>
  <si>
    <t>kg</t>
  </si>
  <si>
    <t>256</t>
  </si>
  <si>
    <t>1037165507</t>
  </si>
  <si>
    <t>30*0,62</t>
  </si>
  <si>
    <t>18,6*1,2 'Přepočtené koeficientem množství</t>
  </si>
  <si>
    <t>39</t>
  </si>
  <si>
    <t>220111777</t>
  </si>
  <si>
    <t>Montáž vedení uzemňovací v zemi z pásku FeZn 30x4 mm</t>
  </si>
  <si>
    <t>-372844385</t>
  </si>
  <si>
    <t>Montáž vedení uzemňovacího v zemi včetně rozvinutí, uříznutí a navrtání otvorů pro spojení, zalití asfaltem z pásku FeZn 30x4 mm</t>
  </si>
  <si>
    <t>270</t>
  </si>
  <si>
    <t>40</t>
  </si>
  <si>
    <t>35442062</t>
  </si>
  <si>
    <t>pás zemnící 30x4mm FeZn</t>
  </si>
  <si>
    <t>560549468</t>
  </si>
  <si>
    <t>Poznámka k položce:_x000d_
Hmotnost: 1,05m/kg</t>
  </si>
  <si>
    <t>(270)*1,05</t>
  </si>
  <si>
    <t>283,5*1,2 'Přepočtené koeficientem množství</t>
  </si>
  <si>
    <t>41</t>
  </si>
  <si>
    <t>741420021</t>
  </si>
  <si>
    <t>Montáž svorka hromosvodná se 2 šrouby</t>
  </si>
  <si>
    <t>-1377786466</t>
  </si>
  <si>
    <t>Montáž hromosvodného vedení svorek se 2 šrouby</t>
  </si>
  <si>
    <t xml:space="preserve">Poznámka k souboru cen:_x000d_
1. Svodovými dráty se rozumí i jímací vedení na střeše._x000d_
</t>
  </si>
  <si>
    <t>42</t>
  </si>
  <si>
    <t>35441895</t>
  </si>
  <si>
    <t>svorka připojovací k připojení kovových částí</t>
  </si>
  <si>
    <t>2132163124</t>
  </si>
  <si>
    <t xml:space="preserve">4 "odkaz na přílohu č.  C1.b-3.1"</t>
  </si>
  <si>
    <t>43</t>
  </si>
  <si>
    <t>741420022</t>
  </si>
  <si>
    <t>Montáž svorka hromosvodná se 3 šrouby</t>
  </si>
  <si>
    <t>-1324473283</t>
  </si>
  <si>
    <t>Montáž hromosvodného vedení svorek se 3 a více šrouby</t>
  </si>
  <si>
    <t>44</t>
  </si>
  <si>
    <t>35441986</t>
  </si>
  <si>
    <t>svorka odbočovací a spojovací pro pásek 30x4 mm, FeZn</t>
  </si>
  <si>
    <t>37761274</t>
  </si>
  <si>
    <t>48</t>
  </si>
  <si>
    <t>45</t>
  </si>
  <si>
    <t>35441996</t>
  </si>
  <si>
    <t>svorka odbočovací a spojovací pro spojování kruhových a páskových vodičů, FeZn</t>
  </si>
  <si>
    <t>-1348559244</t>
  </si>
  <si>
    <t>46</t>
  </si>
  <si>
    <t>460520173</t>
  </si>
  <si>
    <t>Montáž trubek ochranných plastových ohebných do 90 mm uložených do rýhy</t>
  </si>
  <si>
    <t>276980937</t>
  </si>
  <si>
    <t>Montáž trubek ochranných uložených volně do rýhy plastových ohebných, vnitřního průměru přes 50 do 90 mm</t>
  </si>
  <si>
    <t>47</t>
  </si>
  <si>
    <t>34571354</t>
  </si>
  <si>
    <t>trubka elektroinstalační ohebná dvouplášťová korugovaná (chránička) D 75/90mm, HDPE+LDPE</t>
  </si>
  <si>
    <t>1185860185</t>
  </si>
  <si>
    <t xml:space="preserve">250 "odkaz na přílohu č.  C1.b-4"</t>
  </si>
  <si>
    <t>220182001</t>
  </si>
  <si>
    <t>Zatažení 1 až 3 trubky HDPE do otvoru kabelovodu</t>
  </si>
  <si>
    <t>-158045621</t>
  </si>
  <si>
    <t>Zatažení trubek do otvoru kabelovodu nebo kolektoru 1 až 3 ks z HDPE</t>
  </si>
  <si>
    <t>49</t>
  </si>
  <si>
    <t>34571350.M01</t>
  </si>
  <si>
    <t>Mikrotrubička tenkostěnná 10/8 mm pro použití v HDPE trubkách</t>
  </si>
  <si>
    <t>98483047</t>
  </si>
  <si>
    <t xml:space="preserve">3*450 "odkaz na přílohu č.  C1.b-4"</t>
  </si>
  <si>
    <t>1350*1,15 'Přepočtené koeficientem množství</t>
  </si>
  <si>
    <t>50</t>
  </si>
  <si>
    <t>220182003</t>
  </si>
  <si>
    <t>Zatažení 1 až 4 ks ochranné trubky HDPE do jednoho otvoru kabelovodu nebo kolektoru</t>
  </si>
  <si>
    <t>-166481609</t>
  </si>
  <si>
    <t>Zatažení trubek do otvoru kabelovodu nebo kolektoru 1 až 4 ks ochranné z HDPE</t>
  </si>
  <si>
    <t>51</t>
  </si>
  <si>
    <t>34571350.M02</t>
  </si>
  <si>
    <t>Mikrotrubička tenkostěnná 7/5,5 mm pro použití v HDPE trubkách</t>
  </si>
  <si>
    <t>-1915623480</t>
  </si>
  <si>
    <t xml:space="preserve">4*450 "odkaz na přílohu č.  C1.b-4"</t>
  </si>
  <si>
    <t>1800*1,15 'Přepočtené koeficientem množství</t>
  </si>
  <si>
    <t>52</t>
  </si>
  <si>
    <t>220182022</t>
  </si>
  <si>
    <t>Uložení HDPE trubky pro optický kabel do výkopu bez zřízení lože a bez krytí</t>
  </si>
  <si>
    <t>1935063680</t>
  </si>
  <si>
    <t>Uložení trubky HDPE do výkopu pro optický kabel bez zřízení lože a bez krytí</t>
  </si>
  <si>
    <t>53</t>
  </si>
  <si>
    <t>34571060</t>
  </si>
  <si>
    <t xml:space="preserve">trubka  HDPE 40/33 mm</t>
  </si>
  <si>
    <t>1177782528</t>
  </si>
  <si>
    <t xml:space="preserve">2*250 "odkaz na přílohu č.  C1.b-4"</t>
  </si>
  <si>
    <t>500*1,15 'Přepočtené koeficientem množství</t>
  </si>
  <si>
    <t>54</t>
  </si>
  <si>
    <t>220182023</t>
  </si>
  <si>
    <t>Kontrola tlakutěsnosti HDPE trubky od 1m do 2000 m</t>
  </si>
  <si>
    <t>-905721663</t>
  </si>
  <si>
    <t>Kontrola tlakutěsnosti HDPE trubky od 1 m do 2000 m</t>
  </si>
  <si>
    <t>2 "nové HDPE 40)</t>
  </si>
  <si>
    <t>7*2 "nové mikrotrubičky v HDPE 40"</t>
  </si>
  <si>
    <t>4 "stávající HDPE"</t>
  </si>
  <si>
    <t>Součet</t>
  </si>
  <si>
    <t>55</t>
  </si>
  <si>
    <t>220182025</t>
  </si>
  <si>
    <t>Kontrola průchodnosti trubky pro optický kabel do 2000 m</t>
  </si>
  <si>
    <t>km</t>
  </si>
  <si>
    <t>1918290847</t>
  </si>
  <si>
    <t>Kontrola průchodnosti trubky kalibrace do 2000 m</t>
  </si>
  <si>
    <t>450*2/1000 "HDPE 40"</t>
  </si>
  <si>
    <t>450*7*2/1000 "Mikrotrubičky HDPE"</t>
  </si>
  <si>
    <t>56</t>
  </si>
  <si>
    <t>220182024</t>
  </si>
  <si>
    <t>Označení optického kabelu nebo spojky dvojicí magnetu</t>
  </si>
  <si>
    <t>-835007293</t>
  </si>
  <si>
    <t>Označení optického kabelu nebo spojky HDPE trubky zaměřovacím markrem</t>
  </si>
  <si>
    <t xml:space="preserve">Poznámka k souboru cen:_x000d_
1. V ceně 220 18-2024 není započten náklad na dodávku magnetů._x000d_
</t>
  </si>
  <si>
    <t>57</t>
  </si>
  <si>
    <t>552715001M.018</t>
  </si>
  <si>
    <t>Označovací mini Marker</t>
  </si>
  <si>
    <t>714345180</t>
  </si>
  <si>
    <t xml:space="preserve">4 "odkaz na přílohu č.  C1.b-3.1 - pozici odsouhlasit s OVS OI"</t>
  </si>
  <si>
    <t>58</t>
  </si>
  <si>
    <t>220182026</t>
  </si>
  <si>
    <t>Montáž spojky na HDPE trubce rovné</t>
  </si>
  <si>
    <t>737205055</t>
  </si>
  <si>
    <t>59</t>
  </si>
  <si>
    <t>562411200</t>
  </si>
  <si>
    <t>spojka na optické vedení HDPE 40, certifikovaná</t>
  </si>
  <si>
    <t>-724737670</t>
  </si>
  <si>
    <t>60</t>
  </si>
  <si>
    <t>562411202</t>
  </si>
  <si>
    <t>spojka na optické vedení HDPE 10, certifikovaná</t>
  </si>
  <si>
    <t>-88740635</t>
  </si>
  <si>
    <t>spojka mikrotrubičky HDPE 10 mm, certifikovaná</t>
  </si>
  <si>
    <t>61</t>
  </si>
  <si>
    <t>562411203</t>
  </si>
  <si>
    <t>spojka na optické vedení HDPE 7, certifikovaná</t>
  </si>
  <si>
    <t>-1938489327</t>
  </si>
  <si>
    <t>spojka mikrotrubičky HDPE 7 mm, certifikovaná</t>
  </si>
  <si>
    <t>62</t>
  </si>
  <si>
    <t>220182027</t>
  </si>
  <si>
    <t>Montáž koncovky nebo záslepky bez svařování na HDPE trubku</t>
  </si>
  <si>
    <t>-580453696</t>
  </si>
  <si>
    <t>63</t>
  </si>
  <si>
    <t>562411300</t>
  </si>
  <si>
    <t>koncovka na optické vedení HDPE 40, certifikovaná</t>
  </si>
  <si>
    <t>1222409038</t>
  </si>
  <si>
    <t>562411302</t>
  </si>
  <si>
    <t>koncovka na optické vedení mikrotruničku HDPE 10, certifikovaná</t>
  </si>
  <si>
    <t>-224006812</t>
  </si>
  <si>
    <t>65</t>
  </si>
  <si>
    <t>562411303</t>
  </si>
  <si>
    <t>koncovka na optické vedení mikrotruničku HDPE 7, certifikovaná</t>
  </si>
  <si>
    <t>677555433</t>
  </si>
  <si>
    <t>66</t>
  </si>
  <si>
    <t>220182029</t>
  </si>
  <si>
    <t>Montáž plastové komory na spojkování optického kabelu</t>
  </si>
  <si>
    <t>-489551863</t>
  </si>
  <si>
    <t>3 "odkaz na přílohu č. C1.b-3.1 a C1.b-4"</t>
  </si>
  <si>
    <t>67</t>
  </si>
  <si>
    <t>345731050</t>
  </si>
  <si>
    <t>přístupová komora pro HDPE rozvody, pojezdová do 3,5 t, 500x500 mm</t>
  </si>
  <si>
    <t>1198493667</t>
  </si>
  <si>
    <t>68</t>
  </si>
  <si>
    <t>345731080</t>
  </si>
  <si>
    <t>víko komory pojezdové komory</t>
  </si>
  <si>
    <t>894579134</t>
  </si>
  <si>
    <t>69</t>
  </si>
  <si>
    <t>220182036</t>
  </si>
  <si>
    <t>Zafukování optického kabelu do HDPE trubek</t>
  </si>
  <si>
    <t>1618060527</t>
  </si>
  <si>
    <t>Zafukování optického kabelu do trubky z HDPE</t>
  </si>
  <si>
    <t>70</t>
  </si>
  <si>
    <t>341438321.M01</t>
  </si>
  <si>
    <t>kabel opt. SM 9/125, 24vl, pro zafouknutí do mikrotrubičky HDPE</t>
  </si>
  <si>
    <t>-1885325275</t>
  </si>
  <si>
    <t>500 "odkaz na přílohu č. C1.b-3.1 a C1.b-4"</t>
  </si>
  <si>
    <t>500*1,2 'Přepočtené koeficientem množství</t>
  </si>
  <si>
    <t>71</t>
  </si>
  <si>
    <t>341438321.M02</t>
  </si>
  <si>
    <t>kabel opt. SM 9/125, 4vl, pro zafouknutí do mikrotrubičky HDPE</t>
  </si>
  <si>
    <t>1637913201</t>
  </si>
  <si>
    <t>180+150+75+100+15+50+50 "odkaz na přílohu č. C1.b-3.1 a C1.b-4"</t>
  </si>
  <si>
    <t>620*1,2 'Přepočtené koeficientem množství</t>
  </si>
  <si>
    <t>72</t>
  </si>
  <si>
    <t>220182091</t>
  </si>
  <si>
    <t>Montáž optického rozvaděče včetně vnitřního osazení, pilíř</t>
  </si>
  <si>
    <t>-574099322</t>
  </si>
  <si>
    <t>Montáž optického rozvaděče, pilíř</t>
  </si>
  <si>
    <t>73</t>
  </si>
  <si>
    <t>35711672.R01</t>
  </si>
  <si>
    <t>Sloupkový optický rozváděč do venkovního prostředí, IP54</t>
  </si>
  <si>
    <t>438099948</t>
  </si>
  <si>
    <t>Sloupkový optický rozváděč do venkovního prostředí, IP54
--Přibližné rozměry: 1200 × 390 × 350 mm
--Schváleného provedení OVS OI města Třebíč</t>
  </si>
  <si>
    <t>74</t>
  </si>
  <si>
    <t>220182091.R01</t>
  </si>
  <si>
    <t>Montáž optického rozvaděče, na stožár</t>
  </si>
  <si>
    <t>-1062575222</t>
  </si>
  <si>
    <t>75</t>
  </si>
  <si>
    <t>35711734.R01</t>
  </si>
  <si>
    <t>Optický venkovní box - kamerový na stožár, včetně kotvicího materiálu</t>
  </si>
  <si>
    <t>-22715146</t>
  </si>
  <si>
    <t>Optický venkovní box - kamerový, včetně kotvicího materiálu</t>
  </si>
  <si>
    <t>Poznámka k položce:_x000d_
- Optický box pro venkovní použití_x000d_
- Montáž na sloup</t>
  </si>
  <si>
    <t>76</t>
  </si>
  <si>
    <t>220182093</t>
  </si>
  <si>
    <t>Ukončení optického kabelu v optorozvaděči se 4-mi optickými vlákny včetně závěrečného měření</t>
  </si>
  <si>
    <t>1985187481</t>
  </si>
  <si>
    <t>Ukončení optického kabelu v optorozvaděči se závěrečným měřením se 4-mi optickými vlákny; ukončení na oboustranách optického kabelu</t>
  </si>
  <si>
    <t>7 "odkaz na přílohu č. C1.b-4"</t>
  </si>
  <si>
    <t>77</t>
  </si>
  <si>
    <t>220182096</t>
  </si>
  <si>
    <t>Ukončení optického kabelu v optorozvaděči s 24ti optickými vlákny včetně závěrečného měření</t>
  </si>
  <si>
    <t>-265277871</t>
  </si>
  <si>
    <t>Ukončení optického kabelu v optorozvaděči se závěrečným měřením s 24-ti optickými vlákny; ukončení na oboustranách optického kabelu</t>
  </si>
  <si>
    <t>1 "odkaz na přílohu č. C1.b-4"</t>
  </si>
  <si>
    <t>78</t>
  </si>
  <si>
    <t>341431500.M01</t>
  </si>
  <si>
    <t>Pigtail E2000/APC 9/125</t>
  </si>
  <si>
    <t>lus</t>
  </si>
  <si>
    <t>-803931305</t>
  </si>
  <si>
    <t>Pigtail E2000/APC 9/125, 1 m</t>
  </si>
  <si>
    <t>2*24</t>
  </si>
  <si>
    <t>7*(2+2) "optické kabely pro kamery"</t>
  </si>
  <si>
    <t>79</t>
  </si>
  <si>
    <t>220450002.R01</t>
  </si>
  <si>
    <t xml:space="preserve">Montáž  SFP Transceiveru</t>
  </si>
  <si>
    <t>-1952958468</t>
  </si>
  <si>
    <t>Montáž SFP Transceiveru</t>
  </si>
  <si>
    <t>80</t>
  </si>
  <si>
    <t>357116610.M03</t>
  </si>
  <si>
    <t>SFP transceiver půmyslový pro datové rozvody</t>
  </si>
  <si>
    <t>955796286</t>
  </si>
  <si>
    <t>Poznámka k položce:_x000d_
- Možnost provozu při teplotách alespoň -30°C až + 60°C_x000d_
- možnost montáže do rozváděče na DIN lištu_x000d_
- technicky vhodný pro instalované zařízení kamerového rozvodu</t>
  </si>
  <si>
    <t>2 "odkaz na přílohu č. C1.b-1, C1.b-3.1 a C1.b-4"</t>
  </si>
  <si>
    <t>81</t>
  </si>
  <si>
    <t>220450002.R02</t>
  </si>
  <si>
    <t>Montáž media ONT GPON</t>
  </si>
  <si>
    <t>-310312150</t>
  </si>
  <si>
    <t>82</t>
  </si>
  <si>
    <t>357116610.M04</t>
  </si>
  <si>
    <t>Optický síťový zakončovač – Optical Network Terminal ONT GPON, 4x1GE</t>
  </si>
  <si>
    <t>-1127343560</t>
  </si>
  <si>
    <t>Optický síťový zakončovač – Optical Network Terminal ONT GPON, 4x1GE
Provozní rozsah min -40 až + 50°C
Rozměr maximálně 45x260x150 mm
pro pasivní optické sítě GPON (ITU-T G.984)</t>
  </si>
  <si>
    <t>7 "odkaz na přílohu č. C1.b-1, C1.b-3.1 a C1.b-4"</t>
  </si>
  <si>
    <t>83</t>
  </si>
  <si>
    <t>220450002.R05</t>
  </si>
  <si>
    <t>Montáž optické zásuvky do rozváděče</t>
  </si>
  <si>
    <t>158975626</t>
  </si>
  <si>
    <t>84</t>
  </si>
  <si>
    <t>357116610.M06</t>
  </si>
  <si>
    <t>Optická zásuvka do rozváděče včetně patch portů - pro pasivní optické sítě GPON (ITU-T G.984)</t>
  </si>
  <si>
    <t>-75665044</t>
  </si>
  <si>
    <t>85</t>
  </si>
  <si>
    <t>220450002.R10</t>
  </si>
  <si>
    <t>Montáž a konfigurace GPON OLT</t>
  </si>
  <si>
    <t>hod</t>
  </si>
  <si>
    <t>1096148653</t>
  </si>
  <si>
    <t>Poznámka k položce:_x000d_
Dodávka pro kompletní projekt kamerového systému:_x000d_
SO C1.b - Bráfova x Nádražní_x000d_
DO D.b - Masarykovo nám._x000d_
SO E1.b - Komenského nám. - JIH_x000d_
SO E2.b - Komenského nám - BUS_x000d_
SO F.a - Komenského nám. - sever_x000d_
SO G.b - Znojemská x Kubišova x Družstevní_x000d_
SO I.b - Jejkovská Brána_x000d_
SO II.b - Znojemská x Okrajová x Demlova</t>
  </si>
  <si>
    <t>86</t>
  </si>
  <si>
    <t>357116610.M10</t>
  </si>
  <si>
    <t>Optické linkové zakončení - Optical Line Termination OLT pro pasivní optické sítě GPON (ITU-T G.984)</t>
  </si>
  <si>
    <t>1184392062</t>
  </si>
  <si>
    <t xml:space="preserve">Optické linkové zakončení - Optical Line Termination OLT pro pasivní optické sítě GPON (ITU-T G.984)
Technologie GPON dle ITU G984.4 , G987.1, G988
Rozšiřitelnost na až 4096 klientů
Oddělené řídící a servisní karty
Montážní výška 2U
Napájení AC230V interní zdroj
Energeticky úsporné řešení  - spotřeba max. 300W
Možnost rozšíření záruky na minimálně 5 let servisem následující pracovní den</t>
  </si>
  <si>
    <t>1 "odkaz na přílohu č. C1.b-1, C1.b-3.1 a C1.b-4"</t>
  </si>
  <si>
    <t>169</t>
  </si>
  <si>
    <t>357116610.M10.R01</t>
  </si>
  <si>
    <t>Prodloužená záruka optického linkové zakončení - Optical Line Termination OLT pro pasivní optické sítě GPON o 36 měsíců se servisem následující pracovní den</t>
  </si>
  <si>
    <t>-1124075357</t>
  </si>
  <si>
    <t>87</t>
  </si>
  <si>
    <t>220450002.R04</t>
  </si>
  <si>
    <t>Montáž optického rozbočovače - SPLITTER</t>
  </si>
  <si>
    <t>-2063874492</t>
  </si>
  <si>
    <t>Montáž optického rozbočovače - SPLITTER
Kompletní provedení včetně provedení svárů, uložení do rozváděče apod.</t>
  </si>
  <si>
    <t>88</t>
  </si>
  <si>
    <t>357116610.M05</t>
  </si>
  <si>
    <t>Optický rozbočovač – Splitter 1:8 pro pasivní optické sítě GPON (ITU-T G.984)</t>
  </si>
  <si>
    <t>1744145388</t>
  </si>
  <si>
    <t>89</t>
  </si>
  <si>
    <t>742230008</t>
  </si>
  <si>
    <t>Montáž spínavého zdroje s krytem</t>
  </si>
  <si>
    <t>1380840477</t>
  </si>
  <si>
    <t>Montáž kamerového systému spínavého zdroje s krytem</t>
  </si>
  <si>
    <t>90</t>
  </si>
  <si>
    <t>55172114</t>
  </si>
  <si>
    <t>zdroj napájecí na lištu 230V AC/24V AC, min. 24 VA (1 A)</t>
  </si>
  <si>
    <t>698550099</t>
  </si>
  <si>
    <t>Poznámka k položce:_x000d_
Může se lišit dle skutečně dodané kamery</t>
  </si>
  <si>
    <t>6 "odkaz na přílohu č. C1.b-1, C1.b-3.1 a C1.b-4"</t>
  </si>
  <si>
    <t>91</t>
  </si>
  <si>
    <t>55172110</t>
  </si>
  <si>
    <t>zdroj napájecí na lištu 230V AC/24V AC, min. 120 VA (5 A)</t>
  </si>
  <si>
    <t>-1948972069</t>
  </si>
  <si>
    <t>92</t>
  </si>
  <si>
    <t>220182501</t>
  </si>
  <si>
    <t>Měření útlumu optického kabelu na doprav stavbách na 2 vln délkách do 8 vláken při montáži</t>
  </si>
  <si>
    <t>-269255623</t>
  </si>
  <si>
    <t>Měření útlumu optického kabelu na dopravních stavbách na dvou vlnových délkách při montáži (po položení) do 8 vláken</t>
  </si>
  <si>
    <t>7 "odkaz na přílohu č. C1.b-1 a C1.b-4"</t>
  </si>
  <si>
    <t>93</t>
  </si>
  <si>
    <t>220182503</t>
  </si>
  <si>
    <t>Měření útlumu optického kabelu na doprav stavbách na 2 vlnových délkách s 24 vlákny při montáži</t>
  </si>
  <si>
    <t>-1436597525</t>
  </si>
  <si>
    <t>Měření útlumu optického kabelu na dopravních stavbách na dvou vlnových délkách při montáži (po položení) s 24 vlákny</t>
  </si>
  <si>
    <t>1 "odkaz na přílohu č. C1.b-1 a C1.b-4"</t>
  </si>
  <si>
    <t>94</t>
  </si>
  <si>
    <t>220960003</t>
  </si>
  <si>
    <t>Montáž stožáru nebo sloupku výložníkového zapušťěného</t>
  </si>
  <si>
    <t>594969017</t>
  </si>
  <si>
    <t>Montáž stožáru nebo sloupku včetně postavení stožáru, usazení nebo zabetonování základu, zatažení kabelu do stožáru, připojení kabelu, připojení uzemnění vyložníkového zapuštěného</t>
  </si>
  <si>
    <t xml:space="preserve">Poznámka k souboru cen:_x000d_
1. V cenách 220 96 -0002 až -0004 nejsou započteny náklady na dodávku základové desky._x000d_
</t>
  </si>
  <si>
    <t>95</t>
  </si>
  <si>
    <t>220960005</t>
  </si>
  <si>
    <t>Montáž výložníku na stožár</t>
  </si>
  <si>
    <t>-498165586</t>
  </si>
  <si>
    <t>Montáž stožáru nebo sloupku včetně postavení stožáru, usazení nebo zabetonování základu, zatažení kabelu do stožáru, připojení kabelu, připojení uzemnění příslušenství na stožár výložníku</t>
  </si>
  <si>
    <t>96</t>
  </si>
  <si>
    <t>31674113 PC.1C</t>
  </si>
  <si>
    <t>stožár výložníkový jm. výšky 6 m s výložníkem délky 3,0 m, žárově zinkovaný zevnitř i vně s termoplastovou ochranou spodní částí po spodní okraj dvířek elektro-výzbroje</t>
  </si>
  <si>
    <t>-400406785</t>
  </si>
  <si>
    <t>97</t>
  </si>
  <si>
    <t>31674113 PC.1F</t>
  </si>
  <si>
    <t>stožár výložníkový jm. výšky 6 m s výložníkem délky 5,0 m, žárově zinkovaný zevnitř i vně s termoplastovou ochranou spodní částí po spodní okraj dvířek elektro-výzbroje</t>
  </si>
  <si>
    <t>-569724882</t>
  </si>
  <si>
    <t>98</t>
  </si>
  <si>
    <t>31674108</t>
  </si>
  <si>
    <t>stožár osvětlovací uličníí silnostěnný pro vysoká zatížení, jm. výšky 9 m, žárově zinkovaný zevnitř i vně s termoplastovou ochranou spodní částí po spodní okraj dvířek elektro-výzbroje; přizpůsobit vrchol stožáru stávajícímu výložníku VO</t>
  </si>
  <si>
    <t>278613774</t>
  </si>
  <si>
    <t>99</t>
  </si>
  <si>
    <t>31674005.R01</t>
  </si>
  <si>
    <t>Výložník atypický jednoduchý, žárově zinkovaný zevnitř i vně, kotven přírubou na silnostěnný osvětlovací stožár uliční ve výšce 6 m nad niveletou terénu, vyložení 4500mm</t>
  </si>
  <si>
    <t>-51468327</t>
  </si>
  <si>
    <t>1 "odkaz na přílohu č. C1.b-3.1"</t>
  </si>
  <si>
    <t>100</t>
  </si>
  <si>
    <t>220960003-D</t>
  </si>
  <si>
    <t xml:space="preserve">Demontáž stožáru nebo sloupku včetně odvozu stožáru na místo určení investorem do 10 km, demontáž základové konstrukce, bezpečné odpojení kabeláže tak aby nedošlo k jejímu poškození, odipojení uzemnění </t>
  </si>
  <si>
    <t>-1641492636</t>
  </si>
  <si>
    <t>Demontáž stožáru nebo sloupku včetně odvozu stožáru na místo určení investorem do 10 km, demontáž základové konstrukce, bezpečné odpojení kabeláže tak aby nedošlo k jejímu poškození, odipojení uzemnění. Není přípustná noční odstávka sstávající soustavy VO.</t>
  </si>
  <si>
    <t>101</t>
  </si>
  <si>
    <t>220960003-DZ</t>
  </si>
  <si>
    <t>demontáž stávajícího sloupku dopravní značky; stávající dopravní značení demontovat a nově osadit na nový stožár</t>
  </si>
  <si>
    <t>917417115</t>
  </si>
  <si>
    <t>Demontáž stávajícího sloupku dopravní značky; stávající dopravní značení demontovat a nově osadit na nový stožár</t>
  </si>
  <si>
    <t>102</t>
  </si>
  <si>
    <t>PM</t>
  </si>
  <si>
    <t>Přidružený materiál</t>
  </si>
  <si>
    <t>kpl</t>
  </si>
  <si>
    <t>-1767482435</t>
  </si>
  <si>
    <t>Přidružený materiál:
- Drobný spojovací a kotvicí materiál</t>
  </si>
  <si>
    <t>103</t>
  </si>
  <si>
    <t>PPV</t>
  </si>
  <si>
    <t>Podíl přidružených výkonů</t>
  </si>
  <si>
    <t>571920023</t>
  </si>
  <si>
    <t>Podíl přidružených výkonů:
- Soustavné udržování dopravního značení</t>
  </si>
  <si>
    <t>46-M</t>
  </si>
  <si>
    <t>Zemní práce při extr.mont.pracích</t>
  </si>
  <si>
    <t>104</t>
  </si>
  <si>
    <t>460030039</t>
  </si>
  <si>
    <t>Rozebrání dlažeb ručně z dlaždic zámkových do písku spáry nezalité</t>
  </si>
  <si>
    <t>1881494751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</si>
  <si>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</si>
  <si>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 xml:space="preserve">Poznámka k souboru cen:_x000d_
1. V cenách -0001 až -0007 nejsou zahrnuty náklady na odstranění kamenů, kořenů a ostatních nevhodných přimísenin, tyto práce se oceňují individuálně._x000d_
2. U cen -0021 až -0025 se u středně hustého porostu uvažuje hustota do 3 ks/m2, u hustého porostu přes 3 ks/m2._x000d_
3. U ceny -0092 se počítá první vytržený obrubník trojnásobnou délkou._x000d_
</t>
  </si>
  <si>
    <t>(200+25+5+10+5+5+10)*2 "odkaz na přílohu č. C1.b-3.1 a C1.b-3.2"</t>
  </si>
  <si>
    <t>105</t>
  </si>
  <si>
    <t>460030092</t>
  </si>
  <si>
    <t>Vytrhání obrub ležatých chodníkových s odhozením nebo naložením na dopravní prostředek</t>
  </si>
  <si>
    <t>641800445</t>
  </si>
  <si>
    <t>Přípravné terénní práce vytrhání obrub s odkopáním horniny a lože, s odhozením nebo naložením na dopravní prostředek ležatých chodníkových</t>
  </si>
  <si>
    <t>4*2 "odkaz na přílohu č. C1.b-3.1 a C1.b-3.2"</t>
  </si>
  <si>
    <t>106</t>
  </si>
  <si>
    <t>460650192</t>
  </si>
  <si>
    <t>Očištění vybouraných obrubníků chodníkových od spojovacího materiálu s odklizením do 10 m</t>
  </si>
  <si>
    <t>194720764</t>
  </si>
  <si>
    <t>Vozovky a chodníky očištění vybouraných obrubníků od spojovacího materiálu z jakéhokoliv lože s odklizením a uložením očištěného materiálu na vzdálenost 10 m chodníkových</t>
  </si>
  <si>
    <t xml:space="preserve">Poznámka k souboru cen:_x000d_
1. V cenách -0031 až -0035 nejsou započteny náklady na získání sypaniny a její přemístění k místu zabudování._x000d_
2. V ceně -0141 nejsou započteny náklady na dodání silničních panelů. Tato dodávka se oceňuje ve specifikaci._x000d_
3. V cenách -0151 až -0153 nejsou započteny náklady na dodávku kostek. Tato dodávka se oceňuje ve specifikaci._x000d_
4. V cenách -0161 až -0162 nejsou započteny náklady na dodávku dlaždic. Tato dodávka se oceňuje ve specifikaci._x000d_
5. V cenách -0901 až -0932 nejsou započteny náklady na dodávku kameniva, kostek a dlaždic.Tato dodávka se oceňuje ve specifikaci_x000d_
</t>
  </si>
  <si>
    <t>107</t>
  </si>
  <si>
    <t>59217019</t>
  </si>
  <si>
    <t>obrubník betonový chodníkový 1000x100x200mm</t>
  </si>
  <si>
    <t>885906615</t>
  </si>
  <si>
    <t>8 "odkaz na přílohu č. C1.b-3.1 a C1.b-3.2"</t>
  </si>
  <si>
    <t>108</t>
  </si>
  <si>
    <t>460030095</t>
  </si>
  <si>
    <t>Vytrhání obrub ležatých silničních s odhozením nebo naložením na dopravní prostředek</t>
  </si>
  <si>
    <t>-1468038609</t>
  </si>
  <si>
    <t>Přípravné terénní práce vytrhání obrub s odkopáním horniny a lože, s odhozením nebo naložením na dopravní prostředek ležatých silničních</t>
  </si>
  <si>
    <t>109</t>
  </si>
  <si>
    <t>460650195</t>
  </si>
  <si>
    <t>Očištění vybouraných obrubníků silničních od spojovacího materiálu s odklizením do 10 m</t>
  </si>
  <si>
    <t>-392863493</t>
  </si>
  <si>
    <t>Vozovky a chodníky očištění vybouraných obrubníků od spojovacího materiálu z jakéhokoliv lože s odklizením a uložením očištěného materiálu na vzdálenost 10 m silničních</t>
  </si>
  <si>
    <t>110</t>
  </si>
  <si>
    <t>59217031</t>
  </si>
  <si>
    <t>obrubník betonový silniční 1000x150x250mm</t>
  </si>
  <si>
    <t>411063496</t>
  </si>
  <si>
    <t>111</t>
  </si>
  <si>
    <t>460030173</t>
  </si>
  <si>
    <t>Odstranění podkladu nebo krytu komunikace ze živice tloušťky do 15 cm</t>
  </si>
  <si>
    <t>-1668346234</t>
  </si>
  <si>
    <t>Přípravné terénní práce odstranění podkladu nebo krytu komunikace včetně rozpojení na kusy a zarovnání styčné spáry ze živice, tloušťky přes 10 do 15 cm</t>
  </si>
  <si>
    <t>(10+10+10+5)*0,6 "odkaz na přílohu č. C1.b-3.1 a C1.b-3.2"</t>
  </si>
  <si>
    <t>112</t>
  </si>
  <si>
    <t>460150063</t>
  </si>
  <si>
    <t>Hloubení kabelových zapažených i nezapažených rýh ručně š 40 cm, hl 80 cm, v hornině tř 3</t>
  </si>
  <si>
    <t>-1999968289</t>
  </si>
  <si>
    <t>Hloubení zapažených i nezapažených kabelových rýh ručně včetně urovnání dna s přemístěním výkopku do vzdálenosti 3 m od okraje jámy nebo naložením na dopravní prostředek šířky 40 cm, hloubky 80 cm, v hornině třídy 3
- Náklady na čerpání vody z výkopů
- Obnovení / rekonstrukce výkopu po nebo při nepříznivých klimatických podmínkách tak, aby bylo zajištěno vzorové uložení technické infrastruktury a podklad komunikací byl náležitě zhutněn užitím suchého zásypového materiálu</t>
  </si>
  <si>
    <t xml:space="preserve">Poznámka k souboru cen:_x000d_
1. Ceny hloubení rýh v hornině třídy 6 a 7 se oceňují cenami souboru cen 460 20- . Hloubení nezapažených kabelových rýh strojně._x000d_
</t>
  </si>
  <si>
    <t>(200+25+5+10+5+5+10)*2/3 "odkaz na přílohu č. C1.b-3.1 a C1.b-3.2"</t>
  </si>
  <si>
    <t>113</t>
  </si>
  <si>
    <t>460150064</t>
  </si>
  <si>
    <t>Hloubení kabelových zapažených i nezapažených rýh ručně š 40 cm, hl 80 cm, v hornině tř 4</t>
  </si>
  <si>
    <t>-1814416573</t>
  </si>
  <si>
    <t>Hloubení zapažených i nezapažených kabelových rýh ručně včetně urovnání dna s přemístěním výkopku do vzdálenosti 3 m od okraje jámy nebo naložením na dopravní prostředek šířky 40 cm, hloubky 80 cm, v hornině třídy 4
- Náklady na čerpání vody z výkopů
- Obnovení / rekonstrukce výkopu po nebo při nepříznivých klimatických podmínkách tak, aby bylo zajištěno vzorové uložení technické infrastruktury a podklad komunikací byl náležitě zhutněn užitím suchého zásypového materiálu</t>
  </si>
  <si>
    <t>(200+25+5+10+5+5+10)*1/3 "odkaz na přílohu č. C1.b-3.1 a C1.b-3.2"</t>
  </si>
  <si>
    <t>114</t>
  </si>
  <si>
    <t>460421172</t>
  </si>
  <si>
    <t>Lože kabelů z písku nebo štěrkopísku tl 10 cm nad kabel, kryté plastovou deskou, š lože do 50 cm</t>
  </si>
  <si>
    <t>727281840</t>
  </si>
  <si>
    <t>Kabelové lože včetně podsypu, zhutnění a urovnání povrchu z písku nebo štěrkopísku tloušťky 10 cm nad kabel zakryté plastovými deskami, šířky lože přes 25 do 50 cm</t>
  </si>
  <si>
    <t xml:space="preserve">Poznámka k souboru cen:_x000d_
1. V cenách -1021 až -1072, -1121 až -1172 a -1221 až -1272 nejsou započteny náklady na dodávku betonových a plastových desek. Tato dodávka se oceňuje ve specifikaci._x000d_
</t>
  </si>
  <si>
    <t>200+25+5+10+5+5+10 "odkaz na přílohu č. C1.b-3.1, C1.b-3.2 a C1.b-6"</t>
  </si>
  <si>
    <t>115</t>
  </si>
  <si>
    <t>69311311</t>
  </si>
  <si>
    <t>pás varovný plný PE š 330mm s potiskem</t>
  </si>
  <si>
    <t>-1276320648</t>
  </si>
  <si>
    <t>(200+25+5+10+5+5+10)*2 "odkaz na přílohu č. C1.b-3.1, C1.b-3.2 a C1.b-6"</t>
  </si>
  <si>
    <t>116</t>
  </si>
  <si>
    <t>460560063</t>
  </si>
  <si>
    <t>Zásyp rýh ručně šířky 40 cm, hloubky 80 cm, z horniny třídy 3</t>
  </si>
  <si>
    <t>-552031197</t>
  </si>
  <si>
    <t>Zásyp kabelových rýh ručně s uložením výkopku ve vrstvách včetně zhutnění a urovnání povrchu šířky 40 cm hloubky 80 cm, v hornině třídy 3</t>
  </si>
  <si>
    <t>200+25+5+10+5+5+10 "odkaz na přílohu č. C1.b-3.1 a C1.b-3.2"</t>
  </si>
  <si>
    <t>117</t>
  </si>
  <si>
    <t>460050813</t>
  </si>
  <si>
    <t>Hloubení nezapažených jam pro stožáry strojně v hornině tř 3 - 4</t>
  </si>
  <si>
    <t>m3</t>
  </si>
  <si>
    <t>2094182699</t>
  </si>
  <si>
    <t>1,7*1,2*1,2*3</t>
  </si>
  <si>
    <t>118</t>
  </si>
  <si>
    <t>460080014</t>
  </si>
  <si>
    <t>Základové konstrukce z monolitického betonu C 16/20 bez bednění</t>
  </si>
  <si>
    <t>148711097</t>
  </si>
  <si>
    <t>Základové konstrukce základ bez bednění do rostlé zeminy z monolitického betonu tř. C 16/20</t>
  </si>
  <si>
    <t>3*(1,7*1,2*1,2)</t>
  </si>
  <si>
    <t>119</t>
  </si>
  <si>
    <t>460080042</t>
  </si>
  <si>
    <t>Výztuž základových konstrukcí betonářskou ocelí 10 505</t>
  </si>
  <si>
    <t>t</t>
  </si>
  <si>
    <t>1153808668</t>
  </si>
  <si>
    <t>Základové konstrukce výztuž základové konstrukce z betonářské oceli 10505</t>
  </si>
  <si>
    <t>3*0,025</t>
  </si>
  <si>
    <t>120</t>
  </si>
  <si>
    <t>460600061</t>
  </si>
  <si>
    <t>Odvoz suti a vybouraných hmot do 1 km</t>
  </si>
  <si>
    <t>-2000827797</t>
  </si>
  <si>
    <t>Přemístění (odvoz) horniny, suti a vybouraných hmot odvoz suti a vybouraných hmot do 1 km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</si>
  <si>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</si>
  <si>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1,7*0,8*0,8*2,7 "vybourná suť po demontovaném základu stožáru VO"</t>
  </si>
  <si>
    <t>(200+25+5+10+5+5+10+10+10+10+5)*0,3*0,3*2,2 "přebytek zeminy po pískovém loži"</t>
  </si>
  <si>
    <t>2*1,7*1,2*1,2*2,2 "přebytek zeminy po základových jámách pro stožáry"</t>
  </si>
  <si>
    <t>121</t>
  </si>
  <si>
    <t>460600071</t>
  </si>
  <si>
    <t>Příplatek k odvozu suti a vybouraných hmot za každý další 1 km</t>
  </si>
  <si>
    <t>-392999744</t>
  </si>
  <si>
    <t>Přemístění (odvoz) horniny, suti a vybouraných hmot odvoz suti a vybouraných hmot Příplatek k ceně za každý další i započatý 1 km</t>
  </si>
  <si>
    <t>122</t>
  </si>
  <si>
    <t>460620013</t>
  </si>
  <si>
    <t>Provizorní úprava terénu se zhutněním, v hornině tř 3</t>
  </si>
  <si>
    <t>-219596365</t>
  </si>
  <si>
    <t>Úprava terénu provizorní úprava terénu včetně odkopání drobných nerovností a zásypu prohlubní se zhutněním, v hornině třídy 3</t>
  </si>
  <si>
    <t xml:space="preserve">Poznámka k souboru cen:_x000d_
1. V cenách -0002 až -0003 nejsou zahrnuty dodávku drnů. Tato se oceňuje ve specifikaci._x000d_
2. V cenách -0022 až -0028 nejsou zahrnuty náklady na dodávku obrubníků. Tato dodávka se oceňuje ve specifikaci._x000d_
</t>
  </si>
  <si>
    <t>(200+25+5+10+5+5+10)*2</t>
  </si>
  <si>
    <t>(10+10+10+5)*0,6</t>
  </si>
  <si>
    <t>123</t>
  </si>
  <si>
    <t>460650041</t>
  </si>
  <si>
    <t>Zřízení podkladní vrstvy vozovky a chodníku ze štěrkopísku se zhutněním tloušťky do 5 cm</t>
  </si>
  <si>
    <t>584008151</t>
  </si>
  <si>
    <t>Vozovky a chodníky zřízení podkladní vrstvy včetně rozprostření a úpravy podkladu ze štěrkopísku, včetně zhutnění, tloušťky do 5 cm</t>
  </si>
  <si>
    <t>124</t>
  </si>
  <si>
    <t>587211000</t>
  </si>
  <si>
    <t>asfaltový recyklát</t>
  </si>
  <si>
    <t>255122368</t>
  </si>
  <si>
    <t>(200+25+5+10+5+5+10)*2*0,05*2,7 "odkaz na přílohu č. C1.b-3.1, C1.b-3.2 a C1.b-6"</t>
  </si>
  <si>
    <t>125</t>
  </si>
  <si>
    <t>460650043</t>
  </si>
  <si>
    <t>Zřízení podkladní vrstvy vozovky a chodníku ze štěrkopísku se zhutněním tloušťky do 15 cm</t>
  </si>
  <si>
    <t>-1503313763</t>
  </si>
  <si>
    <t>Vozovky a chodníky zřízení podkladní vrstvy včetně rozprostření a úpravy podkladu ze štěrkopísku, včetně zhutnění, tloušťky přes 10 do 15 cm</t>
  </si>
  <si>
    <t>(200+25+5+10+5+5+10)*2 "chodníky"</t>
  </si>
  <si>
    <t>(10+10+10+5)*0,6*2 "komunikace"</t>
  </si>
  <si>
    <t>126</t>
  </si>
  <si>
    <t>58344197</t>
  </si>
  <si>
    <t>štěrkodrť frakce 0/63</t>
  </si>
  <si>
    <t>501260826</t>
  </si>
  <si>
    <t>(200+25+5+10+5+5+10)*2*0,15*2,7 "chodníky"</t>
  </si>
  <si>
    <t>(10+10+10+5)*0,6*2*0,15*2,7 "komunikace"</t>
  </si>
  <si>
    <t>127</t>
  </si>
  <si>
    <t>460650081</t>
  </si>
  <si>
    <t>Zřízení podkladní vrstvy vozovky a chodníku z betonu prostého tloušťky do 10 cm</t>
  </si>
  <si>
    <t>-440538274</t>
  </si>
  <si>
    <t>Vozovky a chodníky zřízení podkladní vrstvy včetně rozprostření a úpravy podkladu z betonu prostého, včetně rozprostření, tloušťky do 10 cm</t>
  </si>
  <si>
    <t>(10+10+10+5)*0,6 "komunikace"</t>
  </si>
  <si>
    <t>460650162</t>
  </si>
  <si>
    <t>Kladení dlažby z dlaždic betonových tvarovaných a zámkových do lože z kameniva těženého</t>
  </si>
  <si>
    <t>292055199</t>
  </si>
  <si>
    <t>Vozovky a chodníky kladení dlažby včetně spárování, do lože z kameniva těženého z dlaždic betonových tvarovaných nebo zámkových</t>
  </si>
  <si>
    <t>(200+25+5+10+5+5+10)*2 "odkaz na přílohu č. C1.b-3.1, C1.b-3.2"</t>
  </si>
  <si>
    <t>129</t>
  </si>
  <si>
    <t>59245018</t>
  </si>
  <si>
    <t>dlažba tvar obdélník betonová 200x100x60mm přírodní</t>
  </si>
  <si>
    <t>-665651254</t>
  </si>
  <si>
    <t>(200+25+5+10+5+5+10)*2*0,2 "20 % nový materiál"</t>
  </si>
  <si>
    <t>130</t>
  </si>
  <si>
    <t>460650176</t>
  </si>
  <si>
    <t>Očištění dlaždic betonových tvarovaných nebo zámkových z rozebraných dlažeb</t>
  </si>
  <si>
    <t>472753837</t>
  </si>
  <si>
    <t>Vozovky a chodníky očištění vybouraných kostek nebo dlaždic od spojovacího materiálu s původní výplní spár kamenivem, s odklizením a uložením očištěného materiálu na vzdálenost 3 m z dlaždic betonových tvarovaných nebo zámkových</t>
  </si>
  <si>
    <t>131</t>
  </si>
  <si>
    <t>460030193</t>
  </si>
  <si>
    <t>Řezání podkladu nebo krytu živičného tloušťky do 15 cm</t>
  </si>
  <si>
    <t>1632480905</t>
  </si>
  <si>
    <t>Přípravné terénní práce řezání spár v podkladu nebo krytu živičném, tloušťky přes 10 do 15 cm</t>
  </si>
  <si>
    <t>2*(10+10+10+5) "odkaz na přílohu č. C1.b-3.1, C1.b-3.2"</t>
  </si>
  <si>
    <t>132</t>
  </si>
  <si>
    <t>460650912</t>
  </si>
  <si>
    <t>Vyspravení krytu komunikací po překopech kamenivem obalovaným asfaltem tl 6 cm</t>
  </si>
  <si>
    <t>-361917671</t>
  </si>
  <si>
    <t>Vozovky a chodníky vyspravení krytu komunikací bezesparých po překopech pro pokládání kabelů, včetně rozprostření, urovnání a zhutnění podkladu kamenivem obalovaným asfaltem tloušťky 6 cm</t>
  </si>
  <si>
    <t>(10+10+10+5)*0,6 "odkaz na přílohu č. C1.b-3.1, C1.b-3.2"</t>
  </si>
  <si>
    <t>133</t>
  </si>
  <si>
    <t>58942431</t>
  </si>
  <si>
    <t>beton asfaltový vrstva obrusná ACO 8 pojivo asfalt 50/70</t>
  </si>
  <si>
    <t>157487560</t>
  </si>
  <si>
    <t>(10+10+10+5)*0,04*1*2,8 "odkaz na přílohu č. C1.b-3.1, C1.b-3.2"</t>
  </si>
  <si>
    <t>134</t>
  </si>
  <si>
    <t>460650913</t>
  </si>
  <si>
    <t>-1747888676</t>
  </si>
  <si>
    <t>Vozovky a chodníky vyspravení krytu komunikací bezesparých po překopech pro pokládání kabelů, včetně rozprostření, urovnání a zhutnění podkladu kamenivem obalovaným asfaltem tloušťky 8 cm</t>
  </si>
  <si>
    <t>(10+10+10+5)*0,8*2 "odkaz na přílohu č. C1.b-3.1, C1.b-3.2"</t>
  </si>
  <si>
    <t>135</t>
  </si>
  <si>
    <t>58942406</t>
  </si>
  <si>
    <t>beton asfaltový vrstva obrusná ACO 11+ pojivo asfalt 50/70</t>
  </si>
  <si>
    <t>1801593420</t>
  </si>
  <si>
    <t>(10+10+10+5)*0,8*0,08*2,8 "odkaz na přílohu č. C1.b-3.1, C1.b-3.2"</t>
  </si>
  <si>
    <t>136</t>
  </si>
  <si>
    <t>11162550</t>
  </si>
  <si>
    <t>emulze asfaltová spojovací</t>
  </si>
  <si>
    <t>-2010006181</t>
  </si>
  <si>
    <t>137</t>
  </si>
  <si>
    <t>58943125</t>
  </si>
  <si>
    <t>beton asfaltový podkladní ACP 22+ pojivo asfalt 50/70</t>
  </si>
  <si>
    <t>-689963275</t>
  </si>
  <si>
    <t>138</t>
  </si>
  <si>
    <t>460030194.R01</t>
  </si>
  <si>
    <t>Opravy živičných povrchů místních komunikací a zalití spár asfaltovou emulzí</t>
  </si>
  <si>
    <t>-1332686277</t>
  </si>
  <si>
    <t>139</t>
  </si>
  <si>
    <t>460680242.R01</t>
  </si>
  <si>
    <t>Vybourání otvorů ve zdivu železobetonovém plochy do 0,25 m2, tloušťky do 30 cm</t>
  </si>
  <si>
    <t>782584078</t>
  </si>
  <si>
    <t>Protažení HDPE trubky 40/33 stávající chráničkou pod komunikací v hloubce cca 1,0 m</t>
  </si>
  <si>
    <t xml:space="preserve">Poznámka k souboru cen:_x000d_
1. V cenách -0011 až -0013 nejsou započteny náklady na dodávku tvárnic. Tato dodávka se oceňuje ve specifikaci._x000d_
</t>
  </si>
  <si>
    <t>Zemní práce</t>
  </si>
  <si>
    <t>140</t>
  </si>
  <si>
    <t>119002121</t>
  </si>
  <si>
    <t>Přechodová lávka délky do 2 m včetně zábradlí pro zabezpečení výkopu zřízení</t>
  </si>
  <si>
    <t>512</t>
  </si>
  <si>
    <t>421573287</t>
  </si>
  <si>
    <t>Pomocné konstrukce při zabezpečení výkopu vodorovné pochozí přechodová lávka délky do 2 m včetně zábradlí zřízení. Včetně soustavného udržování přechodových lávek.</t>
  </si>
  <si>
    <t xml:space="preserve">Poznámka k souboru cen:_x000d_
1. V ceně zřízení -2121, -2131, -2411, -3211, -3212, -3213, -3215, -3217, -3121, -3223, -3227 jsou započteny i náklady na opotřebení._x000d_
2. V ceně zřízení mobilního oplocení -3211, -3213, -3217, -3223, -3227 je zahrnuto i opotřebení betonové patky, vzpěry, spojky._x000d_
3. Položku -2411 lze použít pouze pro šířku výkopu do 1,0 m._x000d_
4. V položce -3131 jsou započteny i náklady na dřevěný sloupek._x000d_
5. U položek -2311, -4111, -4121 je uvažováno se 100% opotřebením. Bezpečný vlez nebo výlez se zpravidla umisťuje po 20 m délky výkopu._x000d_
6. Položky tohoto souboru cen jsou určeny k ocenění pomocných konstrukcí sloužících k zabezpečení výkopů (BOZP) na veřejných prostranstvích (v obcích, na komunikacích apod.). Položky nelze užít k ocenění zařízení staveniště, pokud se toto oceňuje pomocí VRN._x000d_
</t>
  </si>
  <si>
    <t>4 "odkaz na přílohu č. C1.b-3.1, C1.b-3.2"</t>
  </si>
  <si>
    <t>141</t>
  </si>
  <si>
    <t>119002122</t>
  </si>
  <si>
    <t>Přechodová lávka délky do 2 m včetně zábradlí pro zabezpečení výkopu odstranění</t>
  </si>
  <si>
    <t>-2026597671</t>
  </si>
  <si>
    <t>Pomocné konstrukce při zabezpečení výkopu vodorovné pochozí přechodová lávka délky do 2 m včetně zábradlí odstranění</t>
  </si>
  <si>
    <t>142</t>
  </si>
  <si>
    <t>95250800</t>
  </si>
  <si>
    <t>nájem za 8 až 28 dnů lávky přechodové 2000x900 zábradlí v 1000mm</t>
  </si>
  <si>
    <t>-1434259290</t>
  </si>
  <si>
    <t>28 "odkaz na přílohu č. C1.b-3.1, C1.b-3.2"</t>
  </si>
  <si>
    <t>143</t>
  </si>
  <si>
    <t>119003227</t>
  </si>
  <si>
    <t>Mobilní plotová zábrana vyplněná dráty výšky do 2,2 m pro zabezpečení výkopu zřízení</t>
  </si>
  <si>
    <t>749215720</t>
  </si>
  <si>
    <t>Pomocné konstrukce při zabezpečení výkopu svislé ocelové mobilní oplocení, výšky do 2,2 m panely vyplněné dráty zřízení. Včetně soustavného udržování oplocení staveniště.</t>
  </si>
  <si>
    <t>3,5*50 "odkaz na přílohu č. C1.b-3.1, C1.b-3.2"</t>
  </si>
  <si>
    <t>144</t>
  </si>
  <si>
    <t>119003228</t>
  </si>
  <si>
    <t>Mobilní plotová zábrana vyplněná dráty výšky do 2,2 m pro zabezpečení výkopu odstranění</t>
  </si>
  <si>
    <t>-249552699</t>
  </si>
  <si>
    <t>Pomocné konstrukce při zabezpečení výkopu svislé ocelové mobilní oplocení, výšky do 2,2 m panely vyplněné dráty odstranění</t>
  </si>
  <si>
    <t>145</t>
  </si>
  <si>
    <t>95250820</t>
  </si>
  <si>
    <t>nájem kus/měsíc dílce plotové-europloty, standardní panel medium 3500x2000mm</t>
  </si>
  <si>
    <t>442177591</t>
  </si>
  <si>
    <t>50 "odkaz na přílohu č. C1.b-3.1, C1.b-3.2"</t>
  </si>
  <si>
    <t>146</t>
  </si>
  <si>
    <t>130001101</t>
  </si>
  <si>
    <t>Příplatek za ztížení vykopávky v blízkosti podzemního vedení</t>
  </si>
  <si>
    <t>M3</t>
  </si>
  <si>
    <t>204826291</t>
  </si>
  <si>
    <t>Příplatek k cenám hloubených vykopávek za ztížení vykopávky v blízkosti podzemního vedení nebo výbušnin pro jakoukoliv třídu horniny</t>
  </si>
  <si>
    <t xml:space="preserve">Poznámka k souboru cen:_x000d_
1. Cena je určena:_x000d_
a) i pro soubor cen 123 . 0-21 Vykopávky zářezů se šikmými stěnami pro podzemní vedení části A 02,_x000d_
b) pro podzemní vedení procházející hloubenou vykopávkou nebo uložené ve stěně výkopu při jakékoliv hloubce vedení pod původním terénem nebo jeho výšce nade dnem výkopu a jakémkoliv směru vedení ke stranám výkopu;_x000d_
c) pro výbušniny nezaložené dodavatelem._x000d_
2. Cenu lze použít i tehdy, narazí-li se na vedení nebo výbušninu až při vykopávce a to pro zbývající objem výkopu, který je projektantem nebo investorem označen, v němž by toto nebo jiné nepředvídané vedení nebo výbušnina mohlo být uloženo. Toto ustanovení neplatí pro objem hornin tř. 6 a 7._x000d_
3. Cenu nelze použít pro ztížení vykopávky v blízkosti podzemních vedení nebo výbušnin, u nichž je projektem zakázáno použít při vykopávce kovové nástroje nebo nářadí._x000d_
4. Množství ztížení vykopávky v blízkosti_x000d_
a) podzemního vedení, jehož půdorysná a výšková poloha_x000d_
- je v projektu uvedena, se určí jako objem myšleného hranolu, jehož průřez je pravidelný čtyřúhelník jehož horní vodorovná a obě svislé strany jsou ve vzdálenosti 0,5 m a dolní vodorovná hrana ve vzdálenosti 1 m od přilehlého vnějšího líce vedení, příp. jeho obalu a délka se rovná osové délce vedení ve výkopišti nebo délce vedení ve stěně výkopu. Vymezí-li projekt větší prostor, v němž je nutno při vykopávce postupovat opatrně, lze použít cena pro celý objem výkopu v tomto prostoru. Od takto zjištěného množství se odečítá objem vedení i s příp. se vyskytujícím obalem;_x000d_
- není v projektu uvedena, avšak která podle projektu nebo sdělení investora jsou pravděpodobně ve výkopišti uložena, se rovná objemu výkopu, který je projektantem nebo investorem označen._x000d_
b) výbušniny, určí vždy projektant nebo investor, ať je v projektu uvedeno či neuvedeno._x000d_
5. Je-li vedení uloženo ve výkopišti tak, že se vykopávka v celém výše popsaném objemu nevykopává, např. blízko stěn nebo dna výkopu, oceňuje se ztížení vykopávky jen pro tu část objemu, v níž se ztížená vykopávka provádí._x000d_
6. Jsou-li ve výkopišti dvě vedení položena tak blízko sebe, že se výše uvedené objemy pro obě vedení pronikají, určí se množství ztížení vykopávky tak, aby se pronik započetl jen jednou._x000d_
7. Objem ztížení vykopávky se od celkového objemu výkopu neodečítá._x000d_
8. Dočasné zajištění různých podzemních vedení ve výkopišti se oceňuje cenami souboru cen 119 00-14 Dočasné zajištění podzemního potrubí nebo vedení ve výkopišti._x000d_
</t>
  </si>
  <si>
    <t>(200+25+5+10+5+5+10)*0,7*0,8</t>
  </si>
  <si>
    <t>Ostatní konstrukce a práce-bourání</t>
  </si>
  <si>
    <t>147</t>
  </si>
  <si>
    <t>945412112</t>
  </si>
  <si>
    <t>Teleskopická hydraulická montážní plošina v zdvihu do 21 m</t>
  </si>
  <si>
    <t>den</t>
  </si>
  <si>
    <t>-848790829</t>
  </si>
  <si>
    <t>1 "stavba stožárů a výložníků, kotvení rozváděčů"</t>
  </si>
  <si>
    <t>2 "montáž a seřízení kamer"</t>
  </si>
  <si>
    <t>148</t>
  </si>
  <si>
    <t>945412114</t>
  </si>
  <si>
    <t>Traktorbagr rýpadlo-nakladač</t>
  </si>
  <si>
    <t>4240485</t>
  </si>
  <si>
    <t>Poznámka k položce:_x000d_
pomocné zemní práce, výkopy, sondy, přesun materiálu aj.</t>
  </si>
  <si>
    <t>5 "pomocné práce při obnažování stávajících chrániček, převoz materiálů po steništi apod."</t>
  </si>
  <si>
    <t>HZS</t>
  </si>
  <si>
    <t>Hodinové zúčtovací sazby</t>
  </si>
  <si>
    <t>149</t>
  </si>
  <si>
    <t>HZS1292</t>
  </si>
  <si>
    <t>Hodinová zúčtovací sazba stavební dělník</t>
  </si>
  <si>
    <t>1080437560</t>
  </si>
  <si>
    <t>Hodinové zúčtovací sazby profesí HSV zemní a pomocné práce stavební dělník</t>
  </si>
  <si>
    <t>8 "Protažení HDPE trubky 40/33 stávající chráničkou pod komunikací v hloubce cca 1,0 m"</t>
  </si>
  <si>
    <t>24 "sondy pro lokalizaci stávajících rezervních chrániček"</t>
  </si>
  <si>
    <t>150</t>
  </si>
  <si>
    <t>HZS1301</t>
  </si>
  <si>
    <t>Hodinová zúčtovací sazba zedník</t>
  </si>
  <si>
    <t>465153235</t>
  </si>
  <si>
    <t>Hodinové zúčtovací sazby profesí HSV provádění konstrukcí zedník</t>
  </si>
  <si>
    <t>16 "Vybourání prostupů stěnou vnitřní včetně zednického zapravení - uvedení do původního stavu"</t>
  </si>
  <si>
    <t xml:space="preserve">32 "uvedení vnitřního prostoru do původního stavu  - zapravení stavebních otvorů, omítka, štuky, malba"</t>
  </si>
  <si>
    <t>151</t>
  </si>
  <si>
    <t>HZS2311</t>
  </si>
  <si>
    <t>Hodinová zúčtovací sazba malíř, natěrač, lakýrník</t>
  </si>
  <si>
    <t>-115701003</t>
  </si>
  <si>
    <t>Hodinové zúčtovací sazby profesí PSV úpravy povrchů a podlahy malíř, natěrač, lakýrník</t>
  </si>
  <si>
    <t>8*1</t>
  </si>
  <si>
    <t>152</t>
  </si>
  <si>
    <t>HZS3221</t>
  </si>
  <si>
    <t>Hodinová zúčtovací sazba technik-programátor slaboproudých zařízení</t>
  </si>
  <si>
    <t>-1365501554</t>
  </si>
  <si>
    <t>Hodinové zúčtovací sazby montáží technologických zařízení na stavebních objektech technik-programátor slaboproudých zařízení</t>
  </si>
  <si>
    <t>8*4</t>
  </si>
  <si>
    <t>153</t>
  </si>
  <si>
    <t>HZS3222</t>
  </si>
  <si>
    <t>Hodinová zúčtovací sazba technik-programátor slaboproudých zařízení odborný</t>
  </si>
  <si>
    <t>717865263</t>
  </si>
  <si>
    <t>Hodinové zúčtovací sazby montáží technologických zařízení na stavebních objektech technik-programátor slaboproudých zařízení odborný
Konfigurace, zprovoznění systému a ověření funkčnosti</t>
  </si>
  <si>
    <t>Poznámka k položce:_x000d_
Konfigurace, zprovoznění systému a ověření funkčnosti</t>
  </si>
  <si>
    <t>80 "Konfigurace, zprovoznění systému a ověření funkčnosti"</t>
  </si>
  <si>
    <t>24 "Zaškolení obsluhy"</t>
  </si>
  <si>
    <t>154</t>
  </si>
  <si>
    <t>HZS4211</t>
  </si>
  <si>
    <t>Hodinová zúčtovací sazba revizní technik</t>
  </si>
  <si>
    <t>271383680</t>
  </si>
  <si>
    <t>Hodinové zúčtovací sazby ostatních profesí revizní a kontrolní činnost revizní technik</t>
  </si>
  <si>
    <t>VRN</t>
  </si>
  <si>
    <t>Vedlejší rozpočtové náklady</t>
  </si>
  <si>
    <t>VRN1</t>
  </si>
  <si>
    <t>Průzkumné, geodetické a projektové práce</t>
  </si>
  <si>
    <t>155</t>
  </si>
  <si>
    <t>012103000</t>
  </si>
  <si>
    <t>Geodetické práce před výstavbou</t>
  </si>
  <si>
    <t>soubor</t>
  </si>
  <si>
    <t>1024</t>
  </si>
  <si>
    <t>1782201453</t>
  </si>
  <si>
    <t>Geodetické práce před výstavbou - vytýčení projektovaných zařízení a ostatních inženýrských sítí</t>
  </si>
  <si>
    <t>156</t>
  </si>
  <si>
    <t>012203000</t>
  </si>
  <si>
    <t>Geodetické práce při provádění stavby</t>
  </si>
  <si>
    <t>-2136628182</t>
  </si>
  <si>
    <t>157</t>
  </si>
  <si>
    <t>012303000</t>
  </si>
  <si>
    <t>Geodetické práce po výstavbě</t>
  </si>
  <si>
    <t>1588770395</t>
  </si>
  <si>
    <t>158</t>
  </si>
  <si>
    <t>013244000</t>
  </si>
  <si>
    <t>Dokumentace pro provádění stavby - realizační dokumentace stavby (RDS)</t>
  </si>
  <si>
    <t>537528935</t>
  </si>
  <si>
    <t>159</t>
  </si>
  <si>
    <t>013254000</t>
  </si>
  <si>
    <t>Dokumentace skutečného provedení stavby</t>
  </si>
  <si>
    <t>1303970785</t>
  </si>
  <si>
    <t>160</t>
  </si>
  <si>
    <t>013274000</t>
  </si>
  <si>
    <t>Pasportizace objektu před započetím prací</t>
  </si>
  <si>
    <t>1097585590</t>
  </si>
  <si>
    <t>162</t>
  </si>
  <si>
    <t>013294000</t>
  </si>
  <si>
    <t>Ostatní dokumentace - Výrobní dokumentace stožárů a výložníků</t>
  </si>
  <si>
    <t>513042766</t>
  </si>
  <si>
    <t>VRN3</t>
  </si>
  <si>
    <t>Zařízení staveniště</t>
  </si>
  <si>
    <t>166</t>
  </si>
  <si>
    <t>034303000</t>
  </si>
  <si>
    <t>Dopravní značení na staveništi</t>
  </si>
  <si>
    <t>-1450863487</t>
  </si>
  <si>
    <t>Dopravní značení na staveništi odsouhlaseno DI PČR</t>
  </si>
  <si>
    <t>VRN4</t>
  </si>
  <si>
    <t>Inženýrská činnost</t>
  </si>
  <si>
    <t>161</t>
  </si>
  <si>
    <t>045002000</t>
  </si>
  <si>
    <t>Kompletační a koordinační činnost</t>
  </si>
  <si>
    <t>-1969250877</t>
  </si>
  <si>
    <t>Kompletační a koordinační činnost s ostatními SO - SSZ, KAM, investor - ODKS, OVS OI, aj.
- Kompletační a koordinační činnost s investorem stavby - mimo jiné např. se časově přizpůsobit požadovanému termínu realizace prací apod.
- Kompletační a koordinační činnost s provozovatelem SSZ a VO
- Kompletační a koordinační činnost s ostatními SO</t>
  </si>
  <si>
    <t>VRN6</t>
  </si>
  <si>
    <t>Územní vlivy</t>
  </si>
  <si>
    <t>163</t>
  </si>
  <si>
    <t>065002000</t>
  </si>
  <si>
    <t>Mimostaveništní doprava materiálů</t>
  </si>
  <si>
    <t>585583940</t>
  </si>
  <si>
    <t>VRN8</t>
  </si>
  <si>
    <t>Přesun stavebních kapacit</t>
  </si>
  <si>
    <t>164</t>
  </si>
  <si>
    <t>081002000</t>
  </si>
  <si>
    <t>Doprava zaměstnanců</t>
  </si>
  <si>
    <t>-1675356703</t>
  </si>
  <si>
    <t>165</t>
  </si>
  <si>
    <t>082203000</t>
  </si>
  <si>
    <t>Další náklady na pracovníky - náklady na ubytování zaměstnanců</t>
  </si>
  <si>
    <t>544906809</t>
  </si>
  <si>
    <t xml:space="preserve">D.b - Masarykovo  náměstí - KAM</t>
  </si>
  <si>
    <t>0,034*30</t>
  </si>
  <si>
    <t>2+2</t>
  </si>
  <si>
    <t xml:space="preserve">1 "odkaz na přílohu č.  D.b-5"</t>
  </si>
  <si>
    <t xml:space="preserve">9 "odkaz na přílohu č.  D.b-5"</t>
  </si>
  <si>
    <t xml:space="preserve">2 "odkaz na přílohu č.  D.b-3.1"</t>
  </si>
  <si>
    <t xml:space="preserve">9*20 "odkaz na přílohu č.  D.b-5"</t>
  </si>
  <si>
    <t>180*1,2 'Přepočtené koeficientem množství</t>
  </si>
  <si>
    <t xml:space="preserve">4 "odkaz na přílohu č.  D.b-1, D.b-3.1, D.b-5"</t>
  </si>
  <si>
    <t>-1493616849</t>
  </si>
  <si>
    <t xml:space="preserve">3 "odkaz na přílohu č.  D.b-1, D.b-3.1, D.b-5"</t>
  </si>
  <si>
    <t>171</t>
  </si>
  <si>
    <t>-1644739602</t>
  </si>
  <si>
    <t>0101350685.1</t>
  </si>
  <si>
    <t>Kamera detekce průjezdu na červenou (Č) - statická s velmi vysokým rozlišením</t>
  </si>
  <si>
    <t>477577426</t>
  </si>
  <si>
    <t>Kamera detekce průjezdu na červenou (Č) s velmi vysokým rozlišením - statická
Režim den/noc - ano (mechanický IR filtr)
IR přísvit 	- ano, dosah 60 m
Integrovaný objektiv - ano
AI (automatická clona) - ano
Citlivost (barevný obraz) - 0,052 lux
Citlivost (černobílý) - 0,008 lux
Audio vstup - ano
Audio výstup - ano
Motorový zoom, autofocus
Napájení - 12V DC, 24V AC, PoE (IEEE 802.3af)
Snímkovací rychlost - 20 fps
Rozlišení - 3072x1728
Počet streamů - 2
Podporované kodeky - H.264, H.265, MJPEG
Lokální úložiště - microSD/SDHC
Stupeň krytí - IP67
Teplota provozní 	-34°C až + 74°C °C
Příkon - 12 W +/- 10 %
Záruka - 2 roky</t>
  </si>
  <si>
    <t xml:space="preserve">1 "odkaz na přílohu č.  D.b-1, D.b-3.1, D.b-5"</t>
  </si>
  <si>
    <t>172</t>
  </si>
  <si>
    <t>0101350685.1.R01</t>
  </si>
  <si>
    <t>Prodloužená záruka kamerové detekce průjezdu na červenou (Č) s velmi vysokým rozlišením o 36 měsíců</t>
  </si>
  <si>
    <t>1418709805</t>
  </si>
  <si>
    <t>173</t>
  </si>
  <si>
    <t>629196075</t>
  </si>
  <si>
    <t xml:space="preserve">9 "odkaz na přílohu č.  D.b-3.1 a D.b-5"</t>
  </si>
  <si>
    <t>1 "odkaz na přílohu č. D.b-1, D.b-3.1 a D.b-5"</t>
  </si>
  <si>
    <t>9 "odkaz na přílohu č. D.b-3.1 a D.b-5"</t>
  </si>
  <si>
    <t>210101234</t>
  </si>
  <si>
    <t>Propojení kabelů celoplastových spojkou do 1 kV venkovní smršťovací SVCZ 1 až 5 žíly do 4x25až35 mm2</t>
  </si>
  <si>
    <t>-1129588603</t>
  </si>
  <si>
    <t>Propojení kabelů nebo vodičů spojkou do 1 kV venkovní smršťovací kabelů celoplastových, počtu a průřezu žil do 4 x 25 až 35 mm2</t>
  </si>
  <si>
    <t>35436023</t>
  </si>
  <si>
    <t>spojka kabelová smršťovaná přímé do 1kV 91ah-22s 4x16-50mm, bez rozlišení Al nebo Cu vodiče, včetně lisovacích a tepeůně smrštitelných trubiček</t>
  </si>
  <si>
    <t>1061139683</t>
  </si>
  <si>
    <t>5 "odkaz na přílohu č. D.b-1, D.b-3.1 a D.b-5"</t>
  </si>
  <si>
    <t>4 "odkaz na přílohu č. D.b-1, D.b-3.1 a D.b-5"</t>
  </si>
  <si>
    <t>3 "odkaz na přílohu č. D.b-1, D.b-3.1 a D.b-5"</t>
  </si>
  <si>
    <t>1 "odkaz na přílohu č. D.b-3.1 a D.b-5"</t>
  </si>
  <si>
    <t>6 "odkaz na přílohu č. D.b-3.1 a D.b-5"</t>
  </si>
  <si>
    <t>10 "odkaz na přílohu č. D.b-3.1 a D.b-5"</t>
  </si>
  <si>
    <t>210280542</t>
  </si>
  <si>
    <t>Měření impedance nulové smyčky okruhu vedení třífázového</t>
  </si>
  <si>
    <t>-257409730</t>
  </si>
  <si>
    <t>Zkoušky a prohlídky elektrických přístrojů měření impedance nulové smyčky okruhu vedení třífázového</t>
  </si>
  <si>
    <t>3 "odkaz na přílohu č. D.b-3.1 a D.b-5"</t>
  </si>
  <si>
    <t>40+90+15+20+5 "odkaz na přílohu č. D.b-3.1 a D.b-4"</t>
  </si>
  <si>
    <t>170*1,15 'Přepočtené koeficientem množství</t>
  </si>
  <si>
    <t>9*20 "odkaz na přílohu č. D.b-5"</t>
  </si>
  <si>
    <t>180*1,15 'Přepočtené koeficientem množství</t>
  </si>
  <si>
    <t>34111048</t>
  </si>
  <si>
    <t>kabel silový s Cu jádrem 1kV 3x6mm2</t>
  </si>
  <si>
    <t>10 "odkaz na přílohu č. D.b-5"</t>
  </si>
  <si>
    <t>210813035</t>
  </si>
  <si>
    <t>Montáž kabel Cu plný kulatý do 1 kV 4x16 mm2 uložený pevně (CYKY)</t>
  </si>
  <si>
    <t>1359319247</t>
  </si>
  <si>
    <t>Montáž izolovaných kabelů měděných do 1 kV bez ukončení plných a kulatých (CYKY, CHKE-R,...) uložených pevně počtu a průřezu žil 4x16 mm2</t>
  </si>
  <si>
    <t>34111080</t>
  </si>
  <si>
    <t>kabel silový s Cu jádrem 1kV 4x16mm2</t>
  </si>
  <si>
    <t>544768582</t>
  </si>
  <si>
    <t>50 "odkaz na přílohu č. D.b-5"</t>
  </si>
  <si>
    <t>50*1,15 'Přepočtené koeficientem množství</t>
  </si>
  <si>
    <t>220180201</t>
  </si>
  <si>
    <t>Zatažení do tvárnicové tratě kabelu hmotnosti do 2 kg/m</t>
  </si>
  <si>
    <t>-1276057531</t>
  </si>
  <si>
    <t>Zatažení kabelu do tvárnicové tratě včetně přípravných a závěrečných prací, úpravy kabelových konců, kontroly izolačního stavu kabelu, pročištění a zakalibrování otvoru, namazání kabelu vazelínou, uzavření kabelových konců a práce s kabelovým bubnem, postavení a zrušení výstražných značek do hmotnosti do 2 kg/m</t>
  </si>
  <si>
    <t xml:space="preserve">Poznámka k souboru cen:_x000d_
1. V cenách -0201 až -0205 jsou započteny i náklady na:_x000d_
a) přistavení a manipulaci kabelového bubnu,_x000d_
b) odříznutí a ruční zatažení kabelu do tvárnicové trasy._x000d_
</t>
  </si>
  <si>
    <t>1055 "odkaz na přílohu č. D.b-5"</t>
  </si>
  <si>
    <t>45+165+155+90+55+200+165+80+100 "odkaz na přílohu č. D.b-5"</t>
  </si>
  <si>
    <t>1055*1,15 'Přepočtené koeficientem množství</t>
  </si>
  <si>
    <t>9*4+20</t>
  </si>
  <si>
    <t>226411270.R01</t>
  </si>
  <si>
    <t>D+M tepelně smrštitelné trubičky zž 1,0 m pro uzemnění</t>
  </si>
  <si>
    <t>ks</t>
  </si>
  <si>
    <t>1174706442</t>
  </si>
  <si>
    <t>5 "odkaz na přílohu č. D.b-3.1"</t>
  </si>
  <si>
    <t>1255565162</t>
  </si>
  <si>
    <t>4*10+20</t>
  </si>
  <si>
    <t>-120745109</t>
  </si>
  <si>
    <t>60*0,62</t>
  </si>
  <si>
    <t>37,2*1,2 'Přepočtené koeficientem množství</t>
  </si>
  <si>
    <t>203359514</t>
  </si>
  <si>
    <t>30+10+5</t>
  </si>
  <si>
    <t>1635024941</t>
  </si>
  <si>
    <t>(45)*1,05</t>
  </si>
  <si>
    <t>47,25*1,2 'Přepočtené koeficientem množství</t>
  </si>
  <si>
    <t>716145885</t>
  </si>
  <si>
    <t>1371515239</t>
  </si>
  <si>
    <t>326029608</t>
  </si>
  <si>
    <t>376950812</t>
  </si>
  <si>
    <t>432567753</t>
  </si>
  <si>
    <t>2*7*(40+140+20) "odkaz na přílohu č. D.b-4"</t>
  </si>
  <si>
    <t>2800*1,15 'Přepočtené koeficientem množství</t>
  </si>
  <si>
    <t>-2000665521</t>
  </si>
  <si>
    <t>10+10 "odkaz na přílohu č. D.b-4"</t>
  </si>
  <si>
    <t>20*1,15 'Přepočtené koeficientem množství</t>
  </si>
  <si>
    <t>34571060.M01</t>
  </si>
  <si>
    <t>Svazek mikrotrubiček (MT) HDPE 7x 12/8 mm</t>
  </si>
  <si>
    <t>2*(50+25+25+25+15+20+25+20+20) "odkaz na přílohu č. D.b-4"</t>
  </si>
  <si>
    <t>450*1,15 'Přepočtené koeficientem množství</t>
  </si>
  <si>
    <t>7*2 "nové mikrotrubičky"</t>
  </si>
  <si>
    <t>2800/1000+1 "Mikrotrubičky HDPE"</t>
  </si>
  <si>
    <t>Poznámka k položce:_x000d_
Pozici odsouhlasit OVS OI Města Třebíč.</t>
  </si>
  <si>
    <t>6 "odkaz na přílohu č. D.b-3.1 - pozice odsouhlasit s OVS OI"</t>
  </si>
  <si>
    <t>1908877278</t>
  </si>
  <si>
    <t>562411201</t>
  </si>
  <si>
    <t>spojka na optické vedení HDPE 12, certifikovaná</t>
  </si>
  <si>
    <t>spojka mikrotrubičky HDPE 12 mm, certifikovaná</t>
  </si>
  <si>
    <t>14*4</t>
  </si>
  <si>
    <t>562411301</t>
  </si>
  <si>
    <t>koncovka na optické vedení mikrotruničku HDPE 12, certifikovaná</t>
  </si>
  <si>
    <t>7*2*9</t>
  </si>
  <si>
    <t>9 "odkaz na přílohu č. D.b-3.1, D.b-4 a D.b-5"</t>
  </si>
  <si>
    <t>460520172</t>
  </si>
  <si>
    <t>Montáž trubek ochranných plastových ohebných do 50 mm uložených do rýhy</t>
  </si>
  <si>
    <t>-1434621533</t>
  </si>
  <si>
    <t>Montáž trubek ochranných uložených volně do rýhy plastových ohebných, vnitřního průměru přes 32 do 50 mm</t>
  </si>
  <si>
    <t>34571351</t>
  </si>
  <si>
    <t>trubka elektroinstalační ohebná dvouplášťová korugovaná (chránička) D 41/50mm, HDPE+LDPE</t>
  </si>
  <si>
    <t>-1710965814</t>
  </si>
  <si>
    <t>50+40+10+25*6+10+25*4+15+5+15+20+25+20 "odkaz na přílohu č. D.b-4"</t>
  </si>
  <si>
    <t>460*1,2 'Přepočtené koeficientem množství</t>
  </si>
  <si>
    <t>-937653307</t>
  </si>
  <si>
    <t>34571353</t>
  </si>
  <si>
    <t>trubka elektroinstalační ohebná dvouplášťová korugovaná (chránička) D 61/75mm, HDPE+LDPE</t>
  </si>
  <si>
    <t>-465743657</t>
  </si>
  <si>
    <t>5*5+5 "odkaz na přílohu č. D.b-4"</t>
  </si>
  <si>
    <t>30*1,2 'Přepočtené koeficientem množství</t>
  </si>
  <si>
    <t>1139374651</t>
  </si>
  <si>
    <t>25+20 "odkaz na přílohu č. D.b-4"</t>
  </si>
  <si>
    <t>45*1,15 'Přepočtené koeficientem množství</t>
  </si>
  <si>
    <t>575 "odkaz na přílohu č. D.b-3.1 a D.b-5"</t>
  </si>
  <si>
    <t>575*1,2 'Přepočtené koeficientem množství</t>
  </si>
  <si>
    <t>45+165+155+90+55+200+165+80+100 "odkaz na přílohu č. D.b-3.1 a D.b-5"</t>
  </si>
  <si>
    <t>1055*1,2 'Přepočtené koeficientem množství</t>
  </si>
  <si>
    <t>1 "odkaz na přílohu č. D.b-1, D.b-3.1, D.b-4 a D.b-5"</t>
  </si>
  <si>
    <t>9 "odkaz na přílohu č. D.b-1, D.b-3.1, D.b-4 a D.b-5"</t>
  </si>
  <si>
    <t>9*(2+2) "optické kabely pro kamery"</t>
  </si>
  <si>
    <t>2 "odkaz na přílohu č. D.b-1, D.b-3.1 a D.b-5"</t>
  </si>
  <si>
    <t>9 "odkaz na přílohu č. D.b-1, D.b-3.1 a D.b-5"</t>
  </si>
  <si>
    <t>357116610.M07</t>
  </si>
  <si>
    <t>Optický rozbočovač – Splitter 1:16 pro pasivní optické sítě GPON (ITU-T G.984)</t>
  </si>
  <si>
    <t>1826261004</t>
  </si>
  <si>
    <t>9 "odkaz na přílohu č. D.b-1 a D.b-5"</t>
  </si>
  <si>
    <t>1 "odkaz na přílohu č. D.b-1 a D.b-5"</t>
  </si>
  <si>
    <t>4 "odkaz na přílohu č. D.b-3.1"</t>
  </si>
  <si>
    <t>31674113 PC.1A</t>
  </si>
  <si>
    <t>1 "odkaz na přílohu č. D.b-3.1"</t>
  </si>
  <si>
    <t>31674113 PC.1B</t>
  </si>
  <si>
    <t>stožár výložníkový jm. výšky 6 m s výložníkem délky 3,5 m, žárově zinkovaný zevnitř i vně s termoplastovou ochranou spodní částí po spodní okraj dvířek elektro-výzbroje</t>
  </si>
  <si>
    <t>-719970964</t>
  </si>
  <si>
    <t>2 "odkaz na přílohu č. D.b-3.1"</t>
  </si>
  <si>
    <t>31674005.R02</t>
  </si>
  <si>
    <t>Výložník atypický jednoduchý, žárově zinkovaný zevnitř i vně, kotven přírubou na silnostěnný osvětlovací stožár uliční ve výšce 6 m nad niveletou terénu, vyložení 3000mm</t>
  </si>
  <si>
    <t>-2135912519</t>
  </si>
  <si>
    <t>6*2 "odkaz na přílohu č. D.b-3.1"</t>
  </si>
  <si>
    <t>-433319532</t>
  </si>
  <si>
    <t>87692710</t>
  </si>
  <si>
    <t>12 "odkaz na přílohu č. D.b-3.1"</t>
  </si>
  <si>
    <t>-748298673</t>
  </si>
  <si>
    <t>1772175449</t>
  </si>
  <si>
    <t>-2042916992</t>
  </si>
  <si>
    <t>460070004</t>
  </si>
  <si>
    <t>Hloubení startovací jámy pro protlak v hornině 3 - 4</t>
  </si>
  <si>
    <t>695891074</t>
  </si>
  <si>
    <t>3,5*1,5*2</t>
  </si>
  <si>
    <t>460310016</t>
  </si>
  <si>
    <t>Protlačování otvorů strojně neřízený zemní protlak v hornině tř 3 a 4 DN 120 mm</t>
  </si>
  <si>
    <t>-112372961</t>
  </si>
  <si>
    <t>20 "odkaz na přílohu č. D.b-3.1"</t>
  </si>
  <si>
    <t>460070005</t>
  </si>
  <si>
    <t>Koncová jáma protlaku v hornině 3 - 4</t>
  </si>
  <si>
    <t>-597865355</t>
  </si>
  <si>
    <t>3,5*0,4*2,5</t>
  </si>
  <si>
    <t>171151131</t>
  </si>
  <si>
    <t>Uložení sypaniny z hornin nesoudržných a soudržných střídavě do násypů zhutněných</t>
  </si>
  <si>
    <t>1377480570</t>
  </si>
  <si>
    <t>Uložení sypanin do násypů s rozprostřením sypaniny ve vrstvách a s hrubým urovnáním zhutněných z hornin nesoudržných a soudržných střídavě ukládaných</t>
  </si>
  <si>
    <t xml:space="preserve">Poznámka k souboru cen:_x000d_
1. Ceny lze použít i pro uložení sypaniny s předepsaným zhutněním na trvalé skládky, do koryt vodotečí a do prohlubní terénu._x000d_
2. Cenu 25-1101 lze použít i pro:_x000d_
a) rozprostření zbylého výkopu na místě po zásypu jam a rýh pro podzemní vedení a zářezů pro podzemní vedení; toto množství se určí v m3 uloženého výkopku, měřeného v rostlém stavu,_x000d_
b) uložení výkopku do násypů pod vodou._x000d_
3. Ceny nelze použít:_x000d_
a) pro uložení sypaniny do hrází; uložení netříděné sypaniny do hrází se oceňuje cenami souboru cen 171 uložení netříděných sypanin do hrází,_x000d_
b) pro uložení sypaniny do ochranných valů nebo těch jejich částí, jejichž šířka je menší než 3 m. Toto uložení se oceňuje cenami souboru cen 175 Obsyp objektů._x000d_
</t>
  </si>
  <si>
    <t>460520164</t>
  </si>
  <si>
    <t>Montáž trubek ochranných plastových tuhých D do 110 mm uložených do rýhy</t>
  </si>
  <si>
    <t>-122667335</t>
  </si>
  <si>
    <t>Montáž trubek ochranných uložených volně do rýhy plastových tuhých,vnitřního průměru přes 90 do 110 mm</t>
  </si>
  <si>
    <t>34571100</t>
  </si>
  <si>
    <t>trubka tuhá z PVC D 110 mm</t>
  </si>
  <si>
    <t>-1809123547</t>
  </si>
  <si>
    <t>25 "odkaz na přílohu č. D.b-3.1 a D.b-4"</t>
  </si>
  <si>
    <t>(30+25+20+5+20)*2 "odkaz na přílohu č. D.b-3.1"</t>
  </si>
  <si>
    <t>460150043</t>
  </si>
  <si>
    <t>Hloubení kabelových zapažených i nezapažených rýh ručně š 40 cm, hl 60 cm, v hornině tř 3</t>
  </si>
  <si>
    <t>Hloubení zapažených i nezapažených kabelových rýh ručně včetně urovnání dna s přemístěním výkopku do vzdálenosti 3 m od okraje jámy nebo naložením na dopravní prostředek šířky 40 cm, hloubky 60 cm, v hornině třídy 3
- Náklady na čerpání vody z výkopů
- Obnovení / rekonstrukce výkopu po nebo při nepříznivých klimatických podmínkách tak, aby bylo zajištěno vzorové uložení technické infrastruktury a podklad komunikací byl náležitě zhutněn užitím suchého zásypového materiálu</t>
  </si>
  <si>
    <t>30+25+20+5+20+25+5+30 "odkaz na přílohu č. D.b-3.1, D.b-7 a D.b-8"</t>
  </si>
  <si>
    <t>460560043</t>
  </si>
  <si>
    <t>Zásyp rýh ručně šířky 40 cm, hloubky 60 cm, z horniny třídy 3</t>
  </si>
  <si>
    <t>Zásyp kabelových rýh ručně s uložením výkopku ve vrstvách včetně zhutnění a urovnání povrchu šířky 40 cm hloubky 60 cm, v hornině třídy 3</t>
  </si>
  <si>
    <t>460150243</t>
  </si>
  <si>
    <t>Hloubení kabelových zapažených i nezapažených rýh ručně š 50 cm, hl 60 cm, v hornině tř 3</t>
  </si>
  <si>
    <t>-1388872166</t>
  </si>
  <si>
    <t>Hloubení zapažených i nezapažených kabelových rýh ručně včetně urovnání dna s přemístěním výkopku do vzdálenosti 3 m od okraje jámy nebo naložením na dopravní prostředek šířky 50 cm, hloubky 60 cm, v hornině třídy 3
- Náklady na čerpání vody z výkopů
- Obnovení / rekonstrukce výkopu po nebo při nepříznivých klimatických podmínkách tak, aby bylo zajištěno vzorové uložení technické infrastruktury a podklad komunikací byl náležitě zhutněn užitím suchého zásypového materiálu</t>
  </si>
  <si>
    <t>10 "odkaz na přílohu č. D.b-3.1, D.b-7 a D.b-8"</t>
  </si>
  <si>
    <t>460560243</t>
  </si>
  <si>
    <t>Zásyp rýh ručně šířky 50 cm, hloubky 60 cm, z horniny třídy 3</t>
  </si>
  <si>
    <t>-471635542</t>
  </si>
  <si>
    <t>Zásyp kabelových rýh ručně s uložením výkopku ve vrstvách včetně zhutnění a urovnání povrchu šířky 50 cm hloubky 60 cm, v hornině třídy 3</t>
  </si>
  <si>
    <t>160+10 "odkaz na přílohu č. D.b-3.1, D.b-7 a D.b-8"</t>
  </si>
  <si>
    <t>(170)*2 "odkaz na přílohu č. D.b-3.1, D.b-7 a D.b-8"</t>
  </si>
  <si>
    <t>460050703</t>
  </si>
  <si>
    <t>Hloubení nezapažených jam pro stožáry veřejného osvětlení ručně v hornině tř 3</t>
  </si>
  <si>
    <t>-1934027722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</si>
  <si>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3</t>
  </si>
  <si>
    <t xml:space="preserve">Poznámka k souboru cen:_x000d_
1. Ceny hloubení jam v hornině třídy 6 a 7 jsou stanoveny za použití pneumatického kladiva._x000d_
</t>
  </si>
  <si>
    <t>3+1 "odkaz na přílohu č. D.b-3.1 a D.b-6"</t>
  </si>
  <si>
    <t>4*(1,7*1,2*1,2) "odkaz na přílohu č. D.b-3.1 a D.b-6"</t>
  </si>
  <si>
    <t>4*0,025</t>
  </si>
  <si>
    <t>2*1,7*0,8*0,8*2,7 "vybourná suť po demontovaném základu stožáru VO"</t>
  </si>
  <si>
    <t>(160+10)*0,3*0,3*2,2 "přebytek zeminy po pískovém loži"</t>
  </si>
  <si>
    <t>160+10</t>
  </si>
  <si>
    <t>(100+10)*2</t>
  </si>
  <si>
    <t>(100+10)*2*0,05*2,7</t>
  </si>
  <si>
    <t>(100+10)*2 "chodníky"</t>
  </si>
  <si>
    <t>(100+10)*2*0,15*2,7 "chodníky"</t>
  </si>
  <si>
    <t>(100+10)*2*0,2 "20 % nový materiál"</t>
  </si>
  <si>
    <t>-1479395880</t>
  </si>
  <si>
    <t>2*(10)</t>
  </si>
  <si>
    <t>315948987</t>
  </si>
  <si>
    <t>(10)*0,6</t>
  </si>
  <si>
    <t>-1862195613</t>
  </si>
  <si>
    <t>(10)*0,04*1*2,8</t>
  </si>
  <si>
    <t>-570730771</t>
  </si>
  <si>
    <t>(10)*0,8*2</t>
  </si>
  <si>
    <t>1860969736</t>
  </si>
  <si>
    <t>(10)*0,8*0,08*2,8</t>
  </si>
  <si>
    <t>-1475750345</t>
  </si>
  <si>
    <t>232244197</t>
  </si>
  <si>
    <t>195724851</t>
  </si>
  <si>
    <t>28 "odkaz na přílohu č. D.b-3.1"</t>
  </si>
  <si>
    <t>50*3,5 "odkaz na přílohu č. D.b-3.1"</t>
  </si>
  <si>
    <t>50 "odkaz na přílohu č. D.b-3.1"</t>
  </si>
  <si>
    <t>(100)*0,4*0,6</t>
  </si>
  <si>
    <t>1 "demontáže"</t>
  </si>
  <si>
    <t>2 "stavba stožárů a výložníků, kotvení rozváděčů"</t>
  </si>
  <si>
    <t>24 "sondy, pomocné práce"</t>
  </si>
  <si>
    <t>-44876940</t>
  </si>
  <si>
    <t>-679455396</t>
  </si>
  <si>
    <t>-1878673865</t>
  </si>
  <si>
    <t>-1524454766</t>
  </si>
  <si>
    <t>-1897033954</t>
  </si>
  <si>
    <t>-1379952970</t>
  </si>
  <si>
    <t>E1.b - Komenského nám. - JIH - KAM</t>
  </si>
  <si>
    <t>1 "odkaz na přílohu č. E1.b-3"</t>
  </si>
  <si>
    <t>9 "odkaz na přílohu č. E1.b-3"</t>
  </si>
  <si>
    <t>4 "odkaz na přílohu č. E1.b-2"</t>
  </si>
  <si>
    <t>9*20 "odkaz na přílohu č. E1.b-3"</t>
  </si>
  <si>
    <t>4 "odkaz na přílohu č. E1.b-1, E1.b-2 a E1.b-3"</t>
  </si>
  <si>
    <t>-688620088</t>
  </si>
  <si>
    <t>-1566438345</t>
  </si>
  <si>
    <t>1 "odkaz na přílohu č. E1.b-1, E1.b-2 a E1.b-3"</t>
  </si>
  <si>
    <t>1903987203</t>
  </si>
  <si>
    <t>9 "odkaz na přílohu č. E1.b-2 a E1.b-3"</t>
  </si>
  <si>
    <t>9 "odkaz na přílohu č. E1.b-1 a E1.b-2"</t>
  </si>
  <si>
    <t>10 "odkaz na přílohu č. E1.b-1, E1.b-2 a E1.b-3"</t>
  </si>
  <si>
    <t>1 "odkaz na přílohu č. E1.b-2 a E1.b-3"</t>
  </si>
  <si>
    <t>4 "odkaz na přílohu č. E1.b-2 a E1.b-3"</t>
  </si>
  <si>
    <t>1+9+10 "odkaz na přílohu č. E1.b-3"</t>
  </si>
  <si>
    <t>1+9 "odkaz na přílohu č. E1.b-3"</t>
  </si>
  <si>
    <t>10 "odkaz na přílohu č. E1.b-3"</t>
  </si>
  <si>
    <t>10+5+20+15 "odkaz na přílohu č. E1.b-3"</t>
  </si>
  <si>
    <t>100 "odkaz na přílohu č. E1.b-3"</t>
  </si>
  <si>
    <t>100*1,15 'Přepočtené koeficientem množství</t>
  </si>
  <si>
    <t>1665638542</t>
  </si>
  <si>
    <t>835 "odkaz na přílohu č. E1.b-3"</t>
  </si>
  <si>
    <t>25+80+110+160+50+80+130+180+20 "odkaz na přílohu č. E1.b-3"</t>
  </si>
  <si>
    <t>835*1,15 'Přepočtené koeficientem množství</t>
  </si>
  <si>
    <t>6 "odkaz na přílohu č. E1.b-2"</t>
  </si>
  <si>
    <t>6*10+20</t>
  </si>
  <si>
    <t>80*0,62</t>
  </si>
  <si>
    <t>49,6*1,2 'Přepočtené koeficientem množství</t>
  </si>
  <si>
    <t>15+5+10+10</t>
  </si>
  <si>
    <t>(40)*1,05</t>
  </si>
  <si>
    <t>42*1,2 'Přepočtené koeficientem množství</t>
  </si>
  <si>
    <t>6 "odkaz na přílohu č. E1.b-2 a E1.b-3"</t>
  </si>
  <si>
    <t>7*40 "trasa šachta MAN-5 až šachta-5"</t>
  </si>
  <si>
    <t>7*200 "trasa šachta MAN-1 až šachta MAN-5"</t>
  </si>
  <si>
    <t>7*50 "trasa šachta-1 až šachta MAN-6"</t>
  </si>
  <si>
    <t>2030*1,15 'Přepočtené koeficientem množství</t>
  </si>
  <si>
    <t>7*3 "nové mikrotrubičky"</t>
  </si>
  <si>
    <t>2030/1000 "Mikrotrubičky HDPE"</t>
  </si>
  <si>
    <t>10 "odkaz na přílohu č. E1.b-2 a E1.b-3 - pozice odsouhlasit s OVS OI"</t>
  </si>
  <si>
    <t>872861989</t>
  </si>
  <si>
    <t>14*11</t>
  </si>
  <si>
    <t>15+10+9*15 "odkaz na přílohu č. E1.b-2 a E1.b-3"</t>
  </si>
  <si>
    <t>160*1,2 'Přepočtené koeficientem množství</t>
  </si>
  <si>
    <t>5+10*5 "odkaz na přílohu č. E1.b-2 a E1.b-3"</t>
  </si>
  <si>
    <t>55*1,2 'Přepočtené koeficientem množství</t>
  </si>
  <si>
    <t>440 "odkaz na přílohu č. E1.b-2 a E1.b-3"</t>
  </si>
  <si>
    <t>440*1,2 'Přepočtené koeficientem množství</t>
  </si>
  <si>
    <t>25+80+110+160+50+80+130+180+20 "odkaz na přílohu č. E1.b-2 a E1.b-3"</t>
  </si>
  <si>
    <t>835*1,2 'Přepočtené koeficientem množství</t>
  </si>
  <si>
    <t>9 "odkaz na přílohu č. E1.b-1, E1.b-2 a E1.b-3"</t>
  </si>
  <si>
    <t>2 "odkaz na přílohu č. E1.b-1, E1.b-2 a E1.b-3"</t>
  </si>
  <si>
    <t>-1146100220</t>
  </si>
  <si>
    <t>8 "odkaz na přílohu č. E1.b-3"</t>
  </si>
  <si>
    <t>5 "odkaz na přílohu č. E1.b-2"</t>
  </si>
  <si>
    <t>31674111 PC.1D</t>
  </si>
  <si>
    <t>1 "odkaz na přílohu č. E1.b-2"</t>
  </si>
  <si>
    <t>-1464581653</t>
  </si>
  <si>
    <t>3*2 "odkaz na přílohu č. E1.b-2"</t>
  </si>
  <si>
    <t>917278126</t>
  </si>
  <si>
    <t>-1946751801</t>
  </si>
  <si>
    <t>1705511665</t>
  </si>
  <si>
    <t>7*2 "odkaz na přílohu č. E1.b-2"</t>
  </si>
  <si>
    <t>-1640689567</t>
  </si>
  <si>
    <t>-1937610605</t>
  </si>
  <si>
    <t>14 "odkaz na přílohu č. E1.b-2"</t>
  </si>
  <si>
    <t>145207141</t>
  </si>
  <si>
    <t>78648188</t>
  </si>
  <si>
    <t>15 "odkaz na přílohu č. E1.b-2"</t>
  </si>
  <si>
    <t>1278629082</t>
  </si>
  <si>
    <t>-936422529</t>
  </si>
  <si>
    <t>1811135992</t>
  </si>
  <si>
    <t>110751737</t>
  </si>
  <si>
    <t>25 "odkaz na přílohu č. E1.b-2"</t>
  </si>
  <si>
    <t>(10+5+2+3+5+2*3)*2 "odkaz na přílohu č. E1.b-2"</t>
  </si>
  <si>
    <t>5+2+15+4*2+3*2 "odkaz na přílohu č. E1.b-2 a E1.b-5"</t>
  </si>
  <si>
    <t>460150513</t>
  </si>
  <si>
    <t>Hloubení kabelových zapažených i nezapažených rýh ručně š 60 cm, hl 60 cm, v hornině tř 3</t>
  </si>
  <si>
    <t>-1612285624</t>
  </si>
  <si>
    <t>Hloubení zapažených i nezapažených kabelových rýh ručně včetně urovnání dna s přemístěním výkopku do vzdálenosti 3 m od okraje jámy nebo naložením na dopravní prostředek šířky 60 cm, hloubky 60 cm, v hornině třídy 3
- Náklady na čerpání vody z výkopů
- Obnovení / rekonstrukce výkopu po nebo při nepříznivých klimatických podmínkách tak, aby bylo zajištěno vzorové uložení technické infrastruktury a podklad komunikací byl náležitě zhutněn užitím suchého zásypového materiálu</t>
  </si>
  <si>
    <t>20 "odkaz na přílohu č. E1.b-2 a E1.b-5"</t>
  </si>
  <si>
    <t>460560513</t>
  </si>
  <si>
    <t>Zásyp rýh ručně šířky 60 cm, hloubky 60 cm, z horniny třídy 3</t>
  </si>
  <si>
    <t>715313475</t>
  </si>
  <si>
    <t>Zásyp kabelových rýh ručně s uložením výkopku ve vrstvách včetně zhutnění a urovnání povrchu šířky 60 cm hloubky 60 cm, v hornině třídy 3</t>
  </si>
  <si>
    <t>20+36 "odkaz na přílohu č. E1.b-2 a E1.b-5"</t>
  </si>
  <si>
    <t>100 "odkaz na přílohu č. E1.b-2 a E1.b-5"</t>
  </si>
  <si>
    <t>1,7*1,2*1,2*5 "odkaz na přílohu č. E1.b-2 a E1.b-4"</t>
  </si>
  <si>
    <t>5*(1,7*1,2*1,2)</t>
  </si>
  <si>
    <t>5*0,025</t>
  </si>
  <si>
    <t>4*1,7*0,8*0,8*2,7 "vybourná suť po demontovaném základu stožáru VO"</t>
  </si>
  <si>
    <t>(56)*0,3*0,3*2,2 "přebytek zeminy po pískovém loži"</t>
  </si>
  <si>
    <t>1*1,7*1,2*1,2*2,2 "přebytek zeminy po základových jámách pro stožáry"</t>
  </si>
  <si>
    <t>56*2</t>
  </si>
  <si>
    <t>(30+26)*2 "odkaz na přílohu č. E1.b-2 a E1.b-5"</t>
  </si>
  <si>
    <t>(30+26)*2*0,05*2,7 "odkaz na přílohu č. E1.b-2 a E1.b-5"</t>
  </si>
  <si>
    <t>(30+26)*2 "chodníky"</t>
  </si>
  <si>
    <t>(30+26)*2*0,15*2,7 "chodníky"</t>
  </si>
  <si>
    <t>(2+2)*0,6 "komunikace"</t>
  </si>
  <si>
    <t>(30+26)*2</t>
  </si>
  <si>
    <t>(30+26)*2*0,2 "20 % nový materiál"</t>
  </si>
  <si>
    <t>460030191</t>
  </si>
  <si>
    <t>Řezání podkladu nebo krytu živičného tloušťky do 5 cm</t>
  </si>
  <si>
    <t>Přípravné terénní práce řezání spár v podkladu nebo krytu živičném, tloušťky do 5 cm</t>
  </si>
  <si>
    <t>2*(2)</t>
  </si>
  <si>
    <t>(10)*0,6 "odkaz na přílohu č. E1.b-2 a E1.b-5"</t>
  </si>
  <si>
    <t>(10)*0,04*1*2,8 "odkaz na přílohu č. E1.b-2 a E1.b-5"</t>
  </si>
  <si>
    <t>28 "odkaz na přílohu č. E1.b-2"</t>
  </si>
  <si>
    <t>30*3,5 "odkaz na přílohu č. E1.b-2"</t>
  </si>
  <si>
    <t>30 "odkaz na přílohu č. E1.b-2"</t>
  </si>
  <si>
    <t>(20)*0,6*0,6 "odkaz na přílohu č. E1.b-2"</t>
  </si>
  <si>
    <t>2"stavba stožárů a výložníků, kotvení rozváděčů"</t>
  </si>
  <si>
    <t>DEN</t>
  </si>
  <si>
    <t>HZS1212</t>
  </si>
  <si>
    <t>Hodinová zúčtovací sazba kopáč</t>
  </si>
  <si>
    <t>1667329123</t>
  </si>
  <si>
    <t>Hodinové zúčtovací sazby profesí HSV zemní a pomocné práce kopáč</t>
  </si>
  <si>
    <t>8*10 "pomocné práce pro zatažení kabeláže, pomocné zemní práce u stožárů apod."</t>
  </si>
  <si>
    <t>24 "sondy, pomocné práce pro vstup do objektu knihovny apod."</t>
  </si>
  <si>
    <t xml:space="preserve">16 "uvedení vnitřního prostoru do původního stavu  - zapravení stavebních otvorů, omítka, štuky, malba"</t>
  </si>
  <si>
    <t>8*5</t>
  </si>
  <si>
    <t>1467753016</t>
  </si>
  <si>
    <t>-1832494603</t>
  </si>
  <si>
    <t>-1799990471</t>
  </si>
  <si>
    <t>-778680408</t>
  </si>
  <si>
    <t>-1397235033</t>
  </si>
  <si>
    <t>-342407571</t>
  </si>
  <si>
    <t>F.a - Komenského nám. - sever - KAM</t>
  </si>
  <si>
    <t>3+1</t>
  </si>
  <si>
    <t>1 "odkaz na přílohu č. F.a-3.2"</t>
  </si>
  <si>
    <t>11 "odkaz na přílohu č. F.a-3.2"</t>
  </si>
  <si>
    <t>1 "odkaz na přílohu č. F.a-2"</t>
  </si>
  <si>
    <t>11*20 "odkaz na přílohu č. F.a-3.2"</t>
  </si>
  <si>
    <t>220*1,2 'Přepočtené koeficientem množství</t>
  </si>
  <si>
    <t>5 "odkaz na přílohu č. F.a-1, F.a-2 a F.a-3.2"</t>
  </si>
  <si>
    <t>1390751263</t>
  </si>
  <si>
    <t>-1169835834</t>
  </si>
  <si>
    <t>1 "odkaz na přílohu č. F.a-1, F.a-2 a F.a-3.2"</t>
  </si>
  <si>
    <t>-1814952019</t>
  </si>
  <si>
    <t>11 "odkaz na přílohu č. F.a-2"</t>
  </si>
  <si>
    <t>11 "odkaz na přílohu č. F.a-2 a F.a-3.2"</t>
  </si>
  <si>
    <t>5 "odkaz na přílohu č. F.a-2 a F.a-3.2"</t>
  </si>
  <si>
    <t>4 "odkaz na přílohu č. F.a-1, F.a-2 a F.a-3.2"</t>
  </si>
  <si>
    <t>1 "odkaz na přílohu č. F.a-2 a F.a-3.2"</t>
  </si>
  <si>
    <t>3 "odkaz na přílohu č. F.a-2 a F.a-3.2"</t>
  </si>
  <si>
    <t>6 "odkaz na přílohu č. F.a-3.2"</t>
  </si>
  <si>
    <t>12 "odkaz na přílohu č. F.a-3.2"</t>
  </si>
  <si>
    <t>3 "odkaz na přílohu č. F.a-3.2"</t>
  </si>
  <si>
    <t>30+30 "odkaz na přílohu č. F.a-3.2"</t>
  </si>
  <si>
    <t>60*1,15 'Přepočtené koeficientem množství</t>
  </si>
  <si>
    <t>11*20</t>
  </si>
  <si>
    <t>220*1,15 'Přepočtené koeficientem množství</t>
  </si>
  <si>
    <t>10 "odkaz na přílohu č. F.a-3.2"</t>
  </si>
  <si>
    <t>30 "odkaz na přílohu č. F.a-3.2"</t>
  </si>
  <si>
    <t>30*1,15 'Přepočtené koeficientem množství</t>
  </si>
  <si>
    <t>720 "odkaz na přílohu č. F.a-3.2"</t>
  </si>
  <si>
    <t>25+50+90+65+55+50+65+110+85+85+40 "odkaz na přílohu č. F.a-3.2"</t>
  </si>
  <si>
    <t>720*1,15 'Přepočtené koeficientem množství</t>
  </si>
  <si>
    <t>11*4+20</t>
  </si>
  <si>
    <t>12 "odkaz na přílohu č. F.a-2 a F.a-3.2"</t>
  </si>
  <si>
    <t>5*10</t>
  </si>
  <si>
    <t>50*0,62</t>
  </si>
  <si>
    <t>31*1,2 'Přepočtené koeficientem množství</t>
  </si>
  <si>
    <t>4 "odkaz na přílohu č. F.a-2 a F.a-3.2"</t>
  </si>
  <si>
    <t>2*7*(25+30+10+20+20+25+35+30+20+25+25+30+25+20)</t>
  </si>
  <si>
    <t>4760*1,15 'Přepočtené koeficientem množství</t>
  </si>
  <si>
    <t>1622071710</t>
  </si>
  <si>
    <t>20 "odkaz na přílohu č. F.a-2 a F.a-3.1"</t>
  </si>
  <si>
    <t>2*(20+25)</t>
  </si>
  <si>
    <t>90*1,15 'Přepočtené koeficientem množství</t>
  </si>
  <si>
    <t>4760/1000 "Mikrotrubičky HDPE"</t>
  </si>
  <si>
    <t>4 "odkaz na přílohu č. F.a-2 a F.a-3.2 - odsouhlaseno OVS OI"</t>
  </si>
  <si>
    <t>4 "odkaz na přílohu č. F.a-2"</t>
  </si>
  <si>
    <t>20+25</t>
  </si>
  <si>
    <t>45*1,2 'Přepočtené koeficientem množství</t>
  </si>
  <si>
    <t>5*3</t>
  </si>
  <si>
    <t>15*1,2 'Přepočtené koeficientem množství</t>
  </si>
  <si>
    <t>270*1,2 'Přepočtené koeficientem množství</t>
  </si>
  <si>
    <t>25+50+90+65+55+50+65+110+85+85+40</t>
  </si>
  <si>
    <t>720*1,2 'Přepočtené koeficientem množství</t>
  </si>
  <si>
    <t>11*(2+2) "optické kabely pro kamery"</t>
  </si>
  <si>
    <t>2 "odkaz na přílohu č. F.a-1, F.a-2 a F.a-3.2"</t>
  </si>
  <si>
    <t>11 "odkaz na přílohu č. F.a-1, F.a-2 a F.a-3.2"</t>
  </si>
  <si>
    <t>3 "odkaz na přílohu č. F.a-2"</t>
  </si>
  <si>
    <t>460030055</t>
  </si>
  <si>
    <t>Rozebrání dlažeb ručně z kostek mozaikových do malty spáry nezalité</t>
  </si>
  <si>
    <t>1949244636</t>
  </si>
  <si>
    <t>Přípravné terénní práce vytrhání dlažby včetně ručního rozebrání, vytřídění, odhozu na hromady nebo naložení na dopravní prostředek a očistění kostek nebo dlaždic kladené do malty z kostek mozaikových, spáry nezalité</t>
  </si>
  <si>
    <t>(14+6+20)*0,5</t>
  </si>
  <si>
    <t>7*4</t>
  </si>
  <si>
    <t>460650173</t>
  </si>
  <si>
    <t>Očištění kostek kamenných mozaikových z rozebraných dlažeb</t>
  </si>
  <si>
    <t>1557804614</t>
  </si>
  <si>
    <t>Vozovky a chodníky očištění vybouraných kostek nebo dlaždic od spojovacího materiálu s původní výplní spár kamenivem, s odklizením a uložením očištěného materiálu na vzdálenost 3 m z kostek mozaikových</t>
  </si>
  <si>
    <t>(4)*4</t>
  </si>
  <si>
    <t>14+6+20 "odkaz na přílohu č. F.a-2 a F.a-5"</t>
  </si>
  <si>
    <t>10 "odkaz na přílohu č. F.a-2 a F.a-5"</t>
  </si>
  <si>
    <t>40+10 "odkaz na přílohu č. F.a-2 a F.a-5"</t>
  </si>
  <si>
    <t>2*50 "odkaz na přílohu č. F.a-2 a F.a-5"</t>
  </si>
  <si>
    <t>3+1 "odkaz na přílohu č. F.a-2 a F.a-4"</t>
  </si>
  <si>
    <t>4*(1,7*1,2*1,2) "odkaz na přílohu č. F.a-2 a F.a-4"</t>
  </si>
  <si>
    <t>3*1,7*0,8*0,8*2,7 "vybourná suť po demontovaném základu stožáru VO"</t>
  </si>
  <si>
    <t>(40+10)*0,3*0,3*2,2 "přebytek zeminy po pískovém loži"</t>
  </si>
  <si>
    <t>(40+10)*2 "odkaz na přílohu č. F.a-2 a F.a-5"</t>
  </si>
  <si>
    <t>(40+10)*2*0,05*2,7 "odkaz na přílohu č. F.a-2 a F.a-5"</t>
  </si>
  <si>
    <t>(40+10)*2 "chodníky"</t>
  </si>
  <si>
    <t>(40+10)*2*0,15*2,7 "chodníky"</t>
  </si>
  <si>
    <t>(4)*4*2 "odkaz na přílohu č. F.a-2 a F.a-5"</t>
  </si>
  <si>
    <t>(32)*0,2 "20 % nový materiál"</t>
  </si>
  <si>
    <t>460650153</t>
  </si>
  <si>
    <t>Kladení dlažby z kostek kamenných do mozaiky do lože z kameniva těženého</t>
  </si>
  <si>
    <t>-191051822</t>
  </si>
  <si>
    <t>Vozovky a chodníky kladení dlažby včetně spárování, do lože z kameniva těženého z kostek kamenných mozaikových</t>
  </si>
  <si>
    <t>(14+6+20)*2</t>
  </si>
  <si>
    <t>7*4*2</t>
  </si>
  <si>
    <t>58381089</t>
  </si>
  <si>
    <t>haklík řezaný</t>
  </si>
  <si>
    <t>1440831260</t>
  </si>
  <si>
    <t xml:space="preserve">haklík řezaný  - 20 % nový materiál</t>
  </si>
  <si>
    <t>136*0,2 "20 % nový materiál"</t>
  </si>
  <si>
    <t>28 "odkaz na přílohu č. F.a-2"</t>
  </si>
  <si>
    <t>10*3,5 "odkaz na přílohu č. F.a-2"</t>
  </si>
  <si>
    <t>10 "odkaz na přílohu č. F.a-2"</t>
  </si>
  <si>
    <t>(50)*0,4*0,6 "odkaz na přílohu č. F.a-2"</t>
  </si>
  <si>
    <t>-818653457</t>
  </si>
  <si>
    <t>-1876869783</t>
  </si>
  <si>
    <t>-32363939</t>
  </si>
  <si>
    <t>1066575776</t>
  </si>
  <si>
    <t>1891435002</t>
  </si>
  <si>
    <t>G.b - Znojemská x Kubišova x Družstevní - KAM</t>
  </si>
  <si>
    <t>1 "odkaz na přílohu č. G.b-4"</t>
  </si>
  <si>
    <t>9 "odkaz na přílohu č. G.b-4"</t>
  </si>
  <si>
    <t>1 "odkaz na přílohu č. G.b-2"</t>
  </si>
  <si>
    <t>9*20 "odkaz na přílohu č. G.b-4"</t>
  </si>
  <si>
    <t>4 "odkaz na přílohu č. G.b-1, G.b-2 a G.b-4"</t>
  </si>
  <si>
    <t>-314424916</t>
  </si>
  <si>
    <t>3 "odkaz na přílohu č. G.b-1, G.b-2 a G.b-4"</t>
  </si>
  <si>
    <t>287365536</t>
  </si>
  <si>
    <t>1 "odkaz na přílohu č. G.b-1, G.b-2 a G.b-4"</t>
  </si>
  <si>
    <t>-493229921</t>
  </si>
  <si>
    <t>-1823500505</t>
  </si>
  <si>
    <t>9 "odkaz na přílohu č. G.b-2"</t>
  </si>
  <si>
    <t>2 "odkaz na přílohu č. G.b-2 a G.b-4"</t>
  </si>
  <si>
    <t>1 "odkaz na přílohu č. G.b-2 a G.b-4"</t>
  </si>
  <si>
    <t>3 "odkaz na přílohu č. G.b-2 a G.b-4"</t>
  </si>
  <si>
    <t>10 "odkaz na přílohu č. G.b-2 a G.b-4"</t>
  </si>
  <si>
    <t>25+25+40+30+60+30+25+20+20 "odkaz na přílohu č. G.b-2 a G.b-4"</t>
  </si>
  <si>
    <t>275*1,15 'Přepočtené koeficientem množství</t>
  </si>
  <si>
    <t>9*20 "odkaz na přílohu č. G.b-2 a G.b-4"</t>
  </si>
  <si>
    <t>15 "odkaz na přílohu č. G.b-2 a G.b-4"</t>
  </si>
  <si>
    <t>15*1,15 'Přepočtené koeficientem množství</t>
  </si>
  <si>
    <t>20 "odkaz na přílohu č. G.b-2 a G.b-4"</t>
  </si>
  <si>
    <t>825 "odkaz na přílohu č. G.b-2 a G.b-4"</t>
  </si>
  <si>
    <t>45+70+100+85+80+110+120+130+85 "odkaz na přílohu č. G.b-2 a G.b-4"</t>
  </si>
  <si>
    <t>825*1,15 'Přepočtené koeficientem množství</t>
  </si>
  <si>
    <t>5 "odkaz na přílohu č. G.b-2 a G.b-4"</t>
  </si>
  <si>
    <t>30+5</t>
  </si>
  <si>
    <t>(30+5)*1,05</t>
  </si>
  <si>
    <t>36,75*1,2 'Přepočtené koeficientem množství</t>
  </si>
  <si>
    <t>6 "odkaz na přílohu č. G.b-2 a G.b-4"</t>
  </si>
  <si>
    <t>20 "odkaz na přílohu č. G.b-2 a G.b-3"</t>
  </si>
  <si>
    <t>2*(25+25+40+30+60+30+25+20+20) "odkaz na přílohu č. G.b-2 a G.b-3"</t>
  </si>
  <si>
    <t>550*1,15 'Přepočtené koeficientem množství</t>
  </si>
  <si>
    <t>570/1000 "Mikrotrubičky HDPE"</t>
  </si>
  <si>
    <t>6 "pozice odsouhlasit s OVS OI"</t>
  </si>
  <si>
    <t>8 "odkaz na přílohu č. G.b-2, G.b-3 a G.b-4"</t>
  </si>
  <si>
    <t>4*25+2*25+40+30+4*60+30+2*25+20 "odkaz na přílohu č. G.b-2 a G.b-3"</t>
  </si>
  <si>
    <t>560*1,2 'Přepočtené koeficientem množství</t>
  </si>
  <si>
    <t>5*5+5 "odkaz na přílohu č. G.b-2 a G.b-3"</t>
  </si>
  <si>
    <t>35 "odkaz na přílohu č. G.b-2 a G.b-3"</t>
  </si>
  <si>
    <t>35*1,15 'Přepočtené koeficientem množství</t>
  </si>
  <si>
    <t>180 "odkaz na přílohu č. G.b-2 a G.b-4"</t>
  </si>
  <si>
    <t>825*1,2 'Přepočtené koeficientem množství</t>
  </si>
  <si>
    <t>9 "odkaz na přílohu č. G.b-2 a G.b-4"</t>
  </si>
  <si>
    <t>4 "odkaz na přílohu č. G.b-2"</t>
  </si>
  <si>
    <t>2 "odkaz na přílohu č. G.b-2"</t>
  </si>
  <si>
    <t>31674113 PC.1D</t>
  </si>
  <si>
    <t>stožár výložníkový jm. výšky 6 m s výložníkem délky 4,5 m, žárově zinkovaný zevnitř i vně s termoplastovou ochranou spodní částí po spodní okraj dvířek elektro-výzbroje</t>
  </si>
  <si>
    <t>8*2 "odkaz na přílohu č. G.b-2"</t>
  </si>
  <si>
    <t>9*2 "odkaz na přílohu č. G.b-2"</t>
  </si>
  <si>
    <t>3,5*1,5*2 "odkaz na přílohu č. G.b-2"</t>
  </si>
  <si>
    <t>10 "odkaz na přílohu č. G.b-2"</t>
  </si>
  <si>
    <t>3,5*0,4*2,5 "odkaz na přílohu č. G.b-2"</t>
  </si>
  <si>
    <t>15 "odkaz na přílohu č. G.b-2"</t>
  </si>
  <si>
    <t>(25+10+10+20+5+2)*2 "odkaz na přílohu č. G.b-2"</t>
  </si>
  <si>
    <t>35+25+10+20+10+2</t>
  </si>
  <si>
    <t>25+10+10+20+5+2</t>
  </si>
  <si>
    <t>"odkaz na přílohu č. G.b-2, G.b-6 a G.b-7"</t>
  </si>
  <si>
    <t>10 "odkaz na přílohu č. G.b-2, G.b-6 a G.b-7"</t>
  </si>
  <si>
    <t>8+5+8</t>
  </si>
  <si>
    <t>174+10</t>
  </si>
  <si>
    <t>205*2 "odkaz na přílohu č. G.b-2, G.b-6 a G.b-7"</t>
  </si>
  <si>
    <t>3+1 "odkaz na přílohu č. G.b-2, G.b-5"</t>
  </si>
  <si>
    <t>4*(1,7*1,2*1,2) "odkaz na přílohu č. G.b-2, G.b-5"</t>
  </si>
  <si>
    <t>1*1,7*0,8*0,8*2,7 "vybourná suť po demontovaném základu stožáru VO"</t>
  </si>
  <si>
    <t>(72+102+21)*0,3*0,3*2,2 "přebytek zeminy po pískovém loži"</t>
  </si>
  <si>
    <t>3*1,7*1,2*1,2*2,2 "přebytek zeminy po základových jámách pro stožáry"</t>
  </si>
  <si>
    <t>72+102+21</t>
  </si>
  <si>
    <t>(25+10+10+20+5+2)*2 "odkaz na přílohu č. G.b-2, G.b-6 a G.b-7"</t>
  </si>
  <si>
    <t>(25+10+10+20+5+2)*2*0,05*2,7 "odkaz na přílohu č. G.b-2, G.b-6 a G.b-7"</t>
  </si>
  <si>
    <t>(8+5+8)*1*2</t>
  </si>
  <si>
    <t>(25+10+10+20+5+2)*2 "chodníky"</t>
  </si>
  <si>
    <t>(8+5+8)*1*2*0,15*2,7</t>
  </si>
  <si>
    <t>(25+10+10+20+5+2)*2*0,15*2,7 "chodníky"</t>
  </si>
  <si>
    <t>(25+10+10+20+5+2)*2*0,2 "20 % nový materiál"</t>
  </si>
  <si>
    <t>2*(8+5+8) "odkaz na přílohu č. G.b-2, G.b-6 a G.b-7"</t>
  </si>
  <si>
    <t>(8+5+8)*0,6 "odkaz na přílohu č. G.b-2, G.b-6 a G.b-7"</t>
  </si>
  <si>
    <t>(8+5+8)*0,04*1*2,8 "odkaz na přílohu č. G.b-2, G.b-6 a G.b-7"</t>
  </si>
  <si>
    <t>(8+5+8)*0,8*2 "odkaz na přílohu č. G.b-2, G.b-6 a G.b-7"</t>
  </si>
  <si>
    <t>(8+5+8)*0,8*0,08*2,8 "odkaz na přílohu č. G.b-2, G.b-6 a G.b-7"</t>
  </si>
  <si>
    <t>40 "odkaz na přílohu č. G.b-2, G.b-6 a G.b-7"</t>
  </si>
  <si>
    <t>28 "odkaz na přílohu č. G.b-2"</t>
  </si>
  <si>
    <t>40*3,5 "odkaz na přílohu č. G.b-2"</t>
  </si>
  <si>
    <t>40 "odkaz na přílohu č. G.b-2"</t>
  </si>
  <si>
    <t>(100)*0,4*0,6 "odkaz na přílohu č. G.b-2"</t>
  </si>
  <si>
    <t>1 "ořezy vzrostlé zeleně"</t>
  </si>
  <si>
    <t>32 "sondy, pomocné práce, ořezy zeleně"</t>
  </si>
  <si>
    <t>1682545520</t>
  </si>
  <si>
    <t>918210022</t>
  </si>
  <si>
    <t>-966312680</t>
  </si>
  <si>
    <t>-1283080751</t>
  </si>
  <si>
    <t>-1136091216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</si>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</sst>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8" fillId="0" borderId="0" xfId="0" applyFont="1" applyAlignment="1" applyProtection="1">
      <alignment vertical="center" wrapText="1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36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PVDMTr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Preference veřejné dopravy města Třebíč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Město Třebíč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8. 1. 2021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Město Třebíč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Ing. Karel Tomek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Ivalú Macarena Ávila Herrera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ROUND(SUM(AG55:AG59),2)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ROUND(SUM(AS55:AS59),2)</f>
        <v>0</v>
      </c>
      <c r="AT54" s="107">
        <f>ROUND(SUM(AV54:AW54),2)</f>
        <v>0</v>
      </c>
      <c r="AU54" s="108">
        <f>ROUND(SUM(AU55:AU59),5)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ROUND(SUM(AZ55:AZ59),2)</f>
        <v>0</v>
      </c>
      <c r="BA54" s="107">
        <f>ROUND(SUM(BA55:BA59),2)</f>
        <v>0</v>
      </c>
      <c r="BB54" s="107">
        <f>ROUND(SUM(BB55:BB59),2)</f>
        <v>0</v>
      </c>
      <c r="BC54" s="107">
        <f>ROUND(SUM(BC55:BC59),2)</f>
        <v>0</v>
      </c>
      <c r="BD54" s="109">
        <f>ROUND(SUM(BD55:BD59),2)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="7" customFormat="1" ht="24.7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'C1.b - Bráfova x Nádražní...'!J30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'C1.b - Bráfova x Nádražní...'!P96</f>
        <v>0</v>
      </c>
      <c r="AV55" s="121">
        <f>'C1.b - Bráfova x Nádražní...'!J33</f>
        <v>0</v>
      </c>
      <c r="AW55" s="121">
        <f>'C1.b - Bráfova x Nádražní...'!J34</f>
        <v>0</v>
      </c>
      <c r="AX55" s="121">
        <f>'C1.b - Bráfova x Nádražní...'!J35</f>
        <v>0</v>
      </c>
      <c r="AY55" s="121">
        <f>'C1.b - Bráfova x Nádražní...'!J36</f>
        <v>0</v>
      </c>
      <c r="AZ55" s="121">
        <f>'C1.b - Bráfova x Nádražní...'!F33</f>
        <v>0</v>
      </c>
      <c r="BA55" s="121">
        <f>'C1.b - Bráfova x Nádražní...'!F34</f>
        <v>0</v>
      </c>
      <c r="BB55" s="121">
        <f>'C1.b - Bráfova x Nádražní...'!F35</f>
        <v>0</v>
      </c>
      <c r="BC55" s="121">
        <f>'C1.b - Bráfova x Nádražní...'!F36</f>
        <v>0</v>
      </c>
      <c r="BD55" s="123">
        <f>'C1.b - Bráfova x Nádražní...'!F37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84</v>
      </c>
      <c r="CM55" s="124" t="s">
        <v>85</v>
      </c>
    </row>
    <row r="56" s="7" customFormat="1" ht="16.5" customHeight="1">
      <c r="A56" s="112" t="s">
        <v>78</v>
      </c>
      <c r="B56" s="113"/>
      <c r="C56" s="114"/>
      <c r="D56" s="115" t="s">
        <v>86</v>
      </c>
      <c r="E56" s="115"/>
      <c r="F56" s="115"/>
      <c r="G56" s="115"/>
      <c r="H56" s="115"/>
      <c r="I56" s="116"/>
      <c r="J56" s="115" t="s">
        <v>87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'D.b - Masarykovo  náměstí...'!J30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0">
        <v>0</v>
      </c>
      <c r="AT56" s="121">
        <f>ROUND(SUM(AV56:AW56),2)</f>
        <v>0</v>
      </c>
      <c r="AU56" s="122">
        <f>'D.b - Masarykovo  náměstí...'!P96</f>
        <v>0</v>
      </c>
      <c r="AV56" s="121">
        <f>'D.b - Masarykovo  náměstí...'!J33</f>
        <v>0</v>
      </c>
      <c r="AW56" s="121">
        <f>'D.b - Masarykovo  náměstí...'!J34</f>
        <v>0</v>
      </c>
      <c r="AX56" s="121">
        <f>'D.b - Masarykovo  náměstí...'!J35</f>
        <v>0</v>
      </c>
      <c r="AY56" s="121">
        <f>'D.b - Masarykovo  náměstí...'!J36</f>
        <v>0</v>
      </c>
      <c r="AZ56" s="121">
        <f>'D.b - Masarykovo  náměstí...'!F33</f>
        <v>0</v>
      </c>
      <c r="BA56" s="121">
        <f>'D.b - Masarykovo  náměstí...'!F34</f>
        <v>0</v>
      </c>
      <c r="BB56" s="121">
        <f>'D.b - Masarykovo  náměstí...'!F35</f>
        <v>0</v>
      </c>
      <c r="BC56" s="121">
        <f>'D.b - Masarykovo  náměstí...'!F36</f>
        <v>0</v>
      </c>
      <c r="BD56" s="123">
        <f>'D.b - Masarykovo  náměstí...'!F37</f>
        <v>0</v>
      </c>
      <c r="BE56" s="7"/>
      <c r="BT56" s="124" t="s">
        <v>82</v>
      </c>
      <c r="BV56" s="124" t="s">
        <v>76</v>
      </c>
      <c r="BW56" s="124" t="s">
        <v>88</v>
      </c>
      <c r="BX56" s="124" t="s">
        <v>5</v>
      </c>
      <c r="CL56" s="124" t="s">
        <v>84</v>
      </c>
      <c r="CM56" s="124" t="s">
        <v>85</v>
      </c>
    </row>
    <row r="57" s="7" customFormat="1" ht="16.5" customHeight="1">
      <c r="A57" s="112" t="s">
        <v>78</v>
      </c>
      <c r="B57" s="113"/>
      <c r="C57" s="114"/>
      <c r="D57" s="115" t="s">
        <v>89</v>
      </c>
      <c r="E57" s="115"/>
      <c r="F57" s="115"/>
      <c r="G57" s="115"/>
      <c r="H57" s="115"/>
      <c r="I57" s="116"/>
      <c r="J57" s="115" t="s">
        <v>90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'E1.b - Komenského nám. -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81</v>
      </c>
      <c r="AR57" s="119"/>
      <c r="AS57" s="120">
        <v>0</v>
      </c>
      <c r="AT57" s="121">
        <f>ROUND(SUM(AV57:AW57),2)</f>
        <v>0</v>
      </c>
      <c r="AU57" s="122">
        <f>'E1.b - Komenského nám. - ...'!P96</f>
        <v>0</v>
      </c>
      <c r="AV57" s="121">
        <f>'E1.b - Komenského nám. - ...'!J33</f>
        <v>0</v>
      </c>
      <c r="AW57" s="121">
        <f>'E1.b - Komenského nám. - ...'!J34</f>
        <v>0</v>
      </c>
      <c r="AX57" s="121">
        <f>'E1.b - Komenského nám. - ...'!J35</f>
        <v>0</v>
      </c>
      <c r="AY57" s="121">
        <f>'E1.b - Komenského nám. - ...'!J36</f>
        <v>0</v>
      </c>
      <c r="AZ57" s="121">
        <f>'E1.b - Komenského nám. - ...'!F33</f>
        <v>0</v>
      </c>
      <c r="BA57" s="121">
        <f>'E1.b - Komenského nám. - ...'!F34</f>
        <v>0</v>
      </c>
      <c r="BB57" s="121">
        <f>'E1.b - Komenského nám. - ...'!F35</f>
        <v>0</v>
      </c>
      <c r="BC57" s="121">
        <f>'E1.b - Komenského nám. - ...'!F36</f>
        <v>0</v>
      </c>
      <c r="BD57" s="123">
        <f>'E1.b - Komenského nám. - ...'!F37</f>
        <v>0</v>
      </c>
      <c r="BE57" s="7"/>
      <c r="BT57" s="124" t="s">
        <v>82</v>
      </c>
      <c r="BV57" s="124" t="s">
        <v>76</v>
      </c>
      <c r="BW57" s="124" t="s">
        <v>91</v>
      </c>
      <c r="BX57" s="124" t="s">
        <v>5</v>
      </c>
      <c r="CL57" s="124" t="s">
        <v>84</v>
      </c>
      <c r="CM57" s="124" t="s">
        <v>85</v>
      </c>
    </row>
    <row r="58" s="7" customFormat="1" ht="16.5" customHeight="1">
      <c r="A58" s="112" t="s">
        <v>78</v>
      </c>
      <c r="B58" s="113"/>
      <c r="C58" s="114"/>
      <c r="D58" s="115" t="s">
        <v>92</v>
      </c>
      <c r="E58" s="115"/>
      <c r="F58" s="115"/>
      <c r="G58" s="115"/>
      <c r="H58" s="115"/>
      <c r="I58" s="116"/>
      <c r="J58" s="115" t="s">
        <v>93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'F.a - Komenského nám. - s...'!J30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81</v>
      </c>
      <c r="AR58" s="119"/>
      <c r="AS58" s="120">
        <v>0</v>
      </c>
      <c r="AT58" s="121">
        <f>ROUND(SUM(AV58:AW58),2)</f>
        <v>0</v>
      </c>
      <c r="AU58" s="122">
        <f>'F.a - Komenského nám. - s...'!P96</f>
        <v>0</v>
      </c>
      <c r="AV58" s="121">
        <f>'F.a - Komenského nám. - s...'!J33</f>
        <v>0</v>
      </c>
      <c r="AW58" s="121">
        <f>'F.a - Komenského nám. - s...'!J34</f>
        <v>0</v>
      </c>
      <c r="AX58" s="121">
        <f>'F.a - Komenského nám. - s...'!J35</f>
        <v>0</v>
      </c>
      <c r="AY58" s="121">
        <f>'F.a - Komenského nám. - s...'!J36</f>
        <v>0</v>
      </c>
      <c r="AZ58" s="121">
        <f>'F.a - Komenského nám. - s...'!F33</f>
        <v>0</v>
      </c>
      <c r="BA58" s="121">
        <f>'F.a - Komenského nám. - s...'!F34</f>
        <v>0</v>
      </c>
      <c r="BB58" s="121">
        <f>'F.a - Komenského nám. - s...'!F35</f>
        <v>0</v>
      </c>
      <c r="BC58" s="121">
        <f>'F.a - Komenského nám. - s...'!F36</f>
        <v>0</v>
      </c>
      <c r="BD58" s="123">
        <f>'F.a - Komenského nám. - s...'!F37</f>
        <v>0</v>
      </c>
      <c r="BE58" s="7"/>
      <c r="BT58" s="124" t="s">
        <v>82</v>
      </c>
      <c r="BV58" s="124" t="s">
        <v>76</v>
      </c>
      <c r="BW58" s="124" t="s">
        <v>94</v>
      </c>
      <c r="BX58" s="124" t="s">
        <v>5</v>
      </c>
      <c r="CL58" s="124" t="s">
        <v>84</v>
      </c>
      <c r="CM58" s="124" t="s">
        <v>85</v>
      </c>
    </row>
    <row r="59" s="7" customFormat="1" ht="24.75" customHeight="1">
      <c r="A59" s="112" t="s">
        <v>78</v>
      </c>
      <c r="B59" s="113"/>
      <c r="C59" s="114"/>
      <c r="D59" s="115" t="s">
        <v>95</v>
      </c>
      <c r="E59" s="115"/>
      <c r="F59" s="115"/>
      <c r="G59" s="115"/>
      <c r="H59" s="115"/>
      <c r="I59" s="116"/>
      <c r="J59" s="115" t="s">
        <v>96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'G.b - Znojemská x Kubišov...'!J30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81</v>
      </c>
      <c r="AR59" s="119"/>
      <c r="AS59" s="125">
        <v>0</v>
      </c>
      <c r="AT59" s="126">
        <f>ROUND(SUM(AV59:AW59),2)</f>
        <v>0</v>
      </c>
      <c r="AU59" s="127">
        <f>'G.b - Znojemská x Kubišov...'!P96</f>
        <v>0</v>
      </c>
      <c r="AV59" s="126">
        <f>'G.b - Znojemská x Kubišov...'!J33</f>
        <v>0</v>
      </c>
      <c r="AW59" s="126">
        <f>'G.b - Znojemská x Kubišov...'!J34</f>
        <v>0</v>
      </c>
      <c r="AX59" s="126">
        <f>'G.b - Znojemská x Kubišov...'!J35</f>
        <v>0</v>
      </c>
      <c r="AY59" s="126">
        <f>'G.b - Znojemská x Kubišov...'!J36</f>
        <v>0</v>
      </c>
      <c r="AZ59" s="126">
        <f>'G.b - Znojemská x Kubišov...'!F33</f>
        <v>0</v>
      </c>
      <c r="BA59" s="126">
        <f>'G.b - Znojemská x Kubišov...'!F34</f>
        <v>0</v>
      </c>
      <c r="BB59" s="126">
        <f>'G.b - Znojemská x Kubišov...'!F35</f>
        <v>0</v>
      </c>
      <c r="BC59" s="126">
        <f>'G.b - Znojemská x Kubišov...'!F36</f>
        <v>0</v>
      </c>
      <c r="BD59" s="128">
        <f>'G.b - Znojemská x Kubišov...'!F37</f>
        <v>0</v>
      </c>
      <c r="BE59" s="7"/>
      <c r="BT59" s="124" t="s">
        <v>82</v>
      </c>
      <c r="BV59" s="124" t="s">
        <v>76</v>
      </c>
      <c r="BW59" s="124" t="s">
        <v>97</v>
      </c>
      <c r="BX59" s="124" t="s">
        <v>5</v>
      </c>
      <c r="CL59" s="124" t="s">
        <v>84</v>
      </c>
      <c r="CM59" s="124" t="s">
        <v>85</v>
      </c>
    </row>
    <row r="60" s="2" customFormat="1" ht="30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="2" customFormat="1" ht="6.96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</sheetData>
  <sheetProtection sheet="1" formatColumns="0" formatRows="0" objects="1" scenarios="1" spinCount="100000" saltValue="iuX5F+5G9WDtjikK2R06Y8JiXrA7G9RC5H0wSrJ1aax8lb9Y+0K/OID2tixu5ro3kZV0myFxluqaueMGbDxwTA==" hashValue="ljJw8jt4/2CNgimy9i4O39lBKg6DP4RDcBInwSArnVc5B12532VCpyHsTOXdg0Y4DQNvTWIGWNxZBcxdxm50aQ==" algorithmName="SHA-512" password="CC35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C1.b - Bráfova x Nádražní...'!C2" display="/"/>
    <hyperlink ref="A56" location="'D.b - Masarykovo  náměstí...'!C2" display="/"/>
    <hyperlink ref="A57" location="'E1.b - Komenského nám. - ...'!C2" display="/"/>
    <hyperlink ref="A58" location="'F.a - Komenského nám. - s...'!C2" display="/"/>
    <hyperlink ref="A59" location="'G.b - Znojemská x Kubišov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85</v>
      </c>
    </row>
    <row r="4" s="1" customFormat="1" ht="24.96" customHeight="1">
      <c r="B4" s="21"/>
      <c r="D4" s="133" t="s">
        <v>98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Preference veřejné dopravy města Třebíč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99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100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84</v>
      </c>
      <c r="G11" s="39"/>
      <c r="H11" s="39"/>
      <c r="I11" s="141" t="s">
        <v>20</v>
      </c>
      <c r="J11" s="140" t="s">
        <v>101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8. 1. 2021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21.84" customHeight="1">
      <c r="A13" s="39"/>
      <c r="B13" s="45"/>
      <c r="C13" s="39"/>
      <c r="D13" s="143" t="s">
        <v>102</v>
      </c>
      <c r="E13" s="39"/>
      <c r="F13" s="144" t="s">
        <v>103</v>
      </c>
      <c r="G13" s="39"/>
      <c r="H13" s="39"/>
      <c r="I13" s="145" t="s">
        <v>104</v>
      </c>
      <c r="J13" s="144" t="s">
        <v>105</v>
      </c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27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26</v>
      </c>
      <c r="J23" s="140" t="s">
        <v>36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37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38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83.25" customHeight="1">
      <c r="A27" s="146"/>
      <c r="B27" s="147"/>
      <c r="C27" s="146"/>
      <c r="D27" s="146"/>
      <c r="E27" s="148" t="s">
        <v>39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2"/>
      <c r="J29" s="151"/>
      <c r="K29" s="151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137"/>
      <c r="J30" s="154">
        <f>ROUND(J96,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1"/>
      <c r="E31" s="151"/>
      <c r="F31" s="151"/>
      <c r="G31" s="151"/>
      <c r="H31" s="151"/>
      <c r="I31" s="152"/>
      <c r="J31" s="151"/>
      <c r="K31" s="151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6" t="s">
        <v>41</v>
      </c>
      <c r="J32" s="155" t="s">
        <v>43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7" t="s">
        <v>44</v>
      </c>
      <c r="E33" s="135" t="s">
        <v>45</v>
      </c>
      <c r="F33" s="158">
        <f>ROUND((SUM(BE96:BE683)),  2)</f>
        <v>0</v>
      </c>
      <c r="G33" s="39"/>
      <c r="H33" s="39"/>
      <c r="I33" s="159">
        <v>0.20999999999999999</v>
      </c>
      <c r="J33" s="158">
        <f>ROUND(((SUM(BE96:BE683))*I33),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46</v>
      </c>
      <c r="F34" s="158">
        <f>ROUND((SUM(BF96:BF683)),  2)</f>
        <v>0</v>
      </c>
      <c r="G34" s="39"/>
      <c r="H34" s="39"/>
      <c r="I34" s="159">
        <v>0.14999999999999999</v>
      </c>
      <c r="J34" s="158">
        <f>ROUND(((SUM(BF96:BF683))*I34),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47</v>
      </c>
      <c r="F35" s="158">
        <f>ROUND((SUM(BG96:BG683)),  2)</f>
        <v>0</v>
      </c>
      <c r="G35" s="39"/>
      <c r="H35" s="39"/>
      <c r="I35" s="159">
        <v>0.20999999999999999</v>
      </c>
      <c r="J35" s="158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48</v>
      </c>
      <c r="F36" s="158">
        <f>ROUND((SUM(BH96:BH683)),  2)</f>
        <v>0</v>
      </c>
      <c r="G36" s="39"/>
      <c r="H36" s="39"/>
      <c r="I36" s="159">
        <v>0.14999999999999999</v>
      </c>
      <c r="J36" s="158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49</v>
      </c>
      <c r="F37" s="158">
        <f>ROUND((SUM(BI96:BI683)),  2)</f>
        <v>0</v>
      </c>
      <c r="G37" s="39"/>
      <c r="H37" s="39"/>
      <c r="I37" s="159">
        <v>0</v>
      </c>
      <c r="J37" s="158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4" t="str">
        <f>E7</f>
        <v>Preference veřejné dopravy města Třebíč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C1.b - Bráfova x Nádražní x Jungmannova - KAM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Město Třebíč</v>
      </c>
      <c r="G52" s="41"/>
      <c r="H52" s="41"/>
      <c r="I52" s="141" t="s">
        <v>23</v>
      </c>
      <c r="J52" s="73" t="str">
        <f>IF(J12="","",J12)</f>
        <v>8. 1. 2021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Třebíč</v>
      </c>
      <c r="G54" s="41"/>
      <c r="H54" s="41"/>
      <c r="I54" s="141" t="s">
        <v>32</v>
      </c>
      <c r="J54" s="37" t="str">
        <f>E21</f>
        <v>Ing. Karel Tomek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Ivalú Macarena Ávila Herrera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5" t="s">
        <v>107</v>
      </c>
      <c r="D57" s="176"/>
      <c r="E57" s="176"/>
      <c r="F57" s="176"/>
      <c r="G57" s="176"/>
      <c r="H57" s="176"/>
      <c r="I57" s="177"/>
      <c r="J57" s="178" t="s">
        <v>108</v>
      </c>
      <c r="K57" s="176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9" t="s">
        <v>72</v>
      </c>
      <c r="D59" s="41"/>
      <c r="E59" s="41"/>
      <c r="F59" s="41"/>
      <c r="G59" s="41"/>
      <c r="H59" s="41"/>
      <c r="I59" s="137"/>
      <c r="J59" s="103">
        <f>J96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80"/>
      <c r="C60" s="181"/>
      <c r="D60" s="182" t="s">
        <v>110</v>
      </c>
      <c r="E60" s="183"/>
      <c r="F60" s="183"/>
      <c r="G60" s="183"/>
      <c r="H60" s="183"/>
      <c r="I60" s="184"/>
      <c r="J60" s="185">
        <f>J97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80"/>
      <c r="C61" s="181"/>
      <c r="D61" s="182" t="s">
        <v>111</v>
      </c>
      <c r="E61" s="183"/>
      <c r="F61" s="183"/>
      <c r="G61" s="183"/>
      <c r="H61" s="183"/>
      <c r="I61" s="184"/>
      <c r="J61" s="185">
        <f>J104</f>
        <v>0</v>
      </c>
      <c r="K61" s="181"/>
      <c r="L61" s="186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87"/>
      <c r="C62" s="188"/>
      <c r="D62" s="189" t="s">
        <v>112</v>
      </c>
      <c r="E62" s="190"/>
      <c r="F62" s="190"/>
      <c r="G62" s="190"/>
      <c r="H62" s="190"/>
      <c r="I62" s="191"/>
      <c r="J62" s="192">
        <f>J105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7"/>
      <c r="C63" s="188"/>
      <c r="D63" s="189" t="s">
        <v>113</v>
      </c>
      <c r="E63" s="190"/>
      <c r="F63" s="190"/>
      <c r="G63" s="190"/>
      <c r="H63" s="190"/>
      <c r="I63" s="191"/>
      <c r="J63" s="192">
        <f>J121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80"/>
      <c r="C64" s="181"/>
      <c r="D64" s="182" t="s">
        <v>114</v>
      </c>
      <c r="E64" s="183"/>
      <c r="F64" s="183"/>
      <c r="G64" s="183"/>
      <c r="H64" s="183"/>
      <c r="I64" s="184"/>
      <c r="J64" s="185">
        <f>J168</f>
        <v>0</v>
      </c>
      <c r="K64" s="181"/>
      <c r="L64" s="18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7"/>
      <c r="C65" s="188"/>
      <c r="D65" s="189" t="s">
        <v>115</v>
      </c>
      <c r="E65" s="190"/>
      <c r="F65" s="190"/>
      <c r="G65" s="190"/>
      <c r="H65" s="190"/>
      <c r="I65" s="191"/>
      <c r="J65" s="192">
        <f>J169</f>
        <v>0</v>
      </c>
      <c r="K65" s="188"/>
      <c r="L65" s="19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7"/>
      <c r="C66" s="188"/>
      <c r="D66" s="189" t="s">
        <v>116</v>
      </c>
      <c r="E66" s="190"/>
      <c r="F66" s="190"/>
      <c r="G66" s="190"/>
      <c r="H66" s="190"/>
      <c r="I66" s="191"/>
      <c r="J66" s="192">
        <f>J228</f>
        <v>0</v>
      </c>
      <c r="K66" s="188"/>
      <c r="L66" s="19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7"/>
      <c r="C67" s="188"/>
      <c r="D67" s="189" t="s">
        <v>117</v>
      </c>
      <c r="E67" s="190"/>
      <c r="F67" s="190"/>
      <c r="G67" s="190"/>
      <c r="H67" s="190"/>
      <c r="I67" s="191"/>
      <c r="J67" s="192">
        <f>J449</f>
        <v>0</v>
      </c>
      <c r="K67" s="188"/>
      <c r="L67" s="19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0"/>
      <c r="C68" s="181"/>
      <c r="D68" s="182" t="s">
        <v>118</v>
      </c>
      <c r="E68" s="183"/>
      <c r="F68" s="183"/>
      <c r="G68" s="183"/>
      <c r="H68" s="183"/>
      <c r="I68" s="184"/>
      <c r="J68" s="185">
        <f>J591</f>
        <v>0</v>
      </c>
      <c r="K68" s="181"/>
      <c r="L68" s="18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7"/>
      <c r="C69" s="188"/>
      <c r="D69" s="189" t="s">
        <v>119</v>
      </c>
      <c r="E69" s="190"/>
      <c r="F69" s="190"/>
      <c r="G69" s="190"/>
      <c r="H69" s="190"/>
      <c r="I69" s="191"/>
      <c r="J69" s="192">
        <f>J618</f>
        <v>0</v>
      </c>
      <c r="K69" s="188"/>
      <c r="L69" s="19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80"/>
      <c r="C70" s="181"/>
      <c r="D70" s="182" t="s">
        <v>120</v>
      </c>
      <c r="E70" s="183"/>
      <c r="F70" s="183"/>
      <c r="G70" s="183"/>
      <c r="H70" s="183"/>
      <c r="I70" s="184"/>
      <c r="J70" s="185">
        <f>J628</f>
        <v>0</v>
      </c>
      <c r="K70" s="181"/>
      <c r="L70" s="18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80"/>
      <c r="C71" s="181"/>
      <c r="D71" s="182" t="s">
        <v>121</v>
      </c>
      <c r="E71" s="183"/>
      <c r="F71" s="183"/>
      <c r="G71" s="183"/>
      <c r="H71" s="183"/>
      <c r="I71" s="184"/>
      <c r="J71" s="185">
        <f>J654</f>
        <v>0</v>
      </c>
      <c r="K71" s="181"/>
      <c r="L71" s="186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7"/>
      <c r="C72" s="188"/>
      <c r="D72" s="189" t="s">
        <v>122</v>
      </c>
      <c r="E72" s="190"/>
      <c r="F72" s="190"/>
      <c r="G72" s="190"/>
      <c r="H72" s="190"/>
      <c r="I72" s="191"/>
      <c r="J72" s="192">
        <f>J655</f>
        <v>0</v>
      </c>
      <c r="K72" s="188"/>
      <c r="L72" s="19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7"/>
      <c r="C73" s="188"/>
      <c r="D73" s="189" t="s">
        <v>123</v>
      </c>
      <c r="E73" s="190"/>
      <c r="F73" s="190"/>
      <c r="G73" s="190"/>
      <c r="H73" s="190"/>
      <c r="I73" s="191"/>
      <c r="J73" s="192">
        <f>J670</f>
        <v>0</v>
      </c>
      <c r="K73" s="188"/>
      <c r="L73" s="19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7"/>
      <c r="C74" s="188"/>
      <c r="D74" s="189" t="s">
        <v>124</v>
      </c>
      <c r="E74" s="190"/>
      <c r="F74" s="190"/>
      <c r="G74" s="190"/>
      <c r="H74" s="190"/>
      <c r="I74" s="191"/>
      <c r="J74" s="192">
        <f>J673</f>
        <v>0</v>
      </c>
      <c r="K74" s="188"/>
      <c r="L74" s="19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7"/>
      <c r="C75" s="188"/>
      <c r="D75" s="189" t="s">
        <v>125</v>
      </c>
      <c r="E75" s="190"/>
      <c r="F75" s="190"/>
      <c r="G75" s="190"/>
      <c r="H75" s="190"/>
      <c r="I75" s="191"/>
      <c r="J75" s="192">
        <f>J676</f>
        <v>0</v>
      </c>
      <c r="K75" s="188"/>
      <c r="L75" s="19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7"/>
      <c r="C76" s="188"/>
      <c r="D76" s="189" t="s">
        <v>126</v>
      </c>
      <c r="E76" s="190"/>
      <c r="F76" s="190"/>
      <c r="G76" s="190"/>
      <c r="H76" s="190"/>
      <c r="I76" s="191"/>
      <c r="J76" s="192">
        <f>J679</f>
        <v>0</v>
      </c>
      <c r="K76" s="188"/>
      <c r="L76" s="19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60"/>
      <c r="C78" s="61"/>
      <c r="D78" s="61"/>
      <c r="E78" s="61"/>
      <c r="F78" s="61"/>
      <c r="G78" s="61"/>
      <c r="H78" s="61"/>
      <c r="I78" s="170"/>
      <c r="J78" s="61"/>
      <c r="K78" s="6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="2" customFormat="1" ht="6.96" customHeight="1">
      <c r="A82" s="39"/>
      <c r="B82" s="62"/>
      <c r="C82" s="63"/>
      <c r="D82" s="63"/>
      <c r="E82" s="63"/>
      <c r="F82" s="63"/>
      <c r="G82" s="63"/>
      <c r="H82" s="63"/>
      <c r="I82" s="173"/>
      <c r="J82" s="63"/>
      <c r="K82" s="63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24.96" customHeight="1">
      <c r="A83" s="39"/>
      <c r="B83" s="40"/>
      <c r="C83" s="24" t="s">
        <v>127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174" t="str">
        <f>E7</f>
        <v>Preference veřejné dopravy města Třebíč</v>
      </c>
      <c r="F86" s="33"/>
      <c r="G86" s="33"/>
      <c r="H86" s="33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99</v>
      </c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6.5" customHeight="1">
      <c r="A88" s="39"/>
      <c r="B88" s="40"/>
      <c r="C88" s="41"/>
      <c r="D88" s="41"/>
      <c r="E88" s="70" t="str">
        <f>E9</f>
        <v>C1.b - Bráfova x Nádražní x Jungmannova - KAM</v>
      </c>
      <c r="F88" s="41"/>
      <c r="G88" s="41"/>
      <c r="H88" s="41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21</v>
      </c>
      <c r="D90" s="41"/>
      <c r="E90" s="41"/>
      <c r="F90" s="28" t="str">
        <f>F12</f>
        <v>Město Třebíč</v>
      </c>
      <c r="G90" s="41"/>
      <c r="H90" s="41"/>
      <c r="I90" s="141" t="s">
        <v>23</v>
      </c>
      <c r="J90" s="73" t="str">
        <f>IF(J12="","",J12)</f>
        <v>8. 1. 2021</v>
      </c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6.96" customHeight="1">
      <c r="A91" s="39"/>
      <c r="B91" s="40"/>
      <c r="C91" s="41"/>
      <c r="D91" s="41"/>
      <c r="E91" s="41"/>
      <c r="F91" s="41"/>
      <c r="G91" s="41"/>
      <c r="H91" s="41"/>
      <c r="I91" s="137"/>
      <c r="J91" s="41"/>
      <c r="K91" s="41"/>
      <c r="L91" s="1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25</v>
      </c>
      <c r="D92" s="41"/>
      <c r="E92" s="41"/>
      <c r="F92" s="28" t="str">
        <f>E15</f>
        <v>Město Třebíč</v>
      </c>
      <c r="G92" s="41"/>
      <c r="H92" s="41"/>
      <c r="I92" s="141" t="s">
        <v>32</v>
      </c>
      <c r="J92" s="37" t="str">
        <f>E21</f>
        <v>Ing. Karel Tomek</v>
      </c>
      <c r="K92" s="41"/>
      <c r="L92" s="1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25.65" customHeight="1">
      <c r="A93" s="39"/>
      <c r="B93" s="40"/>
      <c r="C93" s="33" t="s">
        <v>30</v>
      </c>
      <c r="D93" s="41"/>
      <c r="E93" s="41"/>
      <c r="F93" s="28" t="str">
        <f>IF(E18="","",E18)</f>
        <v>Vyplň údaj</v>
      </c>
      <c r="G93" s="41"/>
      <c r="H93" s="41"/>
      <c r="I93" s="141" t="s">
        <v>35</v>
      </c>
      <c r="J93" s="37" t="str">
        <f>E24</f>
        <v>Ivalú Macarena Ávila Herrera</v>
      </c>
      <c r="K93" s="41"/>
      <c r="L93" s="1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0.32" customHeight="1">
      <c r="A94" s="39"/>
      <c r="B94" s="40"/>
      <c r="C94" s="41"/>
      <c r="D94" s="41"/>
      <c r="E94" s="41"/>
      <c r="F94" s="41"/>
      <c r="G94" s="41"/>
      <c r="H94" s="41"/>
      <c r="I94" s="137"/>
      <c r="J94" s="41"/>
      <c r="K94" s="41"/>
      <c r="L94" s="1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11" customFormat="1" ht="29.28" customHeight="1">
      <c r="A95" s="194"/>
      <c r="B95" s="195"/>
      <c r="C95" s="196" t="s">
        <v>128</v>
      </c>
      <c r="D95" s="197" t="s">
        <v>59</v>
      </c>
      <c r="E95" s="197" t="s">
        <v>55</v>
      </c>
      <c r="F95" s="197" t="s">
        <v>56</v>
      </c>
      <c r="G95" s="197" t="s">
        <v>129</v>
      </c>
      <c r="H95" s="197" t="s">
        <v>130</v>
      </c>
      <c r="I95" s="198" t="s">
        <v>131</v>
      </c>
      <c r="J95" s="197" t="s">
        <v>108</v>
      </c>
      <c r="K95" s="199" t="s">
        <v>132</v>
      </c>
      <c r="L95" s="200"/>
      <c r="M95" s="93" t="s">
        <v>19</v>
      </c>
      <c r="N95" s="94" t="s">
        <v>44</v>
      </c>
      <c r="O95" s="94" t="s">
        <v>133</v>
      </c>
      <c r="P95" s="94" t="s">
        <v>134</v>
      </c>
      <c r="Q95" s="94" t="s">
        <v>135</v>
      </c>
      <c r="R95" s="94" t="s">
        <v>136</v>
      </c>
      <c r="S95" s="94" t="s">
        <v>137</v>
      </c>
      <c r="T95" s="95" t="s">
        <v>138</v>
      </c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</row>
    <row r="96" s="2" customFormat="1" ht="22.8" customHeight="1">
      <c r="A96" s="39"/>
      <c r="B96" s="40"/>
      <c r="C96" s="100" t="s">
        <v>139</v>
      </c>
      <c r="D96" s="41"/>
      <c r="E96" s="41"/>
      <c r="F96" s="41"/>
      <c r="G96" s="41"/>
      <c r="H96" s="41"/>
      <c r="I96" s="137"/>
      <c r="J96" s="201">
        <f>BK96</f>
        <v>0</v>
      </c>
      <c r="K96" s="41"/>
      <c r="L96" s="45"/>
      <c r="M96" s="96"/>
      <c r="N96" s="202"/>
      <c r="O96" s="97"/>
      <c r="P96" s="203">
        <f>P97+P104+P168+P591+P628+P654</f>
        <v>0</v>
      </c>
      <c r="Q96" s="97"/>
      <c r="R96" s="203">
        <f>R97+R104+R168+R591+R628+R654</f>
        <v>684.53599871000006</v>
      </c>
      <c r="S96" s="97"/>
      <c r="T96" s="204">
        <f>T97+T104+T168+T591+T628+T654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73</v>
      </c>
      <c r="AU96" s="18" t="s">
        <v>109</v>
      </c>
      <c r="BK96" s="205">
        <f>BK97+BK104+BK168+BK591+BK628+BK654</f>
        <v>0</v>
      </c>
    </row>
    <row r="97" s="12" customFormat="1" ht="25.92" customHeight="1">
      <c r="A97" s="12"/>
      <c r="B97" s="206"/>
      <c r="C97" s="207"/>
      <c r="D97" s="208" t="s">
        <v>73</v>
      </c>
      <c r="E97" s="209" t="s">
        <v>140</v>
      </c>
      <c r="F97" s="209" t="s">
        <v>141</v>
      </c>
      <c r="G97" s="207"/>
      <c r="H97" s="207"/>
      <c r="I97" s="210"/>
      <c r="J97" s="211">
        <f>BK97</f>
        <v>0</v>
      </c>
      <c r="K97" s="207"/>
      <c r="L97" s="212"/>
      <c r="M97" s="213"/>
      <c r="N97" s="214"/>
      <c r="O97" s="214"/>
      <c r="P97" s="215">
        <f>SUM(P98:P103)</f>
        <v>0</v>
      </c>
      <c r="Q97" s="214"/>
      <c r="R97" s="215">
        <f>SUM(R98:R103)</f>
        <v>0.051874999999999998</v>
      </c>
      <c r="S97" s="214"/>
      <c r="T97" s="216">
        <f>SUM(T98:T103)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7" t="s">
        <v>85</v>
      </c>
      <c r="AT97" s="218" t="s">
        <v>73</v>
      </c>
      <c r="AU97" s="218" t="s">
        <v>74</v>
      </c>
      <c r="AY97" s="217" t="s">
        <v>142</v>
      </c>
      <c r="BK97" s="219">
        <f>SUM(BK98:BK103)</f>
        <v>0</v>
      </c>
    </row>
    <row r="98" s="2" customFormat="1" ht="21.75" customHeight="1">
      <c r="A98" s="39"/>
      <c r="B98" s="40"/>
      <c r="C98" s="220" t="s">
        <v>82</v>
      </c>
      <c r="D98" s="220" t="s">
        <v>143</v>
      </c>
      <c r="E98" s="221" t="s">
        <v>144</v>
      </c>
      <c r="F98" s="222" t="s">
        <v>145</v>
      </c>
      <c r="G98" s="223" t="s">
        <v>146</v>
      </c>
      <c r="H98" s="224">
        <v>1.7</v>
      </c>
      <c r="I98" s="225"/>
      <c r="J98" s="226">
        <f>ROUND(I98*H98,2)</f>
        <v>0</v>
      </c>
      <c r="K98" s="222" t="s">
        <v>19</v>
      </c>
      <c r="L98" s="45"/>
      <c r="M98" s="227" t="s">
        <v>19</v>
      </c>
      <c r="N98" s="228" t="s">
        <v>45</v>
      </c>
      <c r="O98" s="85"/>
      <c r="P98" s="229">
        <f>O98*H98</f>
        <v>0</v>
      </c>
      <c r="Q98" s="229">
        <v>0.00025000000000000001</v>
      </c>
      <c r="R98" s="229">
        <f>Q98*H98</f>
        <v>0.00042499999999999998</v>
      </c>
      <c r="S98" s="229">
        <v>0</v>
      </c>
      <c r="T98" s="23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1" t="s">
        <v>147</v>
      </c>
      <c r="AT98" s="231" t="s">
        <v>143</v>
      </c>
      <c r="AU98" s="231" t="s">
        <v>82</v>
      </c>
      <c r="AY98" s="18" t="s">
        <v>142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82</v>
      </c>
      <c r="BK98" s="232">
        <f>ROUND(I98*H98,2)</f>
        <v>0</v>
      </c>
      <c r="BL98" s="18" t="s">
        <v>147</v>
      </c>
      <c r="BM98" s="231" t="s">
        <v>148</v>
      </c>
    </row>
    <row r="99" s="2" customFormat="1">
      <c r="A99" s="39"/>
      <c r="B99" s="40"/>
      <c r="C99" s="41"/>
      <c r="D99" s="233" t="s">
        <v>149</v>
      </c>
      <c r="E99" s="41"/>
      <c r="F99" s="234" t="s">
        <v>145</v>
      </c>
      <c r="G99" s="41"/>
      <c r="H99" s="41"/>
      <c r="I99" s="137"/>
      <c r="J99" s="41"/>
      <c r="K99" s="41"/>
      <c r="L99" s="45"/>
      <c r="M99" s="235"/>
      <c r="N99" s="236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149</v>
      </c>
      <c r="AU99" s="18" t="s">
        <v>82</v>
      </c>
    </row>
    <row r="100" s="13" customFormat="1">
      <c r="A100" s="13"/>
      <c r="B100" s="237"/>
      <c r="C100" s="238"/>
      <c r="D100" s="233" t="s">
        <v>150</v>
      </c>
      <c r="E100" s="239" t="s">
        <v>19</v>
      </c>
      <c r="F100" s="240" t="s">
        <v>151</v>
      </c>
      <c r="G100" s="238"/>
      <c r="H100" s="241">
        <v>1.7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7" t="s">
        <v>150</v>
      </c>
      <c r="AU100" s="247" t="s">
        <v>82</v>
      </c>
      <c r="AV100" s="13" t="s">
        <v>85</v>
      </c>
      <c r="AW100" s="13" t="s">
        <v>34</v>
      </c>
      <c r="AX100" s="13" t="s">
        <v>82</v>
      </c>
      <c r="AY100" s="247" t="s">
        <v>142</v>
      </c>
    </row>
    <row r="101" s="2" customFormat="1" ht="16.5" customHeight="1">
      <c r="A101" s="39"/>
      <c r="B101" s="40"/>
      <c r="C101" s="248" t="s">
        <v>85</v>
      </c>
      <c r="D101" s="248" t="s">
        <v>152</v>
      </c>
      <c r="E101" s="249" t="s">
        <v>153</v>
      </c>
      <c r="F101" s="250" t="s">
        <v>154</v>
      </c>
      <c r="G101" s="251" t="s">
        <v>155</v>
      </c>
      <c r="H101" s="252">
        <v>3</v>
      </c>
      <c r="I101" s="253"/>
      <c r="J101" s="254">
        <f>ROUND(I101*H101,2)</f>
        <v>0</v>
      </c>
      <c r="K101" s="250" t="s">
        <v>19</v>
      </c>
      <c r="L101" s="255"/>
      <c r="M101" s="256" t="s">
        <v>19</v>
      </c>
      <c r="N101" s="257" t="s">
        <v>45</v>
      </c>
      <c r="O101" s="85"/>
      <c r="P101" s="229">
        <f>O101*H101</f>
        <v>0</v>
      </c>
      <c r="Q101" s="229">
        <v>0.017149999999999999</v>
      </c>
      <c r="R101" s="229">
        <f>Q101*H101</f>
        <v>0.051449999999999996</v>
      </c>
      <c r="S101" s="229">
        <v>0</v>
      </c>
      <c r="T101" s="23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1" t="s">
        <v>156</v>
      </c>
      <c r="AT101" s="231" t="s">
        <v>152</v>
      </c>
      <c r="AU101" s="231" t="s">
        <v>82</v>
      </c>
      <c r="AY101" s="18" t="s">
        <v>142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82</v>
      </c>
      <c r="BK101" s="232">
        <f>ROUND(I101*H101,2)</f>
        <v>0</v>
      </c>
      <c r="BL101" s="18" t="s">
        <v>147</v>
      </c>
      <c r="BM101" s="231" t="s">
        <v>157</v>
      </c>
    </row>
    <row r="102" s="2" customFormat="1">
      <c r="A102" s="39"/>
      <c r="B102" s="40"/>
      <c r="C102" s="41"/>
      <c r="D102" s="233" t="s">
        <v>149</v>
      </c>
      <c r="E102" s="41"/>
      <c r="F102" s="234" t="s">
        <v>154</v>
      </c>
      <c r="G102" s="41"/>
      <c r="H102" s="41"/>
      <c r="I102" s="137"/>
      <c r="J102" s="41"/>
      <c r="K102" s="41"/>
      <c r="L102" s="45"/>
      <c r="M102" s="235"/>
      <c r="N102" s="236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149</v>
      </c>
      <c r="AU102" s="18" t="s">
        <v>82</v>
      </c>
    </row>
    <row r="103" s="13" customFormat="1">
      <c r="A103" s="13"/>
      <c r="B103" s="237"/>
      <c r="C103" s="238"/>
      <c r="D103" s="233" t="s">
        <v>150</v>
      </c>
      <c r="E103" s="239" t="s">
        <v>19</v>
      </c>
      <c r="F103" s="240" t="s">
        <v>158</v>
      </c>
      <c r="G103" s="238"/>
      <c r="H103" s="241">
        <v>3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7" t="s">
        <v>150</v>
      </c>
      <c r="AU103" s="247" t="s">
        <v>82</v>
      </c>
      <c r="AV103" s="13" t="s">
        <v>85</v>
      </c>
      <c r="AW103" s="13" t="s">
        <v>34</v>
      </c>
      <c r="AX103" s="13" t="s">
        <v>82</v>
      </c>
      <c r="AY103" s="247" t="s">
        <v>142</v>
      </c>
    </row>
    <row r="104" s="12" customFormat="1" ht="25.92" customHeight="1">
      <c r="A104" s="12"/>
      <c r="B104" s="206"/>
      <c r="C104" s="207"/>
      <c r="D104" s="208" t="s">
        <v>73</v>
      </c>
      <c r="E104" s="209" t="s">
        <v>159</v>
      </c>
      <c r="F104" s="209" t="s">
        <v>160</v>
      </c>
      <c r="G104" s="207"/>
      <c r="H104" s="207"/>
      <c r="I104" s="210"/>
      <c r="J104" s="211">
        <f>BK104</f>
        <v>0</v>
      </c>
      <c r="K104" s="207"/>
      <c r="L104" s="212"/>
      <c r="M104" s="213"/>
      <c r="N104" s="214"/>
      <c r="O104" s="214"/>
      <c r="P104" s="215">
        <f>P105+P121</f>
        <v>0</v>
      </c>
      <c r="Q104" s="214"/>
      <c r="R104" s="215">
        <f>R105+R121</f>
        <v>0.0086400000000000001</v>
      </c>
      <c r="S104" s="214"/>
      <c r="T104" s="216">
        <f>T105+T121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7" t="s">
        <v>85</v>
      </c>
      <c r="AT104" s="218" t="s">
        <v>73</v>
      </c>
      <c r="AU104" s="218" t="s">
        <v>74</v>
      </c>
      <c r="AY104" s="217" t="s">
        <v>142</v>
      </c>
      <c r="BK104" s="219">
        <f>BK105+BK121</f>
        <v>0</v>
      </c>
    </row>
    <row r="105" s="12" customFormat="1" ht="22.8" customHeight="1">
      <c r="A105" s="12"/>
      <c r="B105" s="206"/>
      <c r="C105" s="207"/>
      <c r="D105" s="208" t="s">
        <v>73</v>
      </c>
      <c r="E105" s="258" t="s">
        <v>161</v>
      </c>
      <c r="F105" s="258" t="s">
        <v>162</v>
      </c>
      <c r="G105" s="207"/>
      <c r="H105" s="207"/>
      <c r="I105" s="210"/>
      <c r="J105" s="259">
        <f>BK105</f>
        <v>0</v>
      </c>
      <c r="K105" s="207"/>
      <c r="L105" s="212"/>
      <c r="M105" s="213"/>
      <c r="N105" s="214"/>
      <c r="O105" s="214"/>
      <c r="P105" s="215">
        <f>SUM(P106:P120)</f>
        <v>0</v>
      </c>
      <c r="Q105" s="214"/>
      <c r="R105" s="215">
        <f>SUM(R106:R120)</f>
        <v>0.0019200000000000001</v>
      </c>
      <c r="S105" s="214"/>
      <c r="T105" s="216">
        <f>SUM(T106:T120)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7" t="s">
        <v>85</v>
      </c>
      <c r="AT105" s="218" t="s">
        <v>73</v>
      </c>
      <c r="AU105" s="218" t="s">
        <v>82</v>
      </c>
      <c r="AY105" s="217" t="s">
        <v>142</v>
      </c>
      <c r="BK105" s="219">
        <f>SUM(BK106:BK120)</f>
        <v>0</v>
      </c>
    </row>
    <row r="106" s="2" customFormat="1" ht="16.5" customHeight="1">
      <c r="A106" s="39"/>
      <c r="B106" s="40"/>
      <c r="C106" s="220" t="s">
        <v>158</v>
      </c>
      <c r="D106" s="220" t="s">
        <v>143</v>
      </c>
      <c r="E106" s="221" t="s">
        <v>163</v>
      </c>
      <c r="F106" s="222" t="s">
        <v>164</v>
      </c>
      <c r="G106" s="223" t="s">
        <v>155</v>
      </c>
      <c r="H106" s="224">
        <v>9</v>
      </c>
      <c r="I106" s="225"/>
      <c r="J106" s="226">
        <f>ROUND(I106*H106,2)</f>
        <v>0</v>
      </c>
      <c r="K106" s="222" t="s">
        <v>165</v>
      </c>
      <c r="L106" s="45"/>
      <c r="M106" s="227" t="s">
        <v>19</v>
      </c>
      <c r="N106" s="228" t="s">
        <v>45</v>
      </c>
      <c r="O106" s="85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1" t="s">
        <v>147</v>
      </c>
      <c r="AT106" s="231" t="s">
        <v>143</v>
      </c>
      <c r="AU106" s="231" t="s">
        <v>85</v>
      </c>
      <c r="AY106" s="18" t="s">
        <v>142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82</v>
      </c>
      <c r="BK106" s="232">
        <f>ROUND(I106*H106,2)</f>
        <v>0</v>
      </c>
      <c r="BL106" s="18" t="s">
        <v>147</v>
      </c>
      <c r="BM106" s="231" t="s">
        <v>166</v>
      </c>
    </row>
    <row r="107" s="2" customFormat="1">
      <c r="A107" s="39"/>
      <c r="B107" s="40"/>
      <c r="C107" s="41"/>
      <c r="D107" s="233" t="s">
        <v>149</v>
      </c>
      <c r="E107" s="41"/>
      <c r="F107" s="234" t="s">
        <v>167</v>
      </c>
      <c r="G107" s="41"/>
      <c r="H107" s="41"/>
      <c r="I107" s="137"/>
      <c r="J107" s="41"/>
      <c r="K107" s="41"/>
      <c r="L107" s="45"/>
      <c r="M107" s="235"/>
      <c r="N107" s="236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149</v>
      </c>
      <c r="AU107" s="18" t="s">
        <v>85</v>
      </c>
    </row>
    <row r="108" s="13" customFormat="1">
      <c r="A108" s="13"/>
      <c r="B108" s="237"/>
      <c r="C108" s="238"/>
      <c r="D108" s="233" t="s">
        <v>150</v>
      </c>
      <c r="E108" s="239" t="s">
        <v>19</v>
      </c>
      <c r="F108" s="240" t="s">
        <v>168</v>
      </c>
      <c r="G108" s="238"/>
      <c r="H108" s="241">
        <v>9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7" t="s">
        <v>150</v>
      </c>
      <c r="AU108" s="247" t="s">
        <v>85</v>
      </c>
      <c r="AV108" s="13" t="s">
        <v>85</v>
      </c>
      <c r="AW108" s="13" t="s">
        <v>34</v>
      </c>
      <c r="AX108" s="13" t="s">
        <v>82</v>
      </c>
      <c r="AY108" s="247" t="s">
        <v>142</v>
      </c>
    </row>
    <row r="109" s="2" customFormat="1" ht="16.5" customHeight="1">
      <c r="A109" s="39"/>
      <c r="B109" s="40"/>
      <c r="C109" s="248" t="s">
        <v>169</v>
      </c>
      <c r="D109" s="248" t="s">
        <v>152</v>
      </c>
      <c r="E109" s="249" t="s">
        <v>170</v>
      </c>
      <c r="F109" s="250" t="s">
        <v>171</v>
      </c>
      <c r="G109" s="251" t="s">
        <v>155</v>
      </c>
      <c r="H109" s="252">
        <v>1</v>
      </c>
      <c r="I109" s="253"/>
      <c r="J109" s="254">
        <f>ROUND(I109*H109,2)</f>
        <v>0</v>
      </c>
      <c r="K109" s="250" t="s">
        <v>165</v>
      </c>
      <c r="L109" s="255"/>
      <c r="M109" s="256" t="s">
        <v>19</v>
      </c>
      <c r="N109" s="257" t="s">
        <v>45</v>
      </c>
      <c r="O109" s="85"/>
      <c r="P109" s="229">
        <f>O109*H109</f>
        <v>0</v>
      </c>
      <c r="Q109" s="229">
        <v>0.00040000000000000002</v>
      </c>
      <c r="R109" s="229">
        <f>Q109*H109</f>
        <v>0.00040000000000000002</v>
      </c>
      <c r="S109" s="229">
        <v>0</v>
      </c>
      <c r="T109" s="230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31" t="s">
        <v>156</v>
      </c>
      <c r="AT109" s="231" t="s">
        <v>152</v>
      </c>
      <c r="AU109" s="231" t="s">
        <v>85</v>
      </c>
      <c r="AY109" s="18" t="s">
        <v>142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82</v>
      </c>
      <c r="BK109" s="232">
        <f>ROUND(I109*H109,2)</f>
        <v>0</v>
      </c>
      <c r="BL109" s="18" t="s">
        <v>147</v>
      </c>
      <c r="BM109" s="231" t="s">
        <v>172</v>
      </c>
    </row>
    <row r="110" s="2" customFormat="1">
      <c r="A110" s="39"/>
      <c r="B110" s="40"/>
      <c r="C110" s="41"/>
      <c r="D110" s="233" t="s">
        <v>149</v>
      </c>
      <c r="E110" s="41"/>
      <c r="F110" s="234" t="s">
        <v>171</v>
      </c>
      <c r="G110" s="41"/>
      <c r="H110" s="41"/>
      <c r="I110" s="137"/>
      <c r="J110" s="41"/>
      <c r="K110" s="41"/>
      <c r="L110" s="45"/>
      <c r="M110" s="235"/>
      <c r="N110" s="236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149</v>
      </c>
      <c r="AU110" s="18" t="s">
        <v>85</v>
      </c>
    </row>
    <row r="111" s="13" customFormat="1">
      <c r="A111" s="13"/>
      <c r="B111" s="237"/>
      <c r="C111" s="238"/>
      <c r="D111" s="233" t="s">
        <v>150</v>
      </c>
      <c r="E111" s="239" t="s">
        <v>19</v>
      </c>
      <c r="F111" s="240" t="s">
        <v>173</v>
      </c>
      <c r="G111" s="238"/>
      <c r="H111" s="241">
        <v>1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7" t="s">
        <v>150</v>
      </c>
      <c r="AU111" s="247" t="s">
        <v>85</v>
      </c>
      <c r="AV111" s="13" t="s">
        <v>85</v>
      </c>
      <c r="AW111" s="13" t="s">
        <v>34</v>
      </c>
      <c r="AX111" s="13" t="s">
        <v>82</v>
      </c>
      <c r="AY111" s="247" t="s">
        <v>142</v>
      </c>
    </row>
    <row r="112" s="2" customFormat="1" ht="16.5" customHeight="1">
      <c r="A112" s="39"/>
      <c r="B112" s="40"/>
      <c r="C112" s="248" t="s">
        <v>174</v>
      </c>
      <c r="D112" s="248" t="s">
        <v>152</v>
      </c>
      <c r="E112" s="249" t="s">
        <v>175</v>
      </c>
      <c r="F112" s="250" t="s">
        <v>176</v>
      </c>
      <c r="G112" s="251" t="s">
        <v>155</v>
      </c>
      <c r="H112" s="252">
        <v>1</v>
      </c>
      <c r="I112" s="253"/>
      <c r="J112" s="254">
        <f>ROUND(I112*H112,2)</f>
        <v>0</v>
      </c>
      <c r="K112" s="250" t="s">
        <v>19</v>
      </c>
      <c r="L112" s="255"/>
      <c r="M112" s="256" t="s">
        <v>19</v>
      </c>
      <c r="N112" s="257" t="s">
        <v>45</v>
      </c>
      <c r="O112" s="85"/>
      <c r="P112" s="229">
        <f>O112*H112</f>
        <v>0</v>
      </c>
      <c r="Q112" s="229">
        <v>0.00040000000000000002</v>
      </c>
      <c r="R112" s="229">
        <f>Q112*H112</f>
        <v>0.00040000000000000002</v>
      </c>
      <c r="S112" s="229">
        <v>0</v>
      </c>
      <c r="T112" s="230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1" t="s">
        <v>156</v>
      </c>
      <c r="AT112" s="231" t="s">
        <v>152</v>
      </c>
      <c r="AU112" s="231" t="s">
        <v>85</v>
      </c>
      <c r="AY112" s="18" t="s">
        <v>142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82</v>
      </c>
      <c r="BK112" s="232">
        <f>ROUND(I112*H112,2)</f>
        <v>0</v>
      </c>
      <c r="BL112" s="18" t="s">
        <v>147</v>
      </c>
      <c r="BM112" s="231" t="s">
        <v>177</v>
      </c>
    </row>
    <row r="113" s="2" customFormat="1">
      <c r="A113" s="39"/>
      <c r="B113" s="40"/>
      <c r="C113" s="41"/>
      <c r="D113" s="233" t="s">
        <v>149</v>
      </c>
      <c r="E113" s="41"/>
      <c r="F113" s="234" t="s">
        <v>176</v>
      </c>
      <c r="G113" s="41"/>
      <c r="H113" s="41"/>
      <c r="I113" s="137"/>
      <c r="J113" s="41"/>
      <c r="K113" s="41"/>
      <c r="L113" s="45"/>
      <c r="M113" s="235"/>
      <c r="N113" s="236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149</v>
      </c>
      <c r="AU113" s="18" t="s">
        <v>85</v>
      </c>
    </row>
    <row r="114" s="13" customFormat="1">
      <c r="A114" s="13"/>
      <c r="B114" s="237"/>
      <c r="C114" s="238"/>
      <c r="D114" s="233" t="s">
        <v>150</v>
      </c>
      <c r="E114" s="239" t="s">
        <v>19</v>
      </c>
      <c r="F114" s="240" t="s">
        <v>173</v>
      </c>
      <c r="G114" s="238"/>
      <c r="H114" s="241">
        <v>1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7" t="s">
        <v>150</v>
      </c>
      <c r="AU114" s="247" t="s">
        <v>85</v>
      </c>
      <c r="AV114" s="13" t="s">
        <v>85</v>
      </c>
      <c r="AW114" s="13" t="s">
        <v>34</v>
      </c>
      <c r="AX114" s="13" t="s">
        <v>82</v>
      </c>
      <c r="AY114" s="247" t="s">
        <v>142</v>
      </c>
    </row>
    <row r="115" s="2" customFormat="1" ht="16.5" customHeight="1">
      <c r="A115" s="39"/>
      <c r="B115" s="40"/>
      <c r="C115" s="248" t="s">
        <v>178</v>
      </c>
      <c r="D115" s="248" t="s">
        <v>152</v>
      </c>
      <c r="E115" s="249" t="s">
        <v>179</v>
      </c>
      <c r="F115" s="250" t="s">
        <v>180</v>
      </c>
      <c r="G115" s="251" t="s">
        <v>155</v>
      </c>
      <c r="H115" s="252">
        <v>7</v>
      </c>
      <c r="I115" s="253"/>
      <c r="J115" s="254">
        <f>ROUND(I115*H115,2)</f>
        <v>0</v>
      </c>
      <c r="K115" s="250" t="s">
        <v>165</v>
      </c>
      <c r="L115" s="255"/>
      <c r="M115" s="256" t="s">
        <v>19</v>
      </c>
      <c r="N115" s="257" t="s">
        <v>45</v>
      </c>
      <c r="O115" s="85"/>
      <c r="P115" s="229">
        <f>O115*H115</f>
        <v>0</v>
      </c>
      <c r="Q115" s="229">
        <v>0.00016000000000000001</v>
      </c>
      <c r="R115" s="229">
        <f>Q115*H115</f>
        <v>0.0011200000000000001</v>
      </c>
      <c r="S115" s="229">
        <v>0</v>
      </c>
      <c r="T115" s="230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31" t="s">
        <v>156</v>
      </c>
      <c r="AT115" s="231" t="s">
        <v>152</v>
      </c>
      <c r="AU115" s="231" t="s">
        <v>85</v>
      </c>
      <c r="AY115" s="18" t="s">
        <v>142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82</v>
      </c>
      <c r="BK115" s="232">
        <f>ROUND(I115*H115,2)</f>
        <v>0</v>
      </c>
      <c r="BL115" s="18" t="s">
        <v>147</v>
      </c>
      <c r="BM115" s="231" t="s">
        <v>181</v>
      </c>
    </row>
    <row r="116" s="2" customFormat="1">
      <c r="A116" s="39"/>
      <c r="B116" s="40"/>
      <c r="C116" s="41"/>
      <c r="D116" s="233" t="s">
        <v>149</v>
      </c>
      <c r="E116" s="41"/>
      <c r="F116" s="234" t="s">
        <v>180</v>
      </c>
      <c r="G116" s="41"/>
      <c r="H116" s="41"/>
      <c r="I116" s="137"/>
      <c r="J116" s="41"/>
      <c r="K116" s="41"/>
      <c r="L116" s="45"/>
      <c r="M116" s="235"/>
      <c r="N116" s="236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149</v>
      </c>
      <c r="AU116" s="18" t="s">
        <v>85</v>
      </c>
    </row>
    <row r="117" s="13" customFormat="1">
      <c r="A117" s="13"/>
      <c r="B117" s="237"/>
      <c r="C117" s="238"/>
      <c r="D117" s="233" t="s">
        <v>150</v>
      </c>
      <c r="E117" s="239" t="s">
        <v>19</v>
      </c>
      <c r="F117" s="240" t="s">
        <v>182</v>
      </c>
      <c r="G117" s="238"/>
      <c r="H117" s="241">
        <v>7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7" t="s">
        <v>150</v>
      </c>
      <c r="AU117" s="247" t="s">
        <v>85</v>
      </c>
      <c r="AV117" s="13" t="s">
        <v>85</v>
      </c>
      <c r="AW117" s="13" t="s">
        <v>34</v>
      </c>
      <c r="AX117" s="13" t="s">
        <v>82</v>
      </c>
      <c r="AY117" s="247" t="s">
        <v>142</v>
      </c>
    </row>
    <row r="118" s="2" customFormat="1" ht="21.75" customHeight="1">
      <c r="A118" s="39"/>
      <c r="B118" s="40"/>
      <c r="C118" s="220" t="s">
        <v>183</v>
      </c>
      <c r="D118" s="220" t="s">
        <v>143</v>
      </c>
      <c r="E118" s="221" t="s">
        <v>184</v>
      </c>
      <c r="F118" s="222" t="s">
        <v>185</v>
      </c>
      <c r="G118" s="223" t="s">
        <v>155</v>
      </c>
      <c r="H118" s="224">
        <v>1</v>
      </c>
      <c r="I118" s="225"/>
      <c r="J118" s="226">
        <f>ROUND(I118*H118,2)</f>
        <v>0</v>
      </c>
      <c r="K118" s="222" t="s">
        <v>165</v>
      </c>
      <c r="L118" s="45"/>
      <c r="M118" s="227" t="s">
        <v>19</v>
      </c>
      <c r="N118" s="228" t="s">
        <v>45</v>
      </c>
      <c r="O118" s="85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31" t="s">
        <v>147</v>
      </c>
      <c r="AT118" s="231" t="s">
        <v>143</v>
      </c>
      <c r="AU118" s="231" t="s">
        <v>85</v>
      </c>
      <c r="AY118" s="18" t="s">
        <v>142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82</v>
      </c>
      <c r="BK118" s="232">
        <f>ROUND(I118*H118,2)</f>
        <v>0</v>
      </c>
      <c r="BL118" s="18" t="s">
        <v>147</v>
      </c>
      <c r="BM118" s="231" t="s">
        <v>186</v>
      </c>
    </row>
    <row r="119" s="2" customFormat="1">
      <c r="A119" s="39"/>
      <c r="B119" s="40"/>
      <c r="C119" s="41"/>
      <c r="D119" s="233" t="s">
        <v>149</v>
      </c>
      <c r="E119" s="41"/>
      <c r="F119" s="234" t="s">
        <v>187</v>
      </c>
      <c r="G119" s="41"/>
      <c r="H119" s="41"/>
      <c r="I119" s="137"/>
      <c r="J119" s="41"/>
      <c r="K119" s="41"/>
      <c r="L119" s="45"/>
      <c r="M119" s="235"/>
      <c r="N119" s="236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149</v>
      </c>
      <c r="AU119" s="18" t="s">
        <v>85</v>
      </c>
    </row>
    <row r="120" s="13" customFormat="1">
      <c r="A120" s="13"/>
      <c r="B120" s="237"/>
      <c r="C120" s="238"/>
      <c r="D120" s="233" t="s">
        <v>150</v>
      </c>
      <c r="E120" s="239" t="s">
        <v>19</v>
      </c>
      <c r="F120" s="240" t="s">
        <v>188</v>
      </c>
      <c r="G120" s="238"/>
      <c r="H120" s="241">
        <v>1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7" t="s">
        <v>150</v>
      </c>
      <c r="AU120" s="247" t="s">
        <v>85</v>
      </c>
      <c r="AV120" s="13" t="s">
        <v>85</v>
      </c>
      <c r="AW120" s="13" t="s">
        <v>34</v>
      </c>
      <c r="AX120" s="13" t="s">
        <v>82</v>
      </c>
      <c r="AY120" s="247" t="s">
        <v>142</v>
      </c>
    </row>
    <row r="121" s="12" customFormat="1" ht="22.8" customHeight="1">
      <c r="A121" s="12"/>
      <c r="B121" s="206"/>
      <c r="C121" s="207"/>
      <c r="D121" s="208" t="s">
        <v>73</v>
      </c>
      <c r="E121" s="258" t="s">
        <v>189</v>
      </c>
      <c r="F121" s="258" t="s">
        <v>190</v>
      </c>
      <c r="G121" s="207"/>
      <c r="H121" s="207"/>
      <c r="I121" s="210"/>
      <c r="J121" s="259">
        <f>BK121</f>
        <v>0</v>
      </c>
      <c r="K121" s="207"/>
      <c r="L121" s="212"/>
      <c r="M121" s="213"/>
      <c r="N121" s="214"/>
      <c r="O121" s="214"/>
      <c r="P121" s="215">
        <f>SUM(P122:P167)</f>
        <v>0</v>
      </c>
      <c r="Q121" s="214"/>
      <c r="R121" s="215">
        <f>SUM(R122:R167)</f>
        <v>0.0067200000000000003</v>
      </c>
      <c r="S121" s="214"/>
      <c r="T121" s="216">
        <f>SUM(T122:T167)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7" t="s">
        <v>85</v>
      </c>
      <c r="AT121" s="218" t="s">
        <v>73</v>
      </c>
      <c r="AU121" s="218" t="s">
        <v>82</v>
      </c>
      <c r="AY121" s="217" t="s">
        <v>142</v>
      </c>
      <c r="BK121" s="219">
        <f>SUM(BK122:BK167)</f>
        <v>0</v>
      </c>
    </row>
    <row r="122" s="2" customFormat="1" ht="21.75" customHeight="1">
      <c r="A122" s="39"/>
      <c r="B122" s="40"/>
      <c r="C122" s="220" t="s">
        <v>191</v>
      </c>
      <c r="D122" s="220" t="s">
        <v>143</v>
      </c>
      <c r="E122" s="221" t="s">
        <v>192</v>
      </c>
      <c r="F122" s="222" t="s">
        <v>193</v>
      </c>
      <c r="G122" s="223" t="s">
        <v>194</v>
      </c>
      <c r="H122" s="224">
        <v>140</v>
      </c>
      <c r="I122" s="225"/>
      <c r="J122" s="226">
        <f>ROUND(I122*H122,2)</f>
        <v>0</v>
      </c>
      <c r="K122" s="222" t="s">
        <v>165</v>
      </c>
      <c r="L122" s="45"/>
      <c r="M122" s="227" t="s">
        <v>19</v>
      </c>
      <c r="N122" s="228" t="s">
        <v>45</v>
      </c>
      <c r="O122" s="85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1" t="s">
        <v>147</v>
      </c>
      <c r="AT122" s="231" t="s">
        <v>143</v>
      </c>
      <c r="AU122" s="231" t="s">
        <v>85</v>
      </c>
      <c r="AY122" s="18" t="s">
        <v>142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82</v>
      </c>
      <c r="BK122" s="232">
        <f>ROUND(I122*H122,2)</f>
        <v>0</v>
      </c>
      <c r="BL122" s="18" t="s">
        <v>147</v>
      </c>
      <c r="BM122" s="231" t="s">
        <v>195</v>
      </c>
    </row>
    <row r="123" s="2" customFormat="1">
      <c r="A123" s="39"/>
      <c r="B123" s="40"/>
      <c r="C123" s="41"/>
      <c r="D123" s="233" t="s">
        <v>149</v>
      </c>
      <c r="E123" s="41"/>
      <c r="F123" s="234" t="s">
        <v>196</v>
      </c>
      <c r="G123" s="41"/>
      <c r="H123" s="41"/>
      <c r="I123" s="137"/>
      <c r="J123" s="41"/>
      <c r="K123" s="41"/>
      <c r="L123" s="45"/>
      <c r="M123" s="235"/>
      <c r="N123" s="236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149</v>
      </c>
      <c r="AU123" s="18" t="s">
        <v>85</v>
      </c>
    </row>
    <row r="124" s="2" customFormat="1">
      <c r="A124" s="39"/>
      <c r="B124" s="40"/>
      <c r="C124" s="41"/>
      <c r="D124" s="233" t="s">
        <v>197</v>
      </c>
      <c r="E124" s="41"/>
      <c r="F124" s="260" t="s">
        <v>198</v>
      </c>
      <c r="G124" s="41"/>
      <c r="H124" s="41"/>
      <c r="I124" s="137"/>
      <c r="J124" s="41"/>
      <c r="K124" s="41"/>
      <c r="L124" s="45"/>
      <c r="M124" s="235"/>
      <c r="N124" s="236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197</v>
      </c>
      <c r="AU124" s="18" t="s">
        <v>85</v>
      </c>
    </row>
    <row r="125" s="2" customFormat="1" ht="16.5" customHeight="1">
      <c r="A125" s="39"/>
      <c r="B125" s="40"/>
      <c r="C125" s="248" t="s">
        <v>199</v>
      </c>
      <c r="D125" s="248" t="s">
        <v>152</v>
      </c>
      <c r="E125" s="249" t="s">
        <v>200</v>
      </c>
      <c r="F125" s="250" t="s">
        <v>201</v>
      </c>
      <c r="G125" s="251" t="s">
        <v>194</v>
      </c>
      <c r="H125" s="252">
        <v>168</v>
      </c>
      <c r="I125" s="253"/>
      <c r="J125" s="254">
        <f>ROUND(I125*H125,2)</f>
        <v>0</v>
      </c>
      <c r="K125" s="250" t="s">
        <v>165</v>
      </c>
      <c r="L125" s="255"/>
      <c r="M125" s="256" t="s">
        <v>19</v>
      </c>
      <c r="N125" s="257" t="s">
        <v>45</v>
      </c>
      <c r="O125" s="85"/>
      <c r="P125" s="229">
        <f>O125*H125</f>
        <v>0</v>
      </c>
      <c r="Q125" s="229">
        <v>4.0000000000000003E-05</v>
      </c>
      <c r="R125" s="229">
        <f>Q125*H125</f>
        <v>0.0067200000000000003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156</v>
      </c>
      <c r="AT125" s="231" t="s">
        <v>152</v>
      </c>
      <c r="AU125" s="231" t="s">
        <v>85</v>
      </c>
      <c r="AY125" s="18" t="s">
        <v>142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82</v>
      </c>
      <c r="BK125" s="232">
        <f>ROUND(I125*H125,2)</f>
        <v>0</v>
      </c>
      <c r="BL125" s="18" t="s">
        <v>147</v>
      </c>
      <c r="BM125" s="231" t="s">
        <v>202</v>
      </c>
    </row>
    <row r="126" s="2" customFormat="1">
      <c r="A126" s="39"/>
      <c r="B126" s="40"/>
      <c r="C126" s="41"/>
      <c r="D126" s="233" t="s">
        <v>149</v>
      </c>
      <c r="E126" s="41"/>
      <c r="F126" s="234" t="s">
        <v>201</v>
      </c>
      <c r="G126" s="41"/>
      <c r="H126" s="41"/>
      <c r="I126" s="137"/>
      <c r="J126" s="41"/>
      <c r="K126" s="41"/>
      <c r="L126" s="45"/>
      <c r="M126" s="235"/>
      <c r="N126" s="236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149</v>
      </c>
      <c r="AU126" s="18" t="s">
        <v>85</v>
      </c>
    </row>
    <row r="127" s="13" customFormat="1">
      <c r="A127" s="13"/>
      <c r="B127" s="237"/>
      <c r="C127" s="238"/>
      <c r="D127" s="233" t="s">
        <v>150</v>
      </c>
      <c r="E127" s="239" t="s">
        <v>19</v>
      </c>
      <c r="F127" s="240" t="s">
        <v>203</v>
      </c>
      <c r="G127" s="238"/>
      <c r="H127" s="241">
        <v>140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150</v>
      </c>
      <c r="AU127" s="247" t="s">
        <v>85</v>
      </c>
      <c r="AV127" s="13" t="s">
        <v>85</v>
      </c>
      <c r="AW127" s="13" t="s">
        <v>34</v>
      </c>
      <c r="AX127" s="13" t="s">
        <v>82</v>
      </c>
      <c r="AY127" s="247" t="s">
        <v>142</v>
      </c>
    </row>
    <row r="128" s="13" customFormat="1">
      <c r="A128" s="13"/>
      <c r="B128" s="237"/>
      <c r="C128" s="238"/>
      <c r="D128" s="233" t="s">
        <v>150</v>
      </c>
      <c r="E128" s="238"/>
      <c r="F128" s="240" t="s">
        <v>204</v>
      </c>
      <c r="G128" s="238"/>
      <c r="H128" s="241">
        <v>168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7" t="s">
        <v>150</v>
      </c>
      <c r="AU128" s="247" t="s">
        <v>85</v>
      </c>
      <c r="AV128" s="13" t="s">
        <v>85</v>
      </c>
      <c r="AW128" s="13" t="s">
        <v>4</v>
      </c>
      <c r="AX128" s="13" t="s">
        <v>82</v>
      </c>
      <c r="AY128" s="247" t="s">
        <v>142</v>
      </c>
    </row>
    <row r="129" s="2" customFormat="1" ht="16.5" customHeight="1">
      <c r="A129" s="39"/>
      <c r="B129" s="40"/>
      <c r="C129" s="220" t="s">
        <v>205</v>
      </c>
      <c r="D129" s="220" t="s">
        <v>143</v>
      </c>
      <c r="E129" s="221" t="s">
        <v>206</v>
      </c>
      <c r="F129" s="222" t="s">
        <v>207</v>
      </c>
      <c r="G129" s="223" t="s">
        <v>155</v>
      </c>
      <c r="H129" s="224">
        <v>7</v>
      </c>
      <c r="I129" s="225"/>
      <c r="J129" s="226">
        <f>ROUND(I129*H129,2)</f>
        <v>0</v>
      </c>
      <c r="K129" s="222" t="s">
        <v>165</v>
      </c>
      <c r="L129" s="45"/>
      <c r="M129" s="227" t="s">
        <v>19</v>
      </c>
      <c r="N129" s="228" t="s">
        <v>45</v>
      </c>
      <c r="O129" s="85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147</v>
      </c>
      <c r="AT129" s="231" t="s">
        <v>143</v>
      </c>
      <c r="AU129" s="231" t="s">
        <v>85</v>
      </c>
      <c r="AY129" s="18" t="s">
        <v>142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82</v>
      </c>
      <c r="BK129" s="232">
        <f>ROUND(I129*H129,2)</f>
        <v>0</v>
      </c>
      <c r="BL129" s="18" t="s">
        <v>147</v>
      </c>
      <c r="BM129" s="231" t="s">
        <v>208</v>
      </c>
    </row>
    <row r="130" s="2" customFormat="1">
      <c r="A130" s="39"/>
      <c r="B130" s="40"/>
      <c r="C130" s="41"/>
      <c r="D130" s="233" t="s">
        <v>149</v>
      </c>
      <c r="E130" s="41"/>
      <c r="F130" s="234" t="s">
        <v>209</v>
      </c>
      <c r="G130" s="41"/>
      <c r="H130" s="41"/>
      <c r="I130" s="137"/>
      <c r="J130" s="41"/>
      <c r="K130" s="41"/>
      <c r="L130" s="45"/>
      <c r="M130" s="235"/>
      <c r="N130" s="236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149</v>
      </c>
      <c r="AU130" s="18" t="s">
        <v>85</v>
      </c>
    </row>
    <row r="131" s="2" customFormat="1">
      <c r="A131" s="39"/>
      <c r="B131" s="40"/>
      <c r="C131" s="41"/>
      <c r="D131" s="233" t="s">
        <v>210</v>
      </c>
      <c r="E131" s="41"/>
      <c r="F131" s="260" t="s">
        <v>211</v>
      </c>
      <c r="G131" s="41"/>
      <c r="H131" s="41"/>
      <c r="I131" s="137"/>
      <c r="J131" s="41"/>
      <c r="K131" s="41"/>
      <c r="L131" s="45"/>
      <c r="M131" s="235"/>
      <c r="N131" s="236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210</v>
      </c>
      <c r="AU131" s="18" t="s">
        <v>85</v>
      </c>
    </row>
    <row r="132" s="2" customFormat="1" ht="16.5" customHeight="1">
      <c r="A132" s="39"/>
      <c r="B132" s="40"/>
      <c r="C132" s="248" t="s">
        <v>212</v>
      </c>
      <c r="D132" s="248" t="s">
        <v>152</v>
      </c>
      <c r="E132" s="249" t="s">
        <v>213</v>
      </c>
      <c r="F132" s="250" t="s">
        <v>214</v>
      </c>
      <c r="G132" s="251" t="s">
        <v>155</v>
      </c>
      <c r="H132" s="252">
        <v>3</v>
      </c>
      <c r="I132" s="253"/>
      <c r="J132" s="254">
        <f>ROUND(I132*H132,2)</f>
        <v>0</v>
      </c>
      <c r="K132" s="250" t="s">
        <v>19</v>
      </c>
      <c r="L132" s="255"/>
      <c r="M132" s="256" t="s">
        <v>19</v>
      </c>
      <c r="N132" s="257" t="s">
        <v>45</v>
      </c>
      <c r="O132" s="85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156</v>
      </c>
      <c r="AT132" s="231" t="s">
        <v>152</v>
      </c>
      <c r="AU132" s="231" t="s">
        <v>85</v>
      </c>
      <c r="AY132" s="18" t="s">
        <v>142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82</v>
      </c>
      <c r="BK132" s="232">
        <f>ROUND(I132*H132,2)</f>
        <v>0</v>
      </c>
      <c r="BL132" s="18" t="s">
        <v>147</v>
      </c>
      <c r="BM132" s="231" t="s">
        <v>215</v>
      </c>
    </row>
    <row r="133" s="2" customFormat="1">
      <c r="A133" s="39"/>
      <c r="B133" s="40"/>
      <c r="C133" s="41"/>
      <c r="D133" s="233" t="s">
        <v>149</v>
      </c>
      <c r="E133" s="41"/>
      <c r="F133" s="234" t="s">
        <v>216</v>
      </c>
      <c r="G133" s="41"/>
      <c r="H133" s="41"/>
      <c r="I133" s="137"/>
      <c r="J133" s="41"/>
      <c r="K133" s="41"/>
      <c r="L133" s="45"/>
      <c r="M133" s="235"/>
      <c r="N133" s="236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149</v>
      </c>
      <c r="AU133" s="18" t="s">
        <v>85</v>
      </c>
    </row>
    <row r="134" s="2" customFormat="1">
      <c r="A134" s="39"/>
      <c r="B134" s="40"/>
      <c r="C134" s="41"/>
      <c r="D134" s="233" t="s">
        <v>210</v>
      </c>
      <c r="E134" s="41"/>
      <c r="F134" s="260" t="s">
        <v>217</v>
      </c>
      <c r="G134" s="41"/>
      <c r="H134" s="41"/>
      <c r="I134" s="137"/>
      <c r="J134" s="41"/>
      <c r="K134" s="41"/>
      <c r="L134" s="45"/>
      <c r="M134" s="235"/>
      <c r="N134" s="236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210</v>
      </c>
      <c r="AU134" s="18" t="s">
        <v>85</v>
      </c>
    </row>
    <row r="135" s="13" customFormat="1">
      <c r="A135" s="13"/>
      <c r="B135" s="237"/>
      <c r="C135" s="238"/>
      <c r="D135" s="233" t="s">
        <v>150</v>
      </c>
      <c r="E135" s="239" t="s">
        <v>19</v>
      </c>
      <c r="F135" s="240" t="s">
        <v>218</v>
      </c>
      <c r="G135" s="238"/>
      <c r="H135" s="241">
        <v>3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150</v>
      </c>
      <c r="AU135" s="247" t="s">
        <v>85</v>
      </c>
      <c r="AV135" s="13" t="s">
        <v>85</v>
      </c>
      <c r="AW135" s="13" t="s">
        <v>34</v>
      </c>
      <c r="AX135" s="13" t="s">
        <v>82</v>
      </c>
      <c r="AY135" s="247" t="s">
        <v>142</v>
      </c>
    </row>
    <row r="136" s="2" customFormat="1" ht="21.75" customHeight="1">
      <c r="A136" s="39"/>
      <c r="B136" s="40"/>
      <c r="C136" s="248" t="s">
        <v>219</v>
      </c>
      <c r="D136" s="248" t="s">
        <v>152</v>
      </c>
      <c r="E136" s="249" t="s">
        <v>220</v>
      </c>
      <c r="F136" s="250" t="s">
        <v>221</v>
      </c>
      <c r="G136" s="251" t="s">
        <v>155</v>
      </c>
      <c r="H136" s="252">
        <v>3</v>
      </c>
      <c r="I136" s="253"/>
      <c r="J136" s="254">
        <f>ROUND(I136*H136,2)</f>
        <v>0</v>
      </c>
      <c r="K136" s="250" t="s">
        <v>19</v>
      </c>
      <c r="L136" s="255"/>
      <c r="M136" s="256" t="s">
        <v>19</v>
      </c>
      <c r="N136" s="257" t="s">
        <v>45</v>
      </c>
      <c r="O136" s="85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156</v>
      </c>
      <c r="AT136" s="231" t="s">
        <v>152</v>
      </c>
      <c r="AU136" s="231" t="s">
        <v>85</v>
      </c>
      <c r="AY136" s="18" t="s">
        <v>142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82</v>
      </c>
      <c r="BK136" s="232">
        <f>ROUND(I136*H136,2)</f>
        <v>0</v>
      </c>
      <c r="BL136" s="18" t="s">
        <v>147</v>
      </c>
      <c r="BM136" s="231" t="s">
        <v>222</v>
      </c>
    </row>
    <row r="137" s="2" customFormat="1">
      <c r="A137" s="39"/>
      <c r="B137" s="40"/>
      <c r="C137" s="41"/>
      <c r="D137" s="233" t="s">
        <v>149</v>
      </c>
      <c r="E137" s="41"/>
      <c r="F137" s="234" t="s">
        <v>221</v>
      </c>
      <c r="G137" s="41"/>
      <c r="H137" s="41"/>
      <c r="I137" s="137"/>
      <c r="J137" s="41"/>
      <c r="K137" s="41"/>
      <c r="L137" s="45"/>
      <c r="M137" s="235"/>
      <c r="N137" s="236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149</v>
      </c>
      <c r="AU137" s="18" t="s">
        <v>85</v>
      </c>
    </row>
    <row r="138" s="2" customFormat="1">
      <c r="A138" s="39"/>
      <c r="B138" s="40"/>
      <c r="C138" s="41"/>
      <c r="D138" s="233" t="s">
        <v>210</v>
      </c>
      <c r="E138" s="41"/>
      <c r="F138" s="260" t="s">
        <v>223</v>
      </c>
      <c r="G138" s="41"/>
      <c r="H138" s="41"/>
      <c r="I138" s="137"/>
      <c r="J138" s="41"/>
      <c r="K138" s="41"/>
      <c r="L138" s="45"/>
      <c r="M138" s="235"/>
      <c r="N138" s="236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210</v>
      </c>
      <c r="AU138" s="18" t="s">
        <v>85</v>
      </c>
    </row>
    <row r="139" s="13" customFormat="1">
      <c r="A139" s="13"/>
      <c r="B139" s="237"/>
      <c r="C139" s="238"/>
      <c r="D139" s="233" t="s">
        <v>150</v>
      </c>
      <c r="E139" s="239" t="s">
        <v>19</v>
      </c>
      <c r="F139" s="240" t="s">
        <v>218</v>
      </c>
      <c r="G139" s="238"/>
      <c r="H139" s="241">
        <v>3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150</v>
      </c>
      <c r="AU139" s="247" t="s">
        <v>85</v>
      </c>
      <c r="AV139" s="13" t="s">
        <v>85</v>
      </c>
      <c r="AW139" s="13" t="s">
        <v>34</v>
      </c>
      <c r="AX139" s="13" t="s">
        <v>82</v>
      </c>
      <c r="AY139" s="247" t="s">
        <v>142</v>
      </c>
    </row>
    <row r="140" s="2" customFormat="1" ht="16.5" customHeight="1">
      <c r="A140" s="39"/>
      <c r="B140" s="40"/>
      <c r="C140" s="248" t="s">
        <v>224</v>
      </c>
      <c r="D140" s="248" t="s">
        <v>152</v>
      </c>
      <c r="E140" s="249" t="s">
        <v>225</v>
      </c>
      <c r="F140" s="250" t="s">
        <v>226</v>
      </c>
      <c r="G140" s="251" t="s">
        <v>155</v>
      </c>
      <c r="H140" s="252">
        <v>3</v>
      </c>
      <c r="I140" s="253"/>
      <c r="J140" s="254">
        <f>ROUND(I140*H140,2)</f>
        <v>0</v>
      </c>
      <c r="K140" s="250" t="s">
        <v>19</v>
      </c>
      <c r="L140" s="255"/>
      <c r="M140" s="256" t="s">
        <v>19</v>
      </c>
      <c r="N140" s="257" t="s">
        <v>45</v>
      </c>
      <c r="O140" s="85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156</v>
      </c>
      <c r="AT140" s="231" t="s">
        <v>152</v>
      </c>
      <c r="AU140" s="231" t="s">
        <v>85</v>
      </c>
      <c r="AY140" s="18" t="s">
        <v>142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82</v>
      </c>
      <c r="BK140" s="232">
        <f>ROUND(I140*H140,2)</f>
        <v>0</v>
      </c>
      <c r="BL140" s="18" t="s">
        <v>147</v>
      </c>
      <c r="BM140" s="231" t="s">
        <v>227</v>
      </c>
    </row>
    <row r="141" s="2" customFormat="1">
      <c r="A141" s="39"/>
      <c r="B141" s="40"/>
      <c r="C141" s="41"/>
      <c r="D141" s="233" t="s">
        <v>149</v>
      </c>
      <c r="E141" s="41"/>
      <c r="F141" s="234" t="s">
        <v>228</v>
      </c>
      <c r="G141" s="41"/>
      <c r="H141" s="41"/>
      <c r="I141" s="137"/>
      <c r="J141" s="41"/>
      <c r="K141" s="41"/>
      <c r="L141" s="45"/>
      <c r="M141" s="235"/>
      <c r="N141" s="236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149</v>
      </c>
      <c r="AU141" s="18" t="s">
        <v>85</v>
      </c>
    </row>
    <row r="142" s="2" customFormat="1">
      <c r="A142" s="39"/>
      <c r="B142" s="40"/>
      <c r="C142" s="41"/>
      <c r="D142" s="233" t="s">
        <v>210</v>
      </c>
      <c r="E142" s="41"/>
      <c r="F142" s="260" t="s">
        <v>217</v>
      </c>
      <c r="G142" s="41"/>
      <c r="H142" s="41"/>
      <c r="I142" s="137"/>
      <c r="J142" s="41"/>
      <c r="K142" s="41"/>
      <c r="L142" s="45"/>
      <c r="M142" s="235"/>
      <c r="N142" s="236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210</v>
      </c>
      <c r="AU142" s="18" t="s">
        <v>85</v>
      </c>
    </row>
    <row r="143" s="13" customFormat="1">
      <c r="A143" s="13"/>
      <c r="B143" s="237"/>
      <c r="C143" s="238"/>
      <c r="D143" s="233" t="s">
        <v>150</v>
      </c>
      <c r="E143" s="239" t="s">
        <v>19</v>
      </c>
      <c r="F143" s="240" t="s">
        <v>218</v>
      </c>
      <c r="G143" s="238"/>
      <c r="H143" s="241">
        <v>3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150</v>
      </c>
      <c r="AU143" s="247" t="s">
        <v>85</v>
      </c>
      <c r="AV143" s="13" t="s">
        <v>85</v>
      </c>
      <c r="AW143" s="13" t="s">
        <v>34</v>
      </c>
      <c r="AX143" s="13" t="s">
        <v>82</v>
      </c>
      <c r="AY143" s="247" t="s">
        <v>142</v>
      </c>
    </row>
    <row r="144" s="2" customFormat="1" ht="21.75" customHeight="1">
      <c r="A144" s="39"/>
      <c r="B144" s="40"/>
      <c r="C144" s="248" t="s">
        <v>229</v>
      </c>
      <c r="D144" s="248" t="s">
        <v>152</v>
      </c>
      <c r="E144" s="249" t="s">
        <v>230</v>
      </c>
      <c r="F144" s="250" t="s">
        <v>231</v>
      </c>
      <c r="G144" s="251" t="s">
        <v>155</v>
      </c>
      <c r="H144" s="252">
        <v>3</v>
      </c>
      <c r="I144" s="253"/>
      <c r="J144" s="254">
        <f>ROUND(I144*H144,2)</f>
        <v>0</v>
      </c>
      <c r="K144" s="250" t="s">
        <v>19</v>
      </c>
      <c r="L144" s="255"/>
      <c r="M144" s="256" t="s">
        <v>19</v>
      </c>
      <c r="N144" s="257" t="s">
        <v>45</v>
      </c>
      <c r="O144" s="85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156</v>
      </c>
      <c r="AT144" s="231" t="s">
        <v>152</v>
      </c>
      <c r="AU144" s="231" t="s">
        <v>85</v>
      </c>
      <c r="AY144" s="18" t="s">
        <v>142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82</v>
      </c>
      <c r="BK144" s="232">
        <f>ROUND(I144*H144,2)</f>
        <v>0</v>
      </c>
      <c r="BL144" s="18" t="s">
        <v>147</v>
      </c>
      <c r="BM144" s="231" t="s">
        <v>232</v>
      </c>
    </row>
    <row r="145" s="2" customFormat="1">
      <c r="A145" s="39"/>
      <c r="B145" s="40"/>
      <c r="C145" s="41"/>
      <c r="D145" s="233" t="s">
        <v>149</v>
      </c>
      <c r="E145" s="41"/>
      <c r="F145" s="234" t="s">
        <v>231</v>
      </c>
      <c r="G145" s="41"/>
      <c r="H145" s="41"/>
      <c r="I145" s="137"/>
      <c r="J145" s="41"/>
      <c r="K145" s="41"/>
      <c r="L145" s="45"/>
      <c r="M145" s="235"/>
      <c r="N145" s="236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149</v>
      </c>
      <c r="AU145" s="18" t="s">
        <v>85</v>
      </c>
    </row>
    <row r="146" s="2" customFormat="1">
      <c r="A146" s="39"/>
      <c r="B146" s="40"/>
      <c r="C146" s="41"/>
      <c r="D146" s="233" t="s">
        <v>210</v>
      </c>
      <c r="E146" s="41"/>
      <c r="F146" s="260" t="s">
        <v>223</v>
      </c>
      <c r="G146" s="41"/>
      <c r="H146" s="41"/>
      <c r="I146" s="137"/>
      <c r="J146" s="41"/>
      <c r="K146" s="41"/>
      <c r="L146" s="45"/>
      <c r="M146" s="235"/>
      <c r="N146" s="236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210</v>
      </c>
      <c r="AU146" s="18" t="s">
        <v>85</v>
      </c>
    </row>
    <row r="147" s="13" customFormat="1">
      <c r="A147" s="13"/>
      <c r="B147" s="237"/>
      <c r="C147" s="238"/>
      <c r="D147" s="233" t="s">
        <v>150</v>
      </c>
      <c r="E147" s="239" t="s">
        <v>19</v>
      </c>
      <c r="F147" s="240" t="s">
        <v>218</v>
      </c>
      <c r="G147" s="238"/>
      <c r="H147" s="241">
        <v>3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150</v>
      </c>
      <c r="AU147" s="247" t="s">
        <v>85</v>
      </c>
      <c r="AV147" s="13" t="s">
        <v>85</v>
      </c>
      <c r="AW147" s="13" t="s">
        <v>34</v>
      </c>
      <c r="AX147" s="13" t="s">
        <v>82</v>
      </c>
      <c r="AY147" s="247" t="s">
        <v>142</v>
      </c>
    </row>
    <row r="148" s="2" customFormat="1" ht="16.5" customHeight="1">
      <c r="A148" s="39"/>
      <c r="B148" s="40"/>
      <c r="C148" s="248" t="s">
        <v>233</v>
      </c>
      <c r="D148" s="248" t="s">
        <v>152</v>
      </c>
      <c r="E148" s="249" t="s">
        <v>234</v>
      </c>
      <c r="F148" s="250" t="s">
        <v>235</v>
      </c>
      <c r="G148" s="251" t="s">
        <v>155</v>
      </c>
      <c r="H148" s="252">
        <v>1</v>
      </c>
      <c r="I148" s="253"/>
      <c r="J148" s="254">
        <f>ROUND(I148*H148,2)</f>
        <v>0</v>
      </c>
      <c r="K148" s="250" t="s">
        <v>19</v>
      </c>
      <c r="L148" s="255"/>
      <c r="M148" s="256" t="s">
        <v>19</v>
      </c>
      <c r="N148" s="257" t="s">
        <v>45</v>
      </c>
      <c r="O148" s="85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156</v>
      </c>
      <c r="AT148" s="231" t="s">
        <v>152</v>
      </c>
      <c r="AU148" s="231" t="s">
        <v>85</v>
      </c>
      <c r="AY148" s="18" t="s">
        <v>142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82</v>
      </c>
      <c r="BK148" s="232">
        <f>ROUND(I148*H148,2)</f>
        <v>0</v>
      </c>
      <c r="BL148" s="18" t="s">
        <v>147</v>
      </c>
      <c r="BM148" s="231" t="s">
        <v>236</v>
      </c>
    </row>
    <row r="149" s="2" customFormat="1">
      <c r="A149" s="39"/>
      <c r="B149" s="40"/>
      <c r="C149" s="41"/>
      <c r="D149" s="233" t="s">
        <v>149</v>
      </c>
      <c r="E149" s="41"/>
      <c r="F149" s="234" t="s">
        <v>237</v>
      </c>
      <c r="G149" s="41"/>
      <c r="H149" s="41"/>
      <c r="I149" s="137"/>
      <c r="J149" s="41"/>
      <c r="K149" s="41"/>
      <c r="L149" s="45"/>
      <c r="M149" s="235"/>
      <c r="N149" s="236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149</v>
      </c>
      <c r="AU149" s="18" t="s">
        <v>85</v>
      </c>
    </row>
    <row r="150" s="2" customFormat="1">
      <c r="A150" s="39"/>
      <c r="B150" s="40"/>
      <c r="C150" s="41"/>
      <c r="D150" s="233" t="s">
        <v>210</v>
      </c>
      <c r="E150" s="41"/>
      <c r="F150" s="260" t="s">
        <v>217</v>
      </c>
      <c r="G150" s="41"/>
      <c r="H150" s="41"/>
      <c r="I150" s="137"/>
      <c r="J150" s="41"/>
      <c r="K150" s="41"/>
      <c r="L150" s="45"/>
      <c r="M150" s="235"/>
      <c r="N150" s="236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210</v>
      </c>
      <c r="AU150" s="18" t="s">
        <v>85</v>
      </c>
    </row>
    <row r="151" s="13" customFormat="1">
      <c r="A151" s="13"/>
      <c r="B151" s="237"/>
      <c r="C151" s="238"/>
      <c r="D151" s="233" t="s">
        <v>150</v>
      </c>
      <c r="E151" s="239" t="s">
        <v>19</v>
      </c>
      <c r="F151" s="240" t="s">
        <v>238</v>
      </c>
      <c r="G151" s="238"/>
      <c r="H151" s="241">
        <v>1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150</v>
      </c>
      <c r="AU151" s="247" t="s">
        <v>85</v>
      </c>
      <c r="AV151" s="13" t="s">
        <v>85</v>
      </c>
      <c r="AW151" s="13" t="s">
        <v>34</v>
      </c>
      <c r="AX151" s="13" t="s">
        <v>82</v>
      </c>
      <c r="AY151" s="247" t="s">
        <v>142</v>
      </c>
    </row>
    <row r="152" s="2" customFormat="1" ht="16.5" customHeight="1">
      <c r="A152" s="39"/>
      <c r="B152" s="40"/>
      <c r="C152" s="248" t="s">
        <v>239</v>
      </c>
      <c r="D152" s="248" t="s">
        <v>152</v>
      </c>
      <c r="E152" s="249" t="s">
        <v>240</v>
      </c>
      <c r="F152" s="250" t="s">
        <v>241</v>
      </c>
      <c r="G152" s="251" t="s">
        <v>155</v>
      </c>
      <c r="H152" s="252">
        <v>1</v>
      </c>
      <c r="I152" s="253"/>
      <c r="J152" s="254">
        <f>ROUND(I152*H152,2)</f>
        <v>0</v>
      </c>
      <c r="K152" s="250" t="s">
        <v>19</v>
      </c>
      <c r="L152" s="255"/>
      <c r="M152" s="256" t="s">
        <v>19</v>
      </c>
      <c r="N152" s="257" t="s">
        <v>45</v>
      </c>
      <c r="O152" s="85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156</v>
      </c>
      <c r="AT152" s="231" t="s">
        <v>152</v>
      </c>
      <c r="AU152" s="231" t="s">
        <v>85</v>
      </c>
      <c r="AY152" s="18" t="s">
        <v>142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82</v>
      </c>
      <c r="BK152" s="232">
        <f>ROUND(I152*H152,2)</f>
        <v>0</v>
      </c>
      <c r="BL152" s="18" t="s">
        <v>147</v>
      </c>
      <c r="BM152" s="231" t="s">
        <v>242</v>
      </c>
    </row>
    <row r="153" s="2" customFormat="1">
      <c r="A153" s="39"/>
      <c r="B153" s="40"/>
      <c r="C153" s="41"/>
      <c r="D153" s="233" t="s">
        <v>149</v>
      </c>
      <c r="E153" s="41"/>
      <c r="F153" s="234" t="s">
        <v>241</v>
      </c>
      <c r="G153" s="41"/>
      <c r="H153" s="41"/>
      <c r="I153" s="137"/>
      <c r="J153" s="41"/>
      <c r="K153" s="41"/>
      <c r="L153" s="45"/>
      <c r="M153" s="235"/>
      <c r="N153" s="236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149</v>
      </c>
      <c r="AU153" s="18" t="s">
        <v>85</v>
      </c>
    </row>
    <row r="154" s="2" customFormat="1">
      <c r="A154" s="39"/>
      <c r="B154" s="40"/>
      <c r="C154" s="41"/>
      <c r="D154" s="233" t="s">
        <v>210</v>
      </c>
      <c r="E154" s="41"/>
      <c r="F154" s="260" t="s">
        <v>223</v>
      </c>
      <c r="G154" s="41"/>
      <c r="H154" s="41"/>
      <c r="I154" s="137"/>
      <c r="J154" s="41"/>
      <c r="K154" s="41"/>
      <c r="L154" s="45"/>
      <c r="M154" s="235"/>
      <c r="N154" s="236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210</v>
      </c>
      <c r="AU154" s="18" t="s">
        <v>85</v>
      </c>
    </row>
    <row r="155" s="13" customFormat="1">
      <c r="A155" s="13"/>
      <c r="B155" s="237"/>
      <c r="C155" s="238"/>
      <c r="D155" s="233" t="s">
        <v>150</v>
      </c>
      <c r="E155" s="239" t="s">
        <v>19</v>
      </c>
      <c r="F155" s="240" t="s">
        <v>238</v>
      </c>
      <c r="G155" s="238"/>
      <c r="H155" s="241">
        <v>1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150</v>
      </c>
      <c r="AU155" s="247" t="s">
        <v>85</v>
      </c>
      <c r="AV155" s="13" t="s">
        <v>85</v>
      </c>
      <c r="AW155" s="13" t="s">
        <v>34</v>
      </c>
      <c r="AX155" s="13" t="s">
        <v>82</v>
      </c>
      <c r="AY155" s="247" t="s">
        <v>142</v>
      </c>
    </row>
    <row r="156" s="2" customFormat="1" ht="16.5" customHeight="1">
      <c r="A156" s="39"/>
      <c r="B156" s="40"/>
      <c r="C156" s="220" t="s">
        <v>243</v>
      </c>
      <c r="D156" s="220" t="s">
        <v>143</v>
      </c>
      <c r="E156" s="221" t="s">
        <v>244</v>
      </c>
      <c r="F156" s="222" t="s">
        <v>245</v>
      </c>
      <c r="G156" s="223" t="s">
        <v>155</v>
      </c>
      <c r="H156" s="224">
        <v>7</v>
      </c>
      <c r="I156" s="225"/>
      <c r="J156" s="226">
        <f>ROUND(I156*H156,2)</f>
        <v>0</v>
      </c>
      <c r="K156" s="222" t="s">
        <v>165</v>
      </c>
      <c r="L156" s="45"/>
      <c r="M156" s="227" t="s">
        <v>19</v>
      </c>
      <c r="N156" s="228" t="s">
        <v>45</v>
      </c>
      <c r="O156" s="85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147</v>
      </c>
      <c r="AT156" s="231" t="s">
        <v>143</v>
      </c>
      <c r="AU156" s="231" t="s">
        <v>85</v>
      </c>
      <c r="AY156" s="18" t="s">
        <v>142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82</v>
      </c>
      <c r="BK156" s="232">
        <f>ROUND(I156*H156,2)</f>
        <v>0</v>
      </c>
      <c r="BL156" s="18" t="s">
        <v>147</v>
      </c>
      <c r="BM156" s="231" t="s">
        <v>246</v>
      </c>
    </row>
    <row r="157" s="2" customFormat="1">
      <c r="A157" s="39"/>
      <c r="B157" s="40"/>
      <c r="C157" s="41"/>
      <c r="D157" s="233" t="s">
        <v>149</v>
      </c>
      <c r="E157" s="41"/>
      <c r="F157" s="234" t="s">
        <v>247</v>
      </c>
      <c r="G157" s="41"/>
      <c r="H157" s="41"/>
      <c r="I157" s="137"/>
      <c r="J157" s="41"/>
      <c r="K157" s="41"/>
      <c r="L157" s="45"/>
      <c r="M157" s="235"/>
      <c r="N157" s="236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149</v>
      </c>
      <c r="AU157" s="18" t="s">
        <v>85</v>
      </c>
    </row>
    <row r="158" s="2" customFormat="1" ht="21.75" customHeight="1">
      <c r="A158" s="39"/>
      <c r="B158" s="40"/>
      <c r="C158" s="248" t="s">
        <v>8</v>
      </c>
      <c r="D158" s="248" t="s">
        <v>152</v>
      </c>
      <c r="E158" s="249" t="s">
        <v>248</v>
      </c>
      <c r="F158" s="250" t="s">
        <v>249</v>
      </c>
      <c r="G158" s="251" t="s">
        <v>155</v>
      </c>
      <c r="H158" s="252">
        <v>7</v>
      </c>
      <c r="I158" s="253"/>
      <c r="J158" s="254">
        <f>ROUND(I158*H158,2)</f>
        <v>0</v>
      </c>
      <c r="K158" s="250" t="s">
        <v>19</v>
      </c>
      <c r="L158" s="255"/>
      <c r="M158" s="256" t="s">
        <v>19</v>
      </c>
      <c r="N158" s="257" t="s">
        <v>45</v>
      </c>
      <c r="O158" s="85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156</v>
      </c>
      <c r="AT158" s="231" t="s">
        <v>152</v>
      </c>
      <c r="AU158" s="231" t="s">
        <v>85</v>
      </c>
      <c r="AY158" s="18" t="s">
        <v>142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82</v>
      </c>
      <c r="BK158" s="232">
        <f>ROUND(I158*H158,2)</f>
        <v>0</v>
      </c>
      <c r="BL158" s="18" t="s">
        <v>147</v>
      </c>
      <c r="BM158" s="231" t="s">
        <v>250</v>
      </c>
    </row>
    <row r="159" s="2" customFormat="1">
      <c r="A159" s="39"/>
      <c r="B159" s="40"/>
      <c r="C159" s="41"/>
      <c r="D159" s="233" t="s">
        <v>149</v>
      </c>
      <c r="E159" s="41"/>
      <c r="F159" s="234" t="s">
        <v>249</v>
      </c>
      <c r="G159" s="41"/>
      <c r="H159" s="41"/>
      <c r="I159" s="137"/>
      <c r="J159" s="41"/>
      <c r="K159" s="41"/>
      <c r="L159" s="45"/>
      <c r="M159" s="235"/>
      <c r="N159" s="236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149</v>
      </c>
      <c r="AU159" s="18" t="s">
        <v>85</v>
      </c>
    </row>
    <row r="160" s="2" customFormat="1">
      <c r="A160" s="39"/>
      <c r="B160" s="40"/>
      <c r="C160" s="41"/>
      <c r="D160" s="233" t="s">
        <v>210</v>
      </c>
      <c r="E160" s="41"/>
      <c r="F160" s="260" t="s">
        <v>251</v>
      </c>
      <c r="G160" s="41"/>
      <c r="H160" s="41"/>
      <c r="I160" s="137"/>
      <c r="J160" s="41"/>
      <c r="K160" s="41"/>
      <c r="L160" s="45"/>
      <c r="M160" s="235"/>
      <c r="N160" s="236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210</v>
      </c>
      <c r="AU160" s="18" t="s">
        <v>85</v>
      </c>
    </row>
    <row r="161" s="13" customFormat="1">
      <c r="A161" s="13"/>
      <c r="B161" s="237"/>
      <c r="C161" s="238"/>
      <c r="D161" s="233" t="s">
        <v>150</v>
      </c>
      <c r="E161" s="239" t="s">
        <v>19</v>
      </c>
      <c r="F161" s="240" t="s">
        <v>252</v>
      </c>
      <c r="G161" s="238"/>
      <c r="H161" s="241">
        <v>7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150</v>
      </c>
      <c r="AU161" s="247" t="s">
        <v>85</v>
      </c>
      <c r="AV161" s="13" t="s">
        <v>85</v>
      </c>
      <c r="AW161" s="13" t="s">
        <v>34</v>
      </c>
      <c r="AX161" s="13" t="s">
        <v>82</v>
      </c>
      <c r="AY161" s="247" t="s">
        <v>142</v>
      </c>
    </row>
    <row r="162" s="2" customFormat="1" ht="16.5" customHeight="1">
      <c r="A162" s="39"/>
      <c r="B162" s="40"/>
      <c r="C162" s="220" t="s">
        <v>147</v>
      </c>
      <c r="D162" s="220" t="s">
        <v>143</v>
      </c>
      <c r="E162" s="221" t="s">
        <v>253</v>
      </c>
      <c r="F162" s="222" t="s">
        <v>254</v>
      </c>
      <c r="G162" s="223" t="s">
        <v>155</v>
      </c>
      <c r="H162" s="224">
        <v>1</v>
      </c>
      <c r="I162" s="225"/>
      <c r="J162" s="226">
        <f>ROUND(I162*H162,2)</f>
        <v>0</v>
      </c>
      <c r="K162" s="222" t="s">
        <v>19</v>
      </c>
      <c r="L162" s="45"/>
      <c r="M162" s="227" t="s">
        <v>19</v>
      </c>
      <c r="N162" s="228" t="s">
        <v>45</v>
      </c>
      <c r="O162" s="85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147</v>
      </c>
      <c r="AT162" s="231" t="s">
        <v>143</v>
      </c>
      <c r="AU162" s="231" t="s">
        <v>85</v>
      </c>
      <c r="AY162" s="18" t="s">
        <v>142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82</v>
      </c>
      <c r="BK162" s="232">
        <f>ROUND(I162*H162,2)</f>
        <v>0</v>
      </c>
      <c r="BL162" s="18" t="s">
        <v>147</v>
      </c>
      <c r="BM162" s="231" t="s">
        <v>255</v>
      </c>
    </row>
    <row r="163" s="2" customFormat="1">
      <c r="A163" s="39"/>
      <c r="B163" s="40"/>
      <c r="C163" s="41"/>
      <c r="D163" s="233" t="s">
        <v>149</v>
      </c>
      <c r="E163" s="41"/>
      <c r="F163" s="234" t="s">
        <v>256</v>
      </c>
      <c r="G163" s="41"/>
      <c r="H163" s="41"/>
      <c r="I163" s="137"/>
      <c r="J163" s="41"/>
      <c r="K163" s="41"/>
      <c r="L163" s="45"/>
      <c r="M163" s="235"/>
      <c r="N163" s="236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149</v>
      </c>
      <c r="AU163" s="18" t="s">
        <v>85</v>
      </c>
    </row>
    <row r="164" s="13" customFormat="1">
      <c r="A164" s="13"/>
      <c r="B164" s="237"/>
      <c r="C164" s="238"/>
      <c r="D164" s="233" t="s">
        <v>150</v>
      </c>
      <c r="E164" s="239" t="s">
        <v>19</v>
      </c>
      <c r="F164" s="240" t="s">
        <v>238</v>
      </c>
      <c r="G164" s="238"/>
      <c r="H164" s="241">
        <v>1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150</v>
      </c>
      <c r="AU164" s="247" t="s">
        <v>85</v>
      </c>
      <c r="AV164" s="13" t="s">
        <v>85</v>
      </c>
      <c r="AW164" s="13" t="s">
        <v>34</v>
      </c>
      <c r="AX164" s="13" t="s">
        <v>82</v>
      </c>
      <c r="AY164" s="247" t="s">
        <v>142</v>
      </c>
    </row>
    <row r="165" s="2" customFormat="1" ht="16.5" customHeight="1">
      <c r="A165" s="39"/>
      <c r="B165" s="40"/>
      <c r="C165" s="220" t="s">
        <v>257</v>
      </c>
      <c r="D165" s="220" t="s">
        <v>143</v>
      </c>
      <c r="E165" s="221" t="s">
        <v>258</v>
      </c>
      <c r="F165" s="222" t="s">
        <v>259</v>
      </c>
      <c r="G165" s="223" t="s">
        <v>155</v>
      </c>
      <c r="H165" s="224">
        <v>7</v>
      </c>
      <c r="I165" s="225"/>
      <c r="J165" s="226">
        <f>ROUND(I165*H165,2)</f>
        <v>0</v>
      </c>
      <c r="K165" s="222" t="s">
        <v>165</v>
      </c>
      <c r="L165" s="45"/>
      <c r="M165" s="227" t="s">
        <v>19</v>
      </c>
      <c r="N165" s="228" t="s">
        <v>45</v>
      </c>
      <c r="O165" s="85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147</v>
      </c>
      <c r="AT165" s="231" t="s">
        <v>143</v>
      </c>
      <c r="AU165" s="231" t="s">
        <v>85</v>
      </c>
      <c r="AY165" s="18" t="s">
        <v>142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82</v>
      </c>
      <c r="BK165" s="232">
        <f>ROUND(I165*H165,2)</f>
        <v>0</v>
      </c>
      <c r="BL165" s="18" t="s">
        <v>147</v>
      </c>
      <c r="BM165" s="231" t="s">
        <v>260</v>
      </c>
    </row>
    <row r="166" s="2" customFormat="1">
      <c r="A166" s="39"/>
      <c r="B166" s="40"/>
      <c r="C166" s="41"/>
      <c r="D166" s="233" t="s">
        <v>149</v>
      </c>
      <c r="E166" s="41"/>
      <c r="F166" s="234" t="s">
        <v>261</v>
      </c>
      <c r="G166" s="41"/>
      <c r="H166" s="41"/>
      <c r="I166" s="137"/>
      <c r="J166" s="41"/>
      <c r="K166" s="41"/>
      <c r="L166" s="45"/>
      <c r="M166" s="235"/>
      <c r="N166" s="236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149</v>
      </c>
      <c r="AU166" s="18" t="s">
        <v>85</v>
      </c>
    </row>
    <row r="167" s="13" customFormat="1">
      <c r="A167" s="13"/>
      <c r="B167" s="237"/>
      <c r="C167" s="238"/>
      <c r="D167" s="233" t="s">
        <v>150</v>
      </c>
      <c r="E167" s="239" t="s">
        <v>19</v>
      </c>
      <c r="F167" s="240" t="s">
        <v>262</v>
      </c>
      <c r="G167" s="238"/>
      <c r="H167" s="241">
        <v>7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150</v>
      </c>
      <c r="AU167" s="247" t="s">
        <v>85</v>
      </c>
      <c r="AV167" s="13" t="s">
        <v>85</v>
      </c>
      <c r="AW167" s="13" t="s">
        <v>34</v>
      </c>
      <c r="AX167" s="13" t="s">
        <v>82</v>
      </c>
      <c r="AY167" s="247" t="s">
        <v>142</v>
      </c>
    </row>
    <row r="168" s="12" customFormat="1" ht="25.92" customHeight="1">
      <c r="A168" s="12"/>
      <c r="B168" s="206"/>
      <c r="C168" s="207"/>
      <c r="D168" s="208" t="s">
        <v>73</v>
      </c>
      <c r="E168" s="209" t="s">
        <v>152</v>
      </c>
      <c r="F168" s="209" t="s">
        <v>263</v>
      </c>
      <c r="G168" s="207"/>
      <c r="H168" s="207"/>
      <c r="I168" s="210"/>
      <c r="J168" s="211">
        <f>BK168</f>
        <v>0</v>
      </c>
      <c r="K168" s="207"/>
      <c r="L168" s="212"/>
      <c r="M168" s="213"/>
      <c r="N168" s="214"/>
      <c r="O168" s="214"/>
      <c r="P168" s="215">
        <f>P169+P228+P449</f>
        <v>0</v>
      </c>
      <c r="Q168" s="214"/>
      <c r="R168" s="215">
        <f>R169+R228+R449</f>
        <v>683.82163371000001</v>
      </c>
      <c r="S168" s="214"/>
      <c r="T168" s="216">
        <f>T169+T228+T449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7" t="s">
        <v>158</v>
      </c>
      <c r="AT168" s="218" t="s">
        <v>73</v>
      </c>
      <c r="AU168" s="218" t="s">
        <v>74</v>
      </c>
      <c r="AY168" s="217" t="s">
        <v>142</v>
      </c>
      <c r="BK168" s="219">
        <f>BK169+BK228+BK449</f>
        <v>0</v>
      </c>
    </row>
    <row r="169" s="12" customFormat="1" ht="22.8" customHeight="1">
      <c r="A169" s="12"/>
      <c r="B169" s="206"/>
      <c r="C169" s="207"/>
      <c r="D169" s="208" t="s">
        <v>73</v>
      </c>
      <c r="E169" s="258" t="s">
        <v>264</v>
      </c>
      <c r="F169" s="258" t="s">
        <v>265</v>
      </c>
      <c r="G169" s="207"/>
      <c r="H169" s="207"/>
      <c r="I169" s="210"/>
      <c r="J169" s="259">
        <f>BK169</f>
        <v>0</v>
      </c>
      <c r="K169" s="207"/>
      <c r="L169" s="212"/>
      <c r="M169" s="213"/>
      <c r="N169" s="214"/>
      <c r="O169" s="214"/>
      <c r="P169" s="215">
        <f>SUM(P170:P227)</f>
        <v>0</v>
      </c>
      <c r="Q169" s="214"/>
      <c r="R169" s="215">
        <f>SUM(R170:R227)</f>
        <v>0.18859999999999999</v>
      </c>
      <c r="S169" s="214"/>
      <c r="T169" s="216">
        <f>SUM(T170:T227)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7" t="s">
        <v>158</v>
      </c>
      <c r="AT169" s="218" t="s">
        <v>73</v>
      </c>
      <c r="AU169" s="218" t="s">
        <v>82</v>
      </c>
      <c r="AY169" s="217" t="s">
        <v>142</v>
      </c>
      <c r="BK169" s="219">
        <f>SUM(BK170:BK227)</f>
        <v>0</v>
      </c>
    </row>
    <row r="170" s="2" customFormat="1" ht="21.75" customHeight="1">
      <c r="A170" s="39"/>
      <c r="B170" s="40"/>
      <c r="C170" s="220" t="s">
        <v>266</v>
      </c>
      <c r="D170" s="220" t="s">
        <v>143</v>
      </c>
      <c r="E170" s="221" t="s">
        <v>267</v>
      </c>
      <c r="F170" s="222" t="s">
        <v>268</v>
      </c>
      <c r="G170" s="223" t="s">
        <v>155</v>
      </c>
      <c r="H170" s="224">
        <v>1</v>
      </c>
      <c r="I170" s="225"/>
      <c r="J170" s="226">
        <f>ROUND(I170*H170,2)</f>
        <v>0</v>
      </c>
      <c r="K170" s="222" t="s">
        <v>165</v>
      </c>
      <c r="L170" s="45"/>
      <c r="M170" s="227" t="s">
        <v>19</v>
      </c>
      <c r="N170" s="228" t="s">
        <v>45</v>
      </c>
      <c r="O170" s="85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269</v>
      </c>
      <c r="AT170" s="231" t="s">
        <v>143</v>
      </c>
      <c r="AU170" s="231" t="s">
        <v>85</v>
      </c>
      <c r="AY170" s="18" t="s">
        <v>142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82</v>
      </c>
      <c r="BK170" s="232">
        <f>ROUND(I170*H170,2)</f>
        <v>0</v>
      </c>
      <c r="BL170" s="18" t="s">
        <v>269</v>
      </c>
      <c r="BM170" s="231" t="s">
        <v>270</v>
      </c>
    </row>
    <row r="171" s="2" customFormat="1">
      <c r="A171" s="39"/>
      <c r="B171" s="40"/>
      <c r="C171" s="41"/>
      <c r="D171" s="233" t="s">
        <v>149</v>
      </c>
      <c r="E171" s="41"/>
      <c r="F171" s="234" t="s">
        <v>271</v>
      </c>
      <c r="G171" s="41"/>
      <c r="H171" s="41"/>
      <c r="I171" s="137"/>
      <c r="J171" s="41"/>
      <c r="K171" s="41"/>
      <c r="L171" s="45"/>
      <c r="M171" s="235"/>
      <c r="N171" s="236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149</v>
      </c>
      <c r="AU171" s="18" t="s">
        <v>85</v>
      </c>
    </row>
    <row r="172" s="2" customFormat="1">
      <c r="A172" s="39"/>
      <c r="B172" s="40"/>
      <c r="C172" s="41"/>
      <c r="D172" s="233" t="s">
        <v>197</v>
      </c>
      <c r="E172" s="41"/>
      <c r="F172" s="260" t="s">
        <v>272</v>
      </c>
      <c r="G172" s="41"/>
      <c r="H172" s="41"/>
      <c r="I172" s="137"/>
      <c r="J172" s="41"/>
      <c r="K172" s="41"/>
      <c r="L172" s="45"/>
      <c r="M172" s="235"/>
      <c r="N172" s="236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197</v>
      </c>
      <c r="AU172" s="18" t="s">
        <v>85</v>
      </c>
    </row>
    <row r="173" s="13" customFormat="1">
      <c r="A173" s="13"/>
      <c r="B173" s="237"/>
      <c r="C173" s="238"/>
      <c r="D173" s="233" t="s">
        <v>150</v>
      </c>
      <c r="E173" s="239" t="s">
        <v>19</v>
      </c>
      <c r="F173" s="240" t="s">
        <v>238</v>
      </c>
      <c r="G173" s="238"/>
      <c r="H173" s="241">
        <v>1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150</v>
      </c>
      <c r="AU173" s="247" t="s">
        <v>85</v>
      </c>
      <c r="AV173" s="13" t="s">
        <v>85</v>
      </c>
      <c r="AW173" s="13" t="s">
        <v>34</v>
      </c>
      <c r="AX173" s="13" t="s">
        <v>82</v>
      </c>
      <c r="AY173" s="247" t="s">
        <v>142</v>
      </c>
    </row>
    <row r="174" s="2" customFormat="1" ht="21.75" customHeight="1">
      <c r="A174" s="39"/>
      <c r="B174" s="40"/>
      <c r="C174" s="220" t="s">
        <v>273</v>
      </c>
      <c r="D174" s="220" t="s">
        <v>143</v>
      </c>
      <c r="E174" s="221" t="s">
        <v>274</v>
      </c>
      <c r="F174" s="222" t="s">
        <v>275</v>
      </c>
      <c r="G174" s="223" t="s">
        <v>155</v>
      </c>
      <c r="H174" s="224">
        <v>4</v>
      </c>
      <c r="I174" s="225"/>
      <c r="J174" s="226">
        <f>ROUND(I174*H174,2)</f>
        <v>0</v>
      </c>
      <c r="K174" s="222" t="s">
        <v>165</v>
      </c>
      <c r="L174" s="45"/>
      <c r="M174" s="227" t="s">
        <v>19</v>
      </c>
      <c r="N174" s="228" t="s">
        <v>45</v>
      </c>
      <c r="O174" s="85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269</v>
      </c>
      <c r="AT174" s="231" t="s">
        <v>143</v>
      </c>
      <c r="AU174" s="231" t="s">
        <v>85</v>
      </c>
      <c r="AY174" s="18" t="s">
        <v>142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82</v>
      </c>
      <c r="BK174" s="232">
        <f>ROUND(I174*H174,2)</f>
        <v>0</v>
      </c>
      <c r="BL174" s="18" t="s">
        <v>269</v>
      </c>
      <c r="BM174" s="231" t="s">
        <v>276</v>
      </c>
    </row>
    <row r="175" s="2" customFormat="1">
      <c r="A175" s="39"/>
      <c r="B175" s="40"/>
      <c r="C175" s="41"/>
      <c r="D175" s="233" t="s">
        <v>149</v>
      </c>
      <c r="E175" s="41"/>
      <c r="F175" s="234" t="s">
        <v>277</v>
      </c>
      <c r="G175" s="41"/>
      <c r="H175" s="41"/>
      <c r="I175" s="137"/>
      <c r="J175" s="41"/>
      <c r="K175" s="41"/>
      <c r="L175" s="45"/>
      <c r="M175" s="235"/>
      <c r="N175" s="236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149</v>
      </c>
      <c r="AU175" s="18" t="s">
        <v>85</v>
      </c>
    </row>
    <row r="176" s="2" customFormat="1">
      <c r="A176" s="39"/>
      <c r="B176" s="40"/>
      <c r="C176" s="41"/>
      <c r="D176" s="233" t="s">
        <v>197</v>
      </c>
      <c r="E176" s="41"/>
      <c r="F176" s="260" t="s">
        <v>272</v>
      </c>
      <c r="G176" s="41"/>
      <c r="H176" s="41"/>
      <c r="I176" s="137"/>
      <c r="J176" s="41"/>
      <c r="K176" s="41"/>
      <c r="L176" s="45"/>
      <c r="M176" s="235"/>
      <c r="N176" s="236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197</v>
      </c>
      <c r="AU176" s="18" t="s">
        <v>85</v>
      </c>
    </row>
    <row r="177" s="13" customFormat="1">
      <c r="A177" s="13"/>
      <c r="B177" s="237"/>
      <c r="C177" s="238"/>
      <c r="D177" s="233" t="s">
        <v>150</v>
      </c>
      <c r="E177" s="239" t="s">
        <v>19</v>
      </c>
      <c r="F177" s="240" t="s">
        <v>278</v>
      </c>
      <c r="G177" s="238"/>
      <c r="H177" s="241">
        <v>4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150</v>
      </c>
      <c r="AU177" s="247" t="s">
        <v>85</v>
      </c>
      <c r="AV177" s="13" t="s">
        <v>85</v>
      </c>
      <c r="AW177" s="13" t="s">
        <v>34</v>
      </c>
      <c r="AX177" s="13" t="s">
        <v>82</v>
      </c>
      <c r="AY177" s="247" t="s">
        <v>142</v>
      </c>
    </row>
    <row r="178" s="2" customFormat="1" ht="21.75" customHeight="1">
      <c r="A178" s="39"/>
      <c r="B178" s="40"/>
      <c r="C178" s="220" t="s">
        <v>279</v>
      </c>
      <c r="D178" s="220" t="s">
        <v>143</v>
      </c>
      <c r="E178" s="221" t="s">
        <v>280</v>
      </c>
      <c r="F178" s="222" t="s">
        <v>281</v>
      </c>
      <c r="G178" s="223" t="s">
        <v>155</v>
      </c>
      <c r="H178" s="224">
        <v>1</v>
      </c>
      <c r="I178" s="225"/>
      <c r="J178" s="226">
        <f>ROUND(I178*H178,2)</f>
        <v>0</v>
      </c>
      <c r="K178" s="222" t="s">
        <v>165</v>
      </c>
      <c r="L178" s="45"/>
      <c r="M178" s="227" t="s">
        <v>19</v>
      </c>
      <c r="N178" s="228" t="s">
        <v>45</v>
      </c>
      <c r="O178" s="85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269</v>
      </c>
      <c r="AT178" s="231" t="s">
        <v>143</v>
      </c>
      <c r="AU178" s="231" t="s">
        <v>85</v>
      </c>
      <c r="AY178" s="18" t="s">
        <v>142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82</v>
      </c>
      <c r="BK178" s="232">
        <f>ROUND(I178*H178,2)</f>
        <v>0</v>
      </c>
      <c r="BL178" s="18" t="s">
        <v>269</v>
      </c>
      <c r="BM178" s="231" t="s">
        <v>282</v>
      </c>
    </row>
    <row r="179" s="2" customFormat="1">
      <c r="A179" s="39"/>
      <c r="B179" s="40"/>
      <c r="C179" s="41"/>
      <c r="D179" s="233" t="s">
        <v>149</v>
      </c>
      <c r="E179" s="41"/>
      <c r="F179" s="234" t="s">
        <v>281</v>
      </c>
      <c r="G179" s="41"/>
      <c r="H179" s="41"/>
      <c r="I179" s="137"/>
      <c r="J179" s="41"/>
      <c r="K179" s="41"/>
      <c r="L179" s="45"/>
      <c r="M179" s="235"/>
      <c r="N179" s="236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149</v>
      </c>
      <c r="AU179" s="18" t="s">
        <v>85</v>
      </c>
    </row>
    <row r="180" s="13" customFormat="1">
      <c r="A180" s="13"/>
      <c r="B180" s="237"/>
      <c r="C180" s="238"/>
      <c r="D180" s="233" t="s">
        <v>150</v>
      </c>
      <c r="E180" s="239" t="s">
        <v>19</v>
      </c>
      <c r="F180" s="240" t="s">
        <v>238</v>
      </c>
      <c r="G180" s="238"/>
      <c r="H180" s="241">
        <v>1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7" t="s">
        <v>150</v>
      </c>
      <c r="AU180" s="247" t="s">
        <v>85</v>
      </c>
      <c r="AV180" s="13" t="s">
        <v>85</v>
      </c>
      <c r="AW180" s="13" t="s">
        <v>34</v>
      </c>
      <c r="AX180" s="13" t="s">
        <v>82</v>
      </c>
      <c r="AY180" s="247" t="s">
        <v>142</v>
      </c>
    </row>
    <row r="181" s="2" customFormat="1" ht="21.75" customHeight="1">
      <c r="A181" s="39"/>
      <c r="B181" s="40"/>
      <c r="C181" s="220" t="s">
        <v>7</v>
      </c>
      <c r="D181" s="220" t="s">
        <v>143</v>
      </c>
      <c r="E181" s="221" t="s">
        <v>283</v>
      </c>
      <c r="F181" s="222" t="s">
        <v>284</v>
      </c>
      <c r="G181" s="223" t="s">
        <v>155</v>
      </c>
      <c r="H181" s="224">
        <v>7</v>
      </c>
      <c r="I181" s="225"/>
      <c r="J181" s="226">
        <f>ROUND(I181*H181,2)</f>
        <v>0</v>
      </c>
      <c r="K181" s="222" t="s">
        <v>165</v>
      </c>
      <c r="L181" s="45"/>
      <c r="M181" s="227" t="s">
        <v>19</v>
      </c>
      <c r="N181" s="228" t="s">
        <v>45</v>
      </c>
      <c r="O181" s="85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1" t="s">
        <v>269</v>
      </c>
      <c r="AT181" s="231" t="s">
        <v>143</v>
      </c>
      <c r="AU181" s="231" t="s">
        <v>85</v>
      </c>
      <c r="AY181" s="18" t="s">
        <v>142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82</v>
      </c>
      <c r="BK181" s="232">
        <f>ROUND(I181*H181,2)</f>
        <v>0</v>
      </c>
      <c r="BL181" s="18" t="s">
        <v>269</v>
      </c>
      <c r="BM181" s="231" t="s">
        <v>285</v>
      </c>
    </row>
    <row r="182" s="2" customFormat="1">
      <c r="A182" s="39"/>
      <c r="B182" s="40"/>
      <c r="C182" s="41"/>
      <c r="D182" s="233" t="s">
        <v>149</v>
      </c>
      <c r="E182" s="41"/>
      <c r="F182" s="234" t="s">
        <v>286</v>
      </c>
      <c r="G182" s="41"/>
      <c r="H182" s="41"/>
      <c r="I182" s="137"/>
      <c r="J182" s="41"/>
      <c r="K182" s="41"/>
      <c r="L182" s="45"/>
      <c r="M182" s="235"/>
      <c r="N182" s="236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149</v>
      </c>
      <c r="AU182" s="18" t="s">
        <v>85</v>
      </c>
    </row>
    <row r="183" s="13" customFormat="1">
      <c r="A183" s="13"/>
      <c r="B183" s="237"/>
      <c r="C183" s="238"/>
      <c r="D183" s="233" t="s">
        <v>150</v>
      </c>
      <c r="E183" s="239" t="s">
        <v>19</v>
      </c>
      <c r="F183" s="240" t="s">
        <v>287</v>
      </c>
      <c r="G183" s="238"/>
      <c r="H183" s="241">
        <v>7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150</v>
      </c>
      <c r="AU183" s="247" t="s">
        <v>85</v>
      </c>
      <c r="AV183" s="13" t="s">
        <v>85</v>
      </c>
      <c r="AW183" s="13" t="s">
        <v>34</v>
      </c>
      <c r="AX183" s="13" t="s">
        <v>82</v>
      </c>
      <c r="AY183" s="247" t="s">
        <v>142</v>
      </c>
    </row>
    <row r="184" s="2" customFormat="1" ht="21.75" customHeight="1">
      <c r="A184" s="39"/>
      <c r="B184" s="40"/>
      <c r="C184" s="220" t="s">
        <v>288</v>
      </c>
      <c r="D184" s="220" t="s">
        <v>143</v>
      </c>
      <c r="E184" s="221" t="s">
        <v>289</v>
      </c>
      <c r="F184" s="222" t="s">
        <v>290</v>
      </c>
      <c r="G184" s="223" t="s">
        <v>155</v>
      </c>
      <c r="H184" s="224">
        <v>1</v>
      </c>
      <c r="I184" s="225"/>
      <c r="J184" s="226">
        <f>ROUND(I184*H184,2)</f>
        <v>0</v>
      </c>
      <c r="K184" s="222" t="s">
        <v>165</v>
      </c>
      <c r="L184" s="45"/>
      <c r="M184" s="227" t="s">
        <v>19</v>
      </c>
      <c r="N184" s="228" t="s">
        <v>45</v>
      </c>
      <c r="O184" s="85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1" t="s">
        <v>269</v>
      </c>
      <c r="AT184" s="231" t="s">
        <v>143</v>
      </c>
      <c r="AU184" s="231" t="s">
        <v>85</v>
      </c>
      <c r="AY184" s="18" t="s">
        <v>142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82</v>
      </c>
      <c r="BK184" s="232">
        <f>ROUND(I184*H184,2)</f>
        <v>0</v>
      </c>
      <c r="BL184" s="18" t="s">
        <v>269</v>
      </c>
      <c r="BM184" s="231" t="s">
        <v>291</v>
      </c>
    </row>
    <row r="185" s="2" customFormat="1">
      <c r="A185" s="39"/>
      <c r="B185" s="40"/>
      <c r="C185" s="41"/>
      <c r="D185" s="233" t="s">
        <v>149</v>
      </c>
      <c r="E185" s="41"/>
      <c r="F185" s="234" t="s">
        <v>290</v>
      </c>
      <c r="G185" s="41"/>
      <c r="H185" s="41"/>
      <c r="I185" s="137"/>
      <c r="J185" s="41"/>
      <c r="K185" s="41"/>
      <c r="L185" s="45"/>
      <c r="M185" s="235"/>
      <c r="N185" s="236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149</v>
      </c>
      <c r="AU185" s="18" t="s">
        <v>85</v>
      </c>
    </row>
    <row r="186" s="13" customFormat="1">
      <c r="A186" s="13"/>
      <c r="B186" s="237"/>
      <c r="C186" s="238"/>
      <c r="D186" s="233" t="s">
        <v>150</v>
      </c>
      <c r="E186" s="239" t="s">
        <v>19</v>
      </c>
      <c r="F186" s="240" t="s">
        <v>292</v>
      </c>
      <c r="G186" s="238"/>
      <c r="H186" s="241">
        <v>1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150</v>
      </c>
      <c r="AU186" s="247" t="s">
        <v>85</v>
      </c>
      <c r="AV186" s="13" t="s">
        <v>85</v>
      </c>
      <c r="AW186" s="13" t="s">
        <v>34</v>
      </c>
      <c r="AX186" s="13" t="s">
        <v>82</v>
      </c>
      <c r="AY186" s="247" t="s">
        <v>142</v>
      </c>
    </row>
    <row r="187" s="2" customFormat="1" ht="21.75" customHeight="1">
      <c r="A187" s="39"/>
      <c r="B187" s="40"/>
      <c r="C187" s="220" t="s">
        <v>293</v>
      </c>
      <c r="D187" s="220" t="s">
        <v>143</v>
      </c>
      <c r="E187" s="221" t="s">
        <v>294</v>
      </c>
      <c r="F187" s="222" t="s">
        <v>295</v>
      </c>
      <c r="G187" s="223" t="s">
        <v>155</v>
      </c>
      <c r="H187" s="224">
        <v>1</v>
      </c>
      <c r="I187" s="225"/>
      <c r="J187" s="226">
        <f>ROUND(I187*H187,2)</f>
        <v>0</v>
      </c>
      <c r="K187" s="222" t="s">
        <v>165</v>
      </c>
      <c r="L187" s="45"/>
      <c r="M187" s="227" t="s">
        <v>19</v>
      </c>
      <c r="N187" s="228" t="s">
        <v>45</v>
      </c>
      <c r="O187" s="85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1" t="s">
        <v>269</v>
      </c>
      <c r="AT187" s="231" t="s">
        <v>143</v>
      </c>
      <c r="AU187" s="231" t="s">
        <v>85</v>
      </c>
      <c r="AY187" s="18" t="s">
        <v>142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82</v>
      </c>
      <c r="BK187" s="232">
        <f>ROUND(I187*H187,2)</f>
        <v>0</v>
      </c>
      <c r="BL187" s="18" t="s">
        <v>269</v>
      </c>
      <c r="BM187" s="231" t="s">
        <v>296</v>
      </c>
    </row>
    <row r="188" s="2" customFormat="1">
      <c r="A188" s="39"/>
      <c r="B188" s="40"/>
      <c r="C188" s="41"/>
      <c r="D188" s="233" t="s">
        <v>149</v>
      </c>
      <c r="E188" s="41"/>
      <c r="F188" s="234" t="s">
        <v>297</v>
      </c>
      <c r="G188" s="41"/>
      <c r="H188" s="41"/>
      <c r="I188" s="137"/>
      <c r="J188" s="41"/>
      <c r="K188" s="41"/>
      <c r="L188" s="45"/>
      <c r="M188" s="235"/>
      <c r="N188" s="236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149</v>
      </c>
      <c r="AU188" s="18" t="s">
        <v>85</v>
      </c>
    </row>
    <row r="189" s="13" customFormat="1">
      <c r="A189" s="13"/>
      <c r="B189" s="237"/>
      <c r="C189" s="238"/>
      <c r="D189" s="233" t="s">
        <v>150</v>
      </c>
      <c r="E189" s="239" t="s">
        <v>19</v>
      </c>
      <c r="F189" s="240" t="s">
        <v>298</v>
      </c>
      <c r="G189" s="238"/>
      <c r="H189" s="241">
        <v>1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150</v>
      </c>
      <c r="AU189" s="247" t="s">
        <v>85</v>
      </c>
      <c r="AV189" s="13" t="s">
        <v>85</v>
      </c>
      <c r="AW189" s="13" t="s">
        <v>34</v>
      </c>
      <c r="AX189" s="13" t="s">
        <v>82</v>
      </c>
      <c r="AY189" s="247" t="s">
        <v>142</v>
      </c>
    </row>
    <row r="190" s="2" customFormat="1" ht="21.75" customHeight="1">
      <c r="A190" s="39"/>
      <c r="B190" s="40"/>
      <c r="C190" s="220" t="s">
        <v>299</v>
      </c>
      <c r="D190" s="220" t="s">
        <v>143</v>
      </c>
      <c r="E190" s="221" t="s">
        <v>300</v>
      </c>
      <c r="F190" s="222" t="s">
        <v>301</v>
      </c>
      <c r="G190" s="223" t="s">
        <v>155</v>
      </c>
      <c r="H190" s="224">
        <v>8</v>
      </c>
      <c r="I190" s="225"/>
      <c r="J190" s="226">
        <f>ROUND(I190*H190,2)</f>
        <v>0</v>
      </c>
      <c r="K190" s="222" t="s">
        <v>165</v>
      </c>
      <c r="L190" s="45"/>
      <c r="M190" s="227" t="s">
        <v>19</v>
      </c>
      <c r="N190" s="228" t="s">
        <v>45</v>
      </c>
      <c r="O190" s="85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1" t="s">
        <v>269</v>
      </c>
      <c r="AT190" s="231" t="s">
        <v>143</v>
      </c>
      <c r="AU190" s="231" t="s">
        <v>85</v>
      </c>
      <c r="AY190" s="18" t="s">
        <v>142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82</v>
      </c>
      <c r="BK190" s="232">
        <f>ROUND(I190*H190,2)</f>
        <v>0</v>
      </c>
      <c r="BL190" s="18" t="s">
        <v>269</v>
      </c>
      <c r="BM190" s="231" t="s">
        <v>302</v>
      </c>
    </row>
    <row r="191" s="2" customFormat="1">
      <c r="A191" s="39"/>
      <c r="B191" s="40"/>
      <c r="C191" s="41"/>
      <c r="D191" s="233" t="s">
        <v>149</v>
      </c>
      <c r="E191" s="41"/>
      <c r="F191" s="234" t="s">
        <v>303</v>
      </c>
      <c r="G191" s="41"/>
      <c r="H191" s="41"/>
      <c r="I191" s="137"/>
      <c r="J191" s="41"/>
      <c r="K191" s="41"/>
      <c r="L191" s="45"/>
      <c r="M191" s="235"/>
      <c r="N191" s="236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149</v>
      </c>
      <c r="AU191" s="18" t="s">
        <v>85</v>
      </c>
    </row>
    <row r="192" s="13" customFormat="1">
      <c r="A192" s="13"/>
      <c r="B192" s="237"/>
      <c r="C192" s="238"/>
      <c r="D192" s="233" t="s">
        <v>150</v>
      </c>
      <c r="E192" s="239" t="s">
        <v>19</v>
      </c>
      <c r="F192" s="240" t="s">
        <v>304</v>
      </c>
      <c r="G192" s="238"/>
      <c r="H192" s="241">
        <v>8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150</v>
      </c>
      <c r="AU192" s="247" t="s">
        <v>85</v>
      </c>
      <c r="AV192" s="13" t="s">
        <v>85</v>
      </c>
      <c r="AW192" s="13" t="s">
        <v>34</v>
      </c>
      <c r="AX192" s="13" t="s">
        <v>82</v>
      </c>
      <c r="AY192" s="247" t="s">
        <v>142</v>
      </c>
    </row>
    <row r="193" s="2" customFormat="1" ht="21.75" customHeight="1">
      <c r="A193" s="39"/>
      <c r="B193" s="40"/>
      <c r="C193" s="220" t="s">
        <v>305</v>
      </c>
      <c r="D193" s="220" t="s">
        <v>143</v>
      </c>
      <c r="E193" s="221" t="s">
        <v>306</v>
      </c>
      <c r="F193" s="222" t="s">
        <v>307</v>
      </c>
      <c r="G193" s="223" t="s">
        <v>155</v>
      </c>
      <c r="H193" s="224">
        <v>8</v>
      </c>
      <c r="I193" s="225"/>
      <c r="J193" s="226">
        <f>ROUND(I193*H193,2)</f>
        <v>0</v>
      </c>
      <c r="K193" s="222" t="s">
        <v>165</v>
      </c>
      <c r="L193" s="45"/>
      <c r="M193" s="227" t="s">
        <v>19</v>
      </c>
      <c r="N193" s="228" t="s">
        <v>45</v>
      </c>
      <c r="O193" s="85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269</v>
      </c>
      <c r="AT193" s="231" t="s">
        <v>143</v>
      </c>
      <c r="AU193" s="231" t="s">
        <v>85</v>
      </c>
      <c r="AY193" s="18" t="s">
        <v>142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82</v>
      </c>
      <c r="BK193" s="232">
        <f>ROUND(I193*H193,2)</f>
        <v>0</v>
      </c>
      <c r="BL193" s="18" t="s">
        <v>269</v>
      </c>
      <c r="BM193" s="231" t="s">
        <v>308</v>
      </c>
    </row>
    <row r="194" s="2" customFormat="1">
      <c r="A194" s="39"/>
      <c r="B194" s="40"/>
      <c r="C194" s="41"/>
      <c r="D194" s="233" t="s">
        <v>149</v>
      </c>
      <c r="E194" s="41"/>
      <c r="F194" s="234" t="s">
        <v>309</v>
      </c>
      <c r="G194" s="41"/>
      <c r="H194" s="41"/>
      <c r="I194" s="137"/>
      <c r="J194" s="41"/>
      <c r="K194" s="41"/>
      <c r="L194" s="45"/>
      <c r="M194" s="235"/>
      <c r="N194" s="236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149</v>
      </c>
      <c r="AU194" s="18" t="s">
        <v>85</v>
      </c>
    </row>
    <row r="195" s="13" customFormat="1">
      <c r="A195" s="13"/>
      <c r="B195" s="237"/>
      <c r="C195" s="238"/>
      <c r="D195" s="233" t="s">
        <v>150</v>
      </c>
      <c r="E195" s="239" t="s">
        <v>19</v>
      </c>
      <c r="F195" s="240" t="s">
        <v>304</v>
      </c>
      <c r="G195" s="238"/>
      <c r="H195" s="241">
        <v>8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150</v>
      </c>
      <c r="AU195" s="247" t="s">
        <v>85</v>
      </c>
      <c r="AV195" s="13" t="s">
        <v>85</v>
      </c>
      <c r="AW195" s="13" t="s">
        <v>34</v>
      </c>
      <c r="AX195" s="13" t="s">
        <v>82</v>
      </c>
      <c r="AY195" s="247" t="s">
        <v>142</v>
      </c>
    </row>
    <row r="196" s="2" customFormat="1" ht="21.75" customHeight="1">
      <c r="A196" s="39"/>
      <c r="B196" s="40"/>
      <c r="C196" s="220" t="s">
        <v>310</v>
      </c>
      <c r="D196" s="220" t="s">
        <v>143</v>
      </c>
      <c r="E196" s="221" t="s">
        <v>311</v>
      </c>
      <c r="F196" s="222" t="s">
        <v>312</v>
      </c>
      <c r="G196" s="223" t="s">
        <v>155</v>
      </c>
      <c r="H196" s="224">
        <v>4</v>
      </c>
      <c r="I196" s="225"/>
      <c r="J196" s="226">
        <f>ROUND(I196*H196,2)</f>
        <v>0</v>
      </c>
      <c r="K196" s="222" t="s">
        <v>165</v>
      </c>
      <c r="L196" s="45"/>
      <c r="M196" s="227" t="s">
        <v>19</v>
      </c>
      <c r="N196" s="228" t="s">
        <v>45</v>
      </c>
      <c r="O196" s="85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1" t="s">
        <v>269</v>
      </c>
      <c r="AT196" s="231" t="s">
        <v>143</v>
      </c>
      <c r="AU196" s="231" t="s">
        <v>85</v>
      </c>
      <c r="AY196" s="18" t="s">
        <v>142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82</v>
      </c>
      <c r="BK196" s="232">
        <f>ROUND(I196*H196,2)</f>
        <v>0</v>
      </c>
      <c r="BL196" s="18" t="s">
        <v>269</v>
      </c>
      <c r="BM196" s="231" t="s">
        <v>313</v>
      </c>
    </row>
    <row r="197" s="2" customFormat="1">
      <c r="A197" s="39"/>
      <c r="B197" s="40"/>
      <c r="C197" s="41"/>
      <c r="D197" s="233" t="s">
        <v>149</v>
      </c>
      <c r="E197" s="41"/>
      <c r="F197" s="234" t="s">
        <v>314</v>
      </c>
      <c r="G197" s="41"/>
      <c r="H197" s="41"/>
      <c r="I197" s="137"/>
      <c r="J197" s="41"/>
      <c r="K197" s="41"/>
      <c r="L197" s="45"/>
      <c r="M197" s="235"/>
      <c r="N197" s="236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149</v>
      </c>
      <c r="AU197" s="18" t="s">
        <v>85</v>
      </c>
    </row>
    <row r="198" s="13" customFormat="1">
      <c r="A198" s="13"/>
      <c r="B198" s="237"/>
      <c r="C198" s="238"/>
      <c r="D198" s="233" t="s">
        <v>150</v>
      </c>
      <c r="E198" s="239" t="s">
        <v>19</v>
      </c>
      <c r="F198" s="240" t="s">
        <v>315</v>
      </c>
      <c r="G198" s="238"/>
      <c r="H198" s="241">
        <v>4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150</v>
      </c>
      <c r="AU198" s="247" t="s">
        <v>85</v>
      </c>
      <c r="AV198" s="13" t="s">
        <v>85</v>
      </c>
      <c r="AW198" s="13" t="s">
        <v>34</v>
      </c>
      <c r="AX198" s="13" t="s">
        <v>82</v>
      </c>
      <c r="AY198" s="247" t="s">
        <v>142</v>
      </c>
    </row>
    <row r="199" s="2" customFormat="1" ht="33" customHeight="1">
      <c r="A199" s="39"/>
      <c r="B199" s="40"/>
      <c r="C199" s="220" t="s">
        <v>316</v>
      </c>
      <c r="D199" s="220" t="s">
        <v>143</v>
      </c>
      <c r="E199" s="221" t="s">
        <v>317</v>
      </c>
      <c r="F199" s="222" t="s">
        <v>318</v>
      </c>
      <c r="G199" s="223" t="s">
        <v>194</v>
      </c>
      <c r="H199" s="224">
        <v>250</v>
      </c>
      <c r="I199" s="225"/>
      <c r="J199" s="226">
        <f>ROUND(I199*H199,2)</f>
        <v>0</v>
      </c>
      <c r="K199" s="222" t="s">
        <v>165</v>
      </c>
      <c r="L199" s="45"/>
      <c r="M199" s="227" t="s">
        <v>19</v>
      </c>
      <c r="N199" s="228" t="s">
        <v>45</v>
      </c>
      <c r="O199" s="85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1" t="s">
        <v>269</v>
      </c>
      <c r="AT199" s="231" t="s">
        <v>143</v>
      </c>
      <c r="AU199" s="231" t="s">
        <v>85</v>
      </c>
      <c r="AY199" s="18" t="s">
        <v>142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82</v>
      </c>
      <c r="BK199" s="232">
        <f>ROUND(I199*H199,2)</f>
        <v>0</v>
      </c>
      <c r="BL199" s="18" t="s">
        <v>269</v>
      </c>
      <c r="BM199" s="231" t="s">
        <v>319</v>
      </c>
    </row>
    <row r="200" s="2" customFormat="1">
      <c r="A200" s="39"/>
      <c r="B200" s="40"/>
      <c r="C200" s="41"/>
      <c r="D200" s="233" t="s">
        <v>149</v>
      </c>
      <c r="E200" s="41"/>
      <c r="F200" s="234" t="s">
        <v>320</v>
      </c>
      <c r="G200" s="41"/>
      <c r="H200" s="41"/>
      <c r="I200" s="137"/>
      <c r="J200" s="41"/>
      <c r="K200" s="41"/>
      <c r="L200" s="45"/>
      <c r="M200" s="235"/>
      <c r="N200" s="236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149</v>
      </c>
      <c r="AU200" s="18" t="s">
        <v>85</v>
      </c>
    </row>
    <row r="201" s="13" customFormat="1">
      <c r="A201" s="13"/>
      <c r="B201" s="237"/>
      <c r="C201" s="238"/>
      <c r="D201" s="233" t="s">
        <v>150</v>
      </c>
      <c r="E201" s="239" t="s">
        <v>19</v>
      </c>
      <c r="F201" s="240" t="s">
        <v>321</v>
      </c>
      <c r="G201" s="238"/>
      <c r="H201" s="241">
        <v>250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150</v>
      </c>
      <c r="AU201" s="247" t="s">
        <v>85</v>
      </c>
      <c r="AV201" s="13" t="s">
        <v>85</v>
      </c>
      <c r="AW201" s="13" t="s">
        <v>34</v>
      </c>
      <c r="AX201" s="13" t="s">
        <v>82</v>
      </c>
      <c r="AY201" s="247" t="s">
        <v>142</v>
      </c>
    </row>
    <row r="202" s="2" customFormat="1" ht="16.5" customHeight="1">
      <c r="A202" s="39"/>
      <c r="B202" s="40"/>
      <c r="C202" s="248" t="s">
        <v>322</v>
      </c>
      <c r="D202" s="248" t="s">
        <v>152</v>
      </c>
      <c r="E202" s="249" t="s">
        <v>323</v>
      </c>
      <c r="F202" s="250" t="s">
        <v>324</v>
      </c>
      <c r="G202" s="251" t="s">
        <v>194</v>
      </c>
      <c r="H202" s="252">
        <v>287.5</v>
      </c>
      <c r="I202" s="253"/>
      <c r="J202" s="254">
        <f>ROUND(I202*H202,2)</f>
        <v>0</v>
      </c>
      <c r="K202" s="250" t="s">
        <v>165</v>
      </c>
      <c r="L202" s="255"/>
      <c r="M202" s="256" t="s">
        <v>19</v>
      </c>
      <c r="N202" s="257" t="s">
        <v>45</v>
      </c>
      <c r="O202" s="85"/>
      <c r="P202" s="229">
        <f>O202*H202</f>
        <v>0</v>
      </c>
      <c r="Q202" s="229">
        <v>6.9999999999999994E-05</v>
      </c>
      <c r="R202" s="229">
        <f>Q202*H202</f>
        <v>0.020124999999999997</v>
      </c>
      <c r="S202" s="229">
        <v>0</v>
      </c>
      <c r="T202" s="23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1" t="s">
        <v>325</v>
      </c>
      <c r="AT202" s="231" t="s">
        <v>152</v>
      </c>
      <c r="AU202" s="231" t="s">
        <v>85</v>
      </c>
      <c r="AY202" s="18" t="s">
        <v>142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82</v>
      </c>
      <c r="BK202" s="232">
        <f>ROUND(I202*H202,2)</f>
        <v>0</v>
      </c>
      <c r="BL202" s="18" t="s">
        <v>325</v>
      </c>
      <c r="BM202" s="231" t="s">
        <v>326</v>
      </c>
    </row>
    <row r="203" s="2" customFormat="1">
      <c r="A203" s="39"/>
      <c r="B203" s="40"/>
      <c r="C203" s="41"/>
      <c r="D203" s="233" t="s">
        <v>149</v>
      </c>
      <c r="E203" s="41"/>
      <c r="F203" s="234" t="s">
        <v>324</v>
      </c>
      <c r="G203" s="41"/>
      <c r="H203" s="41"/>
      <c r="I203" s="137"/>
      <c r="J203" s="41"/>
      <c r="K203" s="41"/>
      <c r="L203" s="45"/>
      <c r="M203" s="235"/>
      <c r="N203" s="236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149</v>
      </c>
      <c r="AU203" s="18" t="s">
        <v>85</v>
      </c>
    </row>
    <row r="204" s="2" customFormat="1">
      <c r="A204" s="39"/>
      <c r="B204" s="40"/>
      <c r="C204" s="41"/>
      <c r="D204" s="233" t="s">
        <v>210</v>
      </c>
      <c r="E204" s="41"/>
      <c r="F204" s="260" t="s">
        <v>327</v>
      </c>
      <c r="G204" s="41"/>
      <c r="H204" s="41"/>
      <c r="I204" s="137"/>
      <c r="J204" s="41"/>
      <c r="K204" s="41"/>
      <c r="L204" s="45"/>
      <c r="M204" s="235"/>
      <c r="N204" s="236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210</v>
      </c>
      <c r="AU204" s="18" t="s">
        <v>85</v>
      </c>
    </row>
    <row r="205" s="13" customFormat="1">
      <c r="A205" s="13"/>
      <c r="B205" s="237"/>
      <c r="C205" s="238"/>
      <c r="D205" s="233" t="s">
        <v>150</v>
      </c>
      <c r="E205" s="239" t="s">
        <v>19</v>
      </c>
      <c r="F205" s="240" t="s">
        <v>328</v>
      </c>
      <c r="G205" s="238"/>
      <c r="H205" s="241">
        <v>250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150</v>
      </c>
      <c r="AU205" s="247" t="s">
        <v>85</v>
      </c>
      <c r="AV205" s="13" t="s">
        <v>85</v>
      </c>
      <c r="AW205" s="13" t="s">
        <v>34</v>
      </c>
      <c r="AX205" s="13" t="s">
        <v>82</v>
      </c>
      <c r="AY205" s="247" t="s">
        <v>142</v>
      </c>
    </row>
    <row r="206" s="13" customFormat="1">
      <c r="A206" s="13"/>
      <c r="B206" s="237"/>
      <c r="C206" s="238"/>
      <c r="D206" s="233" t="s">
        <v>150</v>
      </c>
      <c r="E206" s="238"/>
      <c r="F206" s="240" t="s">
        <v>329</v>
      </c>
      <c r="G206" s="238"/>
      <c r="H206" s="241">
        <v>287.5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150</v>
      </c>
      <c r="AU206" s="247" t="s">
        <v>85</v>
      </c>
      <c r="AV206" s="13" t="s">
        <v>85</v>
      </c>
      <c r="AW206" s="13" t="s">
        <v>4</v>
      </c>
      <c r="AX206" s="13" t="s">
        <v>82</v>
      </c>
      <c r="AY206" s="247" t="s">
        <v>142</v>
      </c>
    </row>
    <row r="207" s="2" customFormat="1" ht="21.75" customHeight="1">
      <c r="A207" s="39"/>
      <c r="B207" s="40"/>
      <c r="C207" s="220" t="s">
        <v>330</v>
      </c>
      <c r="D207" s="220" t="s">
        <v>143</v>
      </c>
      <c r="E207" s="221" t="s">
        <v>331</v>
      </c>
      <c r="F207" s="222" t="s">
        <v>332</v>
      </c>
      <c r="G207" s="223" t="s">
        <v>194</v>
      </c>
      <c r="H207" s="224">
        <v>140</v>
      </c>
      <c r="I207" s="225"/>
      <c r="J207" s="226">
        <f>ROUND(I207*H207,2)</f>
        <v>0</v>
      </c>
      <c r="K207" s="222" t="s">
        <v>165</v>
      </c>
      <c r="L207" s="45"/>
      <c r="M207" s="227" t="s">
        <v>19</v>
      </c>
      <c r="N207" s="228" t="s">
        <v>45</v>
      </c>
      <c r="O207" s="85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1" t="s">
        <v>269</v>
      </c>
      <c r="AT207" s="231" t="s">
        <v>143</v>
      </c>
      <c r="AU207" s="231" t="s">
        <v>85</v>
      </c>
      <c r="AY207" s="18" t="s">
        <v>142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82</v>
      </c>
      <c r="BK207" s="232">
        <f>ROUND(I207*H207,2)</f>
        <v>0</v>
      </c>
      <c r="BL207" s="18" t="s">
        <v>269</v>
      </c>
      <c r="BM207" s="231" t="s">
        <v>333</v>
      </c>
    </row>
    <row r="208" s="2" customFormat="1">
      <c r="A208" s="39"/>
      <c r="B208" s="40"/>
      <c r="C208" s="41"/>
      <c r="D208" s="233" t="s">
        <v>149</v>
      </c>
      <c r="E208" s="41"/>
      <c r="F208" s="234" t="s">
        <v>334</v>
      </c>
      <c r="G208" s="41"/>
      <c r="H208" s="41"/>
      <c r="I208" s="137"/>
      <c r="J208" s="41"/>
      <c r="K208" s="41"/>
      <c r="L208" s="45"/>
      <c r="M208" s="235"/>
      <c r="N208" s="236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149</v>
      </c>
      <c r="AU208" s="18" t="s">
        <v>85</v>
      </c>
    </row>
    <row r="209" s="13" customFormat="1">
      <c r="A209" s="13"/>
      <c r="B209" s="237"/>
      <c r="C209" s="238"/>
      <c r="D209" s="233" t="s">
        <v>150</v>
      </c>
      <c r="E209" s="239" t="s">
        <v>19</v>
      </c>
      <c r="F209" s="240" t="s">
        <v>335</v>
      </c>
      <c r="G209" s="238"/>
      <c r="H209" s="241">
        <v>140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7" t="s">
        <v>150</v>
      </c>
      <c r="AU209" s="247" t="s">
        <v>85</v>
      </c>
      <c r="AV209" s="13" t="s">
        <v>85</v>
      </c>
      <c r="AW209" s="13" t="s">
        <v>34</v>
      </c>
      <c r="AX209" s="13" t="s">
        <v>82</v>
      </c>
      <c r="AY209" s="247" t="s">
        <v>142</v>
      </c>
    </row>
    <row r="210" s="2" customFormat="1" ht="16.5" customHeight="1">
      <c r="A210" s="39"/>
      <c r="B210" s="40"/>
      <c r="C210" s="248" t="s">
        <v>336</v>
      </c>
      <c r="D210" s="248" t="s">
        <v>152</v>
      </c>
      <c r="E210" s="249" t="s">
        <v>337</v>
      </c>
      <c r="F210" s="250" t="s">
        <v>338</v>
      </c>
      <c r="G210" s="251" t="s">
        <v>194</v>
      </c>
      <c r="H210" s="252">
        <v>161</v>
      </c>
      <c r="I210" s="253"/>
      <c r="J210" s="254">
        <f>ROUND(I210*H210,2)</f>
        <v>0</v>
      </c>
      <c r="K210" s="250" t="s">
        <v>165</v>
      </c>
      <c r="L210" s="255"/>
      <c r="M210" s="256" t="s">
        <v>19</v>
      </c>
      <c r="N210" s="257" t="s">
        <v>45</v>
      </c>
      <c r="O210" s="85"/>
      <c r="P210" s="229">
        <f>O210*H210</f>
        <v>0</v>
      </c>
      <c r="Q210" s="229">
        <v>0.00010000000000000001</v>
      </c>
      <c r="R210" s="229">
        <f>Q210*H210</f>
        <v>0.0161</v>
      </c>
      <c r="S210" s="229">
        <v>0</v>
      </c>
      <c r="T210" s="23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1" t="s">
        <v>325</v>
      </c>
      <c r="AT210" s="231" t="s">
        <v>152</v>
      </c>
      <c r="AU210" s="231" t="s">
        <v>85</v>
      </c>
      <c r="AY210" s="18" t="s">
        <v>142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82</v>
      </c>
      <c r="BK210" s="232">
        <f>ROUND(I210*H210,2)</f>
        <v>0</v>
      </c>
      <c r="BL210" s="18" t="s">
        <v>325</v>
      </c>
      <c r="BM210" s="231" t="s">
        <v>339</v>
      </c>
    </row>
    <row r="211" s="2" customFormat="1">
      <c r="A211" s="39"/>
      <c r="B211" s="40"/>
      <c r="C211" s="41"/>
      <c r="D211" s="233" t="s">
        <v>149</v>
      </c>
      <c r="E211" s="41"/>
      <c r="F211" s="234" t="s">
        <v>338</v>
      </c>
      <c r="G211" s="41"/>
      <c r="H211" s="41"/>
      <c r="I211" s="137"/>
      <c r="J211" s="41"/>
      <c r="K211" s="41"/>
      <c r="L211" s="45"/>
      <c r="M211" s="235"/>
      <c r="N211" s="236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149</v>
      </c>
      <c r="AU211" s="18" t="s">
        <v>85</v>
      </c>
    </row>
    <row r="212" s="13" customFormat="1">
      <c r="A212" s="13"/>
      <c r="B212" s="237"/>
      <c r="C212" s="238"/>
      <c r="D212" s="233" t="s">
        <v>150</v>
      </c>
      <c r="E212" s="239" t="s">
        <v>19</v>
      </c>
      <c r="F212" s="240" t="s">
        <v>340</v>
      </c>
      <c r="G212" s="238"/>
      <c r="H212" s="241">
        <v>140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150</v>
      </c>
      <c r="AU212" s="247" t="s">
        <v>85</v>
      </c>
      <c r="AV212" s="13" t="s">
        <v>85</v>
      </c>
      <c r="AW212" s="13" t="s">
        <v>34</v>
      </c>
      <c r="AX212" s="13" t="s">
        <v>82</v>
      </c>
      <c r="AY212" s="247" t="s">
        <v>142</v>
      </c>
    </row>
    <row r="213" s="13" customFormat="1">
      <c r="A213" s="13"/>
      <c r="B213" s="237"/>
      <c r="C213" s="238"/>
      <c r="D213" s="233" t="s">
        <v>150</v>
      </c>
      <c r="E213" s="238"/>
      <c r="F213" s="240" t="s">
        <v>341</v>
      </c>
      <c r="G213" s="238"/>
      <c r="H213" s="241">
        <v>161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150</v>
      </c>
      <c r="AU213" s="247" t="s">
        <v>85</v>
      </c>
      <c r="AV213" s="13" t="s">
        <v>85</v>
      </c>
      <c r="AW213" s="13" t="s">
        <v>4</v>
      </c>
      <c r="AX213" s="13" t="s">
        <v>82</v>
      </c>
      <c r="AY213" s="247" t="s">
        <v>142</v>
      </c>
    </row>
    <row r="214" s="2" customFormat="1" ht="21.75" customHeight="1">
      <c r="A214" s="39"/>
      <c r="B214" s="40"/>
      <c r="C214" s="220" t="s">
        <v>342</v>
      </c>
      <c r="D214" s="220" t="s">
        <v>143</v>
      </c>
      <c r="E214" s="221" t="s">
        <v>343</v>
      </c>
      <c r="F214" s="222" t="s">
        <v>344</v>
      </c>
      <c r="G214" s="223" t="s">
        <v>194</v>
      </c>
      <c r="H214" s="224">
        <v>10</v>
      </c>
      <c r="I214" s="225"/>
      <c r="J214" s="226">
        <f>ROUND(I214*H214,2)</f>
        <v>0</v>
      </c>
      <c r="K214" s="222" t="s">
        <v>165</v>
      </c>
      <c r="L214" s="45"/>
      <c r="M214" s="227" t="s">
        <v>19</v>
      </c>
      <c r="N214" s="228" t="s">
        <v>45</v>
      </c>
      <c r="O214" s="85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1" t="s">
        <v>269</v>
      </c>
      <c r="AT214" s="231" t="s">
        <v>143</v>
      </c>
      <c r="AU214" s="231" t="s">
        <v>85</v>
      </c>
      <c r="AY214" s="18" t="s">
        <v>142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82</v>
      </c>
      <c r="BK214" s="232">
        <f>ROUND(I214*H214,2)</f>
        <v>0</v>
      </c>
      <c r="BL214" s="18" t="s">
        <v>269</v>
      </c>
      <c r="BM214" s="231" t="s">
        <v>345</v>
      </c>
    </row>
    <row r="215" s="2" customFormat="1">
      <c r="A215" s="39"/>
      <c r="B215" s="40"/>
      <c r="C215" s="41"/>
      <c r="D215" s="233" t="s">
        <v>149</v>
      </c>
      <c r="E215" s="41"/>
      <c r="F215" s="234" t="s">
        <v>346</v>
      </c>
      <c r="G215" s="41"/>
      <c r="H215" s="41"/>
      <c r="I215" s="137"/>
      <c r="J215" s="41"/>
      <c r="K215" s="41"/>
      <c r="L215" s="45"/>
      <c r="M215" s="235"/>
      <c r="N215" s="236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149</v>
      </c>
      <c r="AU215" s="18" t="s">
        <v>85</v>
      </c>
    </row>
    <row r="216" s="2" customFormat="1" ht="16.5" customHeight="1">
      <c r="A216" s="39"/>
      <c r="B216" s="40"/>
      <c r="C216" s="248" t="s">
        <v>156</v>
      </c>
      <c r="D216" s="248" t="s">
        <v>152</v>
      </c>
      <c r="E216" s="249" t="s">
        <v>347</v>
      </c>
      <c r="F216" s="250" t="s">
        <v>348</v>
      </c>
      <c r="G216" s="251" t="s">
        <v>194</v>
      </c>
      <c r="H216" s="252">
        <v>11.5</v>
      </c>
      <c r="I216" s="253"/>
      <c r="J216" s="254">
        <f>ROUND(I216*H216,2)</f>
        <v>0</v>
      </c>
      <c r="K216" s="250" t="s">
        <v>165</v>
      </c>
      <c r="L216" s="255"/>
      <c r="M216" s="256" t="s">
        <v>19</v>
      </c>
      <c r="N216" s="257" t="s">
        <v>45</v>
      </c>
      <c r="O216" s="85"/>
      <c r="P216" s="229">
        <f>O216*H216</f>
        <v>0</v>
      </c>
      <c r="Q216" s="229">
        <v>0.00023000000000000001</v>
      </c>
      <c r="R216" s="229">
        <f>Q216*H216</f>
        <v>0.0026450000000000002</v>
      </c>
      <c r="S216" s="229">
        <v>0</v>
      </c>
      <c r="T216" s="23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1" t="s">
        <v>325</v>
      </c>
      <c r="AT216" s="231" t="s">
        <v>152</v>
      </c>
      <c r="AU216" s="231" t="s">
        <v>85</v>
      </c>
      <c r="AY216" s="18" t="s">
        <v>142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82</v>
      </c>
      <c r="BK216" s="232">
        <f>ROUND(I216*H216,2)</f>
        <v>0</v>
      </c>
      <c r="BL216" s="18" t="s">
        <v>325</v>
      </c>
      <c r="BM216" s="231" t="s">
        <v>349</v>
      </c>
    </row>
    <row r="217" s="2" customFormat="1">
      <c r="A217" s="39"/>
      <c r="B217" s="40"/>
      <c r="C217" s="41"/>
      <c r="D217" s="233" t="s">
        <v>149</v>
      </c>
      <c r="E217" s="41"/>
      <c r="F217" s="234" t="s">
        <v>348</v>
      </c>
      <c r="G217" s="41"/>
      <c r="H217" s="41"/>
      <c r="I217" s="137"/>
      <c r="J217" s="41"/>
      <c r="K217" s="41"/>
      <c r="L217" s="45"/>
      <c r="M217" s="235"/>
      <c r="N217" s="236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149</v>
      </c>
      <c r="AU217" s="18" t="s">
        <v>85</v>
      </c>
    </row>
    <row r="218" s="2" customFormat="1">
      <c r="A218" s="39"/>
      <c r="B218" s="40"/>
      <c r="C218" s="41"/>
      <c r="D218" s="233" t="s">
        <v>210</v>
      </c>
      <c r="E218" s="41"/>
      <c r="F218" s="260" t="s">
        <v>350</v>
      </c>
      <c r="G218" s="41"/>
      <c r="H218" s="41"/>
      <c r="I218" s="137"/>
      <c r="J218" s="41"/>
      <c r="K218" s="41"/>
      <c r="L218" s="45"/>
      <c r="M218" s="235"/>
      <c r="N218" s="236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210</v>
      </c>
      <c r="AU218" s="18" t="s">
        <v>85</v>
      </c>
    </row>
    <row r="219" s="13" customFormat="1">
      <c r="A219" s="13"/>
      <c r="B219" s="237"/>
      <c r="C219" s="238"/>
      <c r="D219" s="233" t="s">
        <v>150</v>
      </c>
      <c r="E219" s="239" t="s">
        <v>19</v>
      </c>
      <c r="F219" s="240" t="s">
        <v>351</v>
      </c>
      <c r="G219" s="238"/>
      <c r="H219" s="241">
        <v>10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150</v>
      </c>
      <c r="AU219" s="247" t="s">
        <v>85</v>
      </c>
      <c r="AV219" s="13" t="s">
        <v>85</v>
      </c>
      <c r="AW219" s="13" t="s">
        <v>34</v>
      </c>
      <c r="AX219" s="13" t="s">
        <v>82</v>
      </c>
      <c r="AY219" s="247" t="s">
        <v>142</v>
      </c>
    </row>
    <row r="220" s="13" customFormat="1">
      <c r="A220" s="13"/>
      <c r="B220" s="237"/>
      <c r="C220" s="238"/>
      <c r="D220" s="233" t="s">
        <v>150</v>
      </c>
      <c r="E220" s="238"/>
      <c r="F220" s="240" t="s">
        <v>352</v>
      </c>
      <c r="G220" s="238"/>
      <c r="H220" s="241">
        <v>11.5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150</v>
      </c>
      <c r="AU220" s="247" t="s">
        <v>85</v>
      </c>
      <c r="AV220" s="13" t="s">
        <v>85</v>
      </c>
      <c r="AW220" s="13" t="s">
        <v>4</v>
      </c>
      <c r="AX220" s="13" t="s">
        <v>82</v>
      </c>
      <c r="AY220" s="247" t="s">
        <v>142</v>
      </c>
    </row>
    <row r="221" s="2" customFormat="1" ht="21.75" customHeight="1">
      <c r="A221" s="39"/>
      <c r="B221" s="40"/>
      <c r="C221" s="220" t="s">
        <v>353</v>
      </c>
      <c r="D221" s="220" t="s">
        <v>143</v>
      </c>
      <c r="E221" s="221" t="s">
        <v>354</v>
      </c>
      <c r="F221" s="222" t="s">
        <v>355</v>
      </c>
      <c r="G221" s="223" t="s">
        <v>194</v>
      </c>
      <c r="H221" s="224">
        <v>620</v>
      </c>
      <c r="I221" s="225"/>
      <c r="J221" s="226">
        <f>ROUND(I221*H221,2)</f>
        <v>0</v>
      </c>
      <c r="K221" s="222" t="s">
        <v>165</v>
      </c>
      <c r="L221" s="45"/>
      <c r="M221" s="227" t="s">
        <v>19</v>
      </c>
      <c r="N221" s="228" t="s">
        <v>45</v>
      </c>
      <c r="O221" s="85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1" t="s">
        <v>269</v>
      </c>
      <c r="AT221" s="231" t="s">
        <v>143</v>
      </c>
      <c r="AU221" s="231" t="s">
        <v>85</v>
      </c>
      <c r="AY221" s="18" t="s">
        <v>142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82</v>
      </c>
      <c r="BK221" s="232">
        <f>ROUND(I221*H221,2)</f>
        <v>0</v>
      </c>
      <c r="BL221" s="18" t="s">
        <v>269</v>
      </c>
      <c r="BM221" s="231" t="s">
        <v>356</v>
      </c>
    </row>
    <row r="222" s="2" customFormat="1">
      <c r="A222" s="39"/>
      <c r="B222" s="40"/>
      <c r="C222" s="41"/>
      <c r="D222" s="233" t="s">
        <v>149</v>
      </c>
      <c r="E222" s="41"/>
      <c r="F222" s="234" t="s">
        <v>357</v>
      </c>
      <c r="G222" s="41"/>
      <c r="H222" s="41"/>
      <c r="I222" s="137"/>
      <c r="J222" s="41"/>
      <c r="K222" s="41"/>
      <c r="L222" s="45"/>
      <c r="M222" s="235"/>
      <c r="N222" s="236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149</v>
      </c>
      <c r="AU222" s="18" t="s">
        <v>85</v>
      </c>
    </row>
    <row r="223" s="2" customFormat="1" ht="16.5" customHeight="1">
      <c r="A223" s="39"/>
      <c r="B223" s="40"/>
      <c r="C223" s="248" t="s">
        <v>358</v>
      </c>
      <c r="D223" s="248" t="s">
        <v>152</v>
      </c>
      <c r="E223" s="249" t="s">
        <v>359</v>
      </c>
      <c r="F223" s="250" t="s">
        <v>360</v>
      </c>
      <c r="G223" s="251" t="s">
        <v>194</v>
      </c>
      <c r="H223" s="252">
        <v>713</v>
      </c>
      <c r="I223" s="253"/>
      <c r="J223" s="254">
        <f>ROUND(I223*H223,2)</f>
        <v>0</v>
      </c>
      <c r="K223" s="250" t="s">
        <v>165</v>
      </c>
      <c r="L223" s="255"/>
      <c r="M223" s="256" t="s">
        <v>19</v>
      </c>
      <c r="N223" s="257" t="s">
        <v>45</v>
      </c>
      <c r="O223" s="85"/>
      <c r="P223" s="229">
        <f>O223*H223</f>
        <v>0</v>
      </c>
      <c r="Q223" s="229">
        <v>0.00021000000000000001</v>
      </c>
      <c r="R223" s="229">
        <f>Q223*H223</f>
        <v>0.14973</v>
      </c>
      <c r="S223" s="229">
        <v>0</v>
      </c>
      <c r="T223" s="23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1" t="s">
        <v>325</v>
      </c>
      <c r="AT223" s="231" t="s">
        <v>152</v>
      </c>
      <c r="AU223" s="231" t="s">
        <v>85</v>
      </c>
      <c r="AY223" s="18" t="s">
        <v>142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82</v>
      </c>
      <c r="BK223" s="232">
        <f>ROUND(I223*H223,2)</f>
        <v>0</v>
      </c>
      <c r="BL223" s="18" t="s">
        <v>325</v>
      </c>
      <c r="BM223" s="231" t="s">
        <v>361</v>
      </c>
    </row>
    <row r="224" s="2" customFormat="1">
      <c r="A224" s="39"/>
      <c r="B224" s="40"/>
      <c r="C224" s="41"/>
      <c r="D224" s="233" t="s">
        <v>149</v>
      </c>
      <c r="E224" s="41"/>
      <c r="F224" s="234" t="s">
        <v>360</v>
      </c>
      <c r="G224" s="41"/>
      <c r="H224" s="41"/>
      <c r="I224" s="137"/>
      <c r="J224" s="41"/>
      <c r="K224" s="41"/>
      <c r="L224" s="45"/>
      <c r="M224" s="235"/>
      <c r="N224" s="236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149</v>
      </c>
      <c r="AU224" s="18" t="s">
        <v>85</v>
      </c>
    </row>
    <row r="225" s="2" customFormat="1">
      <c r="A225" s="39"/>
      <c r="B225" s="40"/>
      <c r="C225" s="41"/>
      <c r="D225" s="233" t="s">
        <v>210</v>
      </c>
      <c r="E225" s="41"/>
      <c r="F225" s="260" t="s">
        <v>350</v>
      </c>
      <c r="G225" s="41"/>
      <c r="H225" s="41"/>
      <c r="I225" s="137"/>
      <c r="J225" s="41"/>
      <c r="K225" s="41"/>
      <c r="L225" s="45"/>
      <c r="M225" s="235"/>
      <c r="N225" s="236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210</v>
      </c>
      <c r="AU225" s="18" t="s">
        <v>85</v>
      </c>
    </row>
    <row r="226" s="13" customFormat="1">
      <c r="A226" s="13"/>
      <c r="B226" s="237"/>
      <c r="C226" s="238"/>
      <c r="D226" s="233" t="s">
        <v>150</v>
      </c>
      <c r="E226" s="239" t="s">
        <v>19</v>
      </c>
      <c r="F226" s="240" t="s">
        <v>362</v>
      </c>
      <c r="G226" s="238"/>
      <c r="H226" s="241">
        <v>620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150</v>
      </c>
      <c r="AU226" s="247" t="s">
        <v>85</v>
      </c>
      <c r="AV226" s="13" t="s">
        <v>85</v>
      </c>
      <c r="AW226" s="13" t="s">
        <v>34</v>
      </c>
      <c r="AX226" s="13" t="s">
        <v>82</v>
      </c>
      <c r="AY226" s="247" t="s">
        <v>142</v>
      </c>
    </row>
    <row r="227" s="13" customFormat="1">
      <c r="A227" s="13"/>
      <c r="B227" s="237"/>
      <c r="C227" s="238"/>
      <c r="D227" s="233" t="s">
        <v>150</v>
      </c>
      <c r="E227" s="238"/>
      <c r="F227" s="240" t="s">
        <v>363</v>
      </c>
      <c r="G227" s="238"/>
      <c r="H227" s="241">
        <v>713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7" t="s">
        <v>150</v>
      </c>
      <c r="AU227" s="247" t="s">
        <v>85</v>
      </c>
      <c r="AV227" s="13" t="s">
        <v>85</v>
      </c>
      <c r="AW227" s="13" t="s">
        <v>4</v>
      </c>
      <c r="AX227" s="13" t="s">
        <v>82</v>
      </c>
      <c r="AY227" s="247" t="s">
        <v>142</v>
      </c>
    </row>
    <row r="228" s="12" customFormat="1" ht="22.8" customHeight="1">
      <c r="A228" s="12"/>
      <c r="B228" s="206"/>
      <c r="C228" s="207"/>
      <c r="D228" s="208" t="s">
        <v>73</v>
      </c>
      <c r="E228" s="258" t="s">
        <v>364</v>
      </c>
      <c r="F228" s="258" t="s">
        <v>365</v>
      </c>
      <c r="G228" s="207"/>
      <c r="H228" s="207"/>
      <c r="I228" s="210"/>
      <c r="J228" s="259">
        <f>BK228</f>
        <v>0</v>
      </c>
      <c r="K228" s="207"/>
      <c r="L228" s="212"/>
      <c r="M228" s="213"/>
      <c r="N228" s="214"/>
      <c r="O228" s="214"/>
      <c r="P228" s="215">
        <f>SUM(P229:P448)</f>
        <v>0</v>
      </c>
      <c r="Q228" s="214"/>
      <c r="R228" s="215">
        <f>SUM(R229:R448)</f>
        <v>13.929609999999997</v>
      </c>
      <c r="S228" s="214"/>
      <c r="T228" s="216">
        <f>SUM(T229:T448)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7" t="s">
        <v>158</v>
      </c>
      <c r="AT228" s="218" t="s">
        <v>73</v>
      </c>
      <c r="AU228" s="218" t="s">
        <v>82</v>
      </c>
      <c r="AY228" s="217" t="s">
        <v>142</v>
      </c>
      <c r="BK228" s="219">
        <f>SUM(BK229:BK448)</f>
        <v>0</v>
      </c>
    </row>
    <row r="229" s="2" customFormat="1" ht="16.5" customHeight="1">
      <c r="A229" s="39"/>
      <c r="B229" s="40"/>
      <c r="C229" s="220" t="s">
        <v>366</v>
      </c>
      <c r="D229" s="220" t="s">
        <v>143</v>
      </c>
      <c r="E229" s="221" t="s">
        <v>367</v>
      </c>
      <c r="F229" s="222" t="s">
        <v>368</v>
      </c>
      <c r="G229" s="223" t="s">
        <v>155</v>
      </c>
      <c r="H229" s="224">
        <v>44</v>
      </c>
      <c r="I229" s="225"/>
      <c r="J229" s="226">
        <f>ROUND(I229*H229,2)</f>
        <v>0</v>
      </c>
      <c r="K229" s="222" t="s">
        <v>165</v>
      </c>
      <c r="L229" s="45"/>
      <c r="M229" s="227" t="s">
        <v>19</v>
      </c>
      <c r="N229" s="228" t="s">
        <v>45</v>
      </c>
      <c r="O229" s="85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1" t="s">
        <v>269</v>
      </c>
      <c r="AT229" s="231" t="s">
        <v>143</v>
      </c>
      <c r="AU229" s="231" t="s">
        <v>85</v>
      </c>
      <c r="AY229" s="18" t="s">
        <v>142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82</v>
      </c>
      <c r="BK229" s="232">
        <f>ROUND(I229*H229,2)</f>
        <v>0</v>
      </c>
      <c r="BL229" s="18" t="s">
        <v>269</v>
      </c>
      <c r="BM229" s="231" t="s">
        <v>369</v>
      </c>
    </row>
    <row r="230" s="2" customFormat="1">
      <c r="A230" s="39"/>
      <c r="B230" s="40"/>
      <c r="C230" s="41"/>
      <c r="D230" s="233" t="s">
        <v>149</v>
      </c>
      <c r="E230" s="41"/>
      <c r="F230" s="234" t="s">
        <v>370</v>
      </c>
      <c r="G230" s="41"/>
      <c r="H230" s="41"/>
      <c r="I230" s="137"/>
      <c r="J230" s="41"/>
      <c r="K230" s="41"/>
      <c r="L230" s="45"/>
      <c r="M230" s="235"/>
      <c r="N230" s="236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149</v>
      </c>
      <c r="AU230" s="18" t="s">
        <v>85</v>
      </c>
    </row>
    <row r="231" s="2" customFormat="1">
      <c r="A231" s="39"/>
      <c r="B231" s="40"/>
      <c r="C231" s="41"/>
      <c r="D231" s="233" t="s">
        <v>197</v>
      </c>
      <c r="E231" s="41"/>
      <c r="F231" s="260" t="s">
        <v>371</v>
      </c>
      <c r="G231" s="41"/>
      <c r="H231" s="41"/>
      <c r="I231" s="137"/>
      <c r="J231" s="41"/>
      <c r="K231" s="41"/>
      <c r="L231" s="45"/>
      <c r="M231" s="235"/>
      <c r="N231" s="236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197</v>
      </c>
      <c r="AU231" s="18" t="s">
        <v>85</v>
      </c>
    </row>
    <row r="232" s="2" customFormat="1" ht="16.5" customHeight="1">
      <c r="A232" s="39"/>
      <c r="B232" s="40"/>
      <c r="C232" s="248" t="s">
        <v>372</v>
      </c>
      <c r="D232" s="248" t="s">
        <v>152</v>
      </c>
      <c r="E232" s="249" t="s">
        <v>373</v>
      </c>
      <c r="F232" s="250" t="s">
        <v>374</v>
      </c>
      <c r="G232" s="251" t="s">
        <v>155</v>
      </c>
      <c r="H232" s="252">
        <v>44</v>
      </c>
      <c r="I232" s="253"/>
      <c r="J232" s="254">
        <f>ROUND(I232*H232,2)</f>
        <v>0</v>
      </c>
      <c r="K232" s="250" t="s">
        <v>165</v>
      </c>
      <c r="L232" s="255"/>
      <c r="M232" s="256" t="s">
        <v>19</v>
      </c>
      <c r="N232" s="257" t="s">
        <v>45</v>
      </c>
      <c r="O232" s="85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1" t="s">
        <v>325</v>
      </c>
      <c r="AT232" s="231" t="s">
        <v>152</v>
      </c>
      <c r="AU232" s="231" t="s">
        <v>85</v>
      </c>
      <c r="AY232" s="18" t="s">
        <v>142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82</v>
      </c>
      <c r="BK232" s="232">
        <f>ROUND(I232*H232,2)</f>
        <v>0</v>
      </c>
      <c r="BL232" s="18" t="s">
        <v>325</v>
      </c>
      <c r="BM232" s="231" t="s">
        <v>375</v>
      </c>
    </row>
    <row r="233" s="2" customFormat="1">
      <c r="A233" s="39"/>
      <c r="B233" s="40"/>
      <c r="C233" s="41"/>
      <c r="D233" s="233" t="s">
        <v>149</v>
      </c>
      <c r="E233" s="41"/>
      <c r="F233" s="234" t="s">
        <v>374</v>
      </c>
      <c r="G233" s="41"/>
      <c r="H233" s="41"/>
      <c r="I233" s="137"/>
      <c r="J233" s="41"/>
      <c r="K233" s="41"/>
      <c r="L233" s="45"/>
      <c r="M233" s="235"/>
      <c r="N233" s="236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149</v>
      </c>
      <c r="AU233" s="18" t="s">
        <v>85</v>
      </c>
    </row>
    <row r="234" s="13" customFormat="1">
      <c r="A234" s="13"/>
      <c r="B234" s="237"/>
      <c r="C234" s="238"/>
      <c r="D234" s="233" t="s">
        <v>150</v>
      </c>
      <c r="E234" s="239" t="s">
        <v>19</v>
      </c>
      <c r="F234" s="240" t="s">
        <v>376</v>
      </c>
      <c r="G234" s="238"/>
      <c r="H234" s="241">
        <v>44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7" t="s">
        <v>150</v>
      </c>
      <c r="AU234" s="247" t="s">
        <v>85</v>
      </c>
      <c r="AV234" s="13" t="s">
        <v>85</v>
      </c>
      <c r="AW234" s="13" t="s">
        <v>34</v>
      </c>
      <c r="AX234" s="13" t="s">
        <v>82</v>
      </c>
      <c r="AY234" s="247" t="s">
        <v>142</v>
      </c>
    </row>
    <row r="235" s="2" customFormat="1" ht="16.5" customHeight="1">
      <c r="A235" s="39"/>
      <c r="B235" s="40"/>
      <c r="C235" s="220" t="s">
        <v>377</v>
      </c>
      <c r="D235" s="220" t="s">
        <v>143</v>
      </c>
      <c r="E235" s="221" t="s">
        <v>378</v>
      </c>
      <c r="F235" s="222" t="s">
        <v>379</v>
      </c>
      <c r="G235" s="223" t="s">
        <v>194</v>
      </c>
      <c r="H235" s="224">
        <v>30</v>
      </c>
      <c r="I235" s="225"/>
      <c r="J235" s="226">
        <f>ROUND(I235*H235,2)</f>
        <v>0</v>
      </c>
      <c r="K235" s="222" t="s">
        <v>165</v>
      </c>
      <c r="L235" s="45"/>
      <c r="M235" s="227" t="s">
        <v>19</v>
      </c>
      <c r="N235" s="228" t="s">
        <v>45</v>
      </c>
      <c r="O235" s="85"/>
      <c r="P235" s="229">
        <f>O235*H235</f>
        <v>0</v>
      </c>
      <c r="Q235" s="229">
        <v>5.0000000000000002E-05</v>
      </c>
      <c r="R235" s="229">
        <f>Q235*H235</f>
        <v>0.0015</v>
      </c>
      <c r="S235" s="229">
        <v>0</v>
      </c>
      <c r="T235" s="23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1" t="s">
        <v>269</v>
      </c>
      <c r="AT235" s="231" t="s">
        <v>143</v>
      </c>
      <c r="AU235" s="231" t="s">
        <v>85</v>
      </c>
      <c r="AY235" s="18" t="s">
        <v>142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82</v>
      </c>
      <c r="BK235" s="232">
        <f>ROUND(I235*H235,2)</f>
        <v>0</v>
      </c>
      <c r="BL235" s="18" t="s">
        <v>269</v>
      </c>
      <c r="BM235" s="231" t="s">
        <v>380</v>
      </c>
    </row>
    <row r="236" s="2" customFormat="1">
      <c r="A236" s="39"/>
      <c r="B236" s="40"/>
      <c r="C236" s="41"/>
      <c r="D236" s="233" t="s">
        <v>149</v>
      </c>
      <c r="E236" s="41"/>
      <c r="F236" s="234" t="s">
        <v>381</v>
      </c>
      <c r="G236" s="41"/>
      <c r="H236" s="41"/>
      <c r="I236" s="137"/>
      <c r="J236" s="41"/>
      <c r="K236" s="41"/>
      <c r="L236" s="45"/>
      <c r="M236" s="235"/>
      <c r="N236" s="236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149</v>
      </c>
      <c r="AU236" s="18" t="s">
        <v>85</v>
      </c>
    </row>
    <row r="237" s="2" customFormat="1">
      <c r="A237" s="39"/>
      <c r="B237" s="40"/>
      <c r="C237" s="41"/>
      <c r="D237" s="233" t="s">
        <v>197</v>
      </c>
      <c r="E237" s="41"/>
      <c r="F237" s="260" t="s">
        <v>382</v>
      </c>
      <c r="G237" s="41"/>
      <c r="H237" s="41"/>
      <c r="I237" s="137"/>
      <c r="J237" s="41"/>
      <c r="K237" s="41"/>
      <c r="L237" s="45"/>
      <c r="M237" s="235"/>
      <c r="N237" s="236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197</v>
      </c>
      <c r="AU237" s="18" t="s">
        <v>85</v>
      </c>
    </row>
    <row r="238" s="13" customFormat="1">
      <c r="A238" s="13"/>
      <c r="B238" s="237"/>
      <c r="C238" s="238"/>
      <c r="D238" s="233" t="s">
        <v>150</v>
      </c>
      <c r="E238" s="239" t="s">
        <v>19</v>
      </c>
      <c r="F238" s="240" t="s">
        <v>383</v>
      </c>
      <c r="G238" s="238"/>
      <c r="H238" s="241">
        <v>30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150</v>
      </c>
      <c r="AU238" s="247" t="s">
        <v>85</v>
      </c>
      <c r="AV238" s="13" t="s">
        <v>85</v>
      </c>
      <c r="AW238" s="13" t="s">
        <v>34</v>
      </c>
      <c r="AX238" s="13" t="s">
        <v>82</v>
      </c>
      <c r="AY238" s="247" t="s">
        <v>142</v>
      </c>
    </row>
    <row r="239" s="2" customFormat="1" ht="16.5" customHeight="1">
      <c r="A239" s="39"/>
      <c r="B239" s="40"/>
      <c r="C239" s="248" t="s">
        <v>384</v>
      </c>
      <c r="D239" s="248" t="s">
        <v>152</v>
      </c>
      <c r="E239" s="249" t="s">
        <v>385</v>
      </c>
      <c r="F239" s="250" t="s">
        <v>386</v>
      </c>
      <c r="G239" s="251" t="s">
        <v>387</v>
      </c>
      <c r="H239" s="252">
        <v>22.32</v>
      </c>
      <c r="I239" s="253"/>
      <c r="J239" s="254">
        <f>ROUND(I239*H239,2)</f>
        <v>0</v>
      </c>
      <c r="K239" s="250" t="s">
        <v>165</v>
      </c>
      <c r="L239" s="255"/>
      <c r="M239" s="256" t="s">
        <v>19</v>
      </c>
      <c r="N239" s="257" t="s">
        <v>45</v>
      </c>
      <c r="O239" s="85"/>
      <c r="P239" s="229">
        <f>O239*H239</f>
        <v>0</v>
      </c>
      <c r="Q239" s="229">
        <v>0.001</v>
      </c>
      <c r="R239" s="229">
        <f>Q239*H239</f>
        <v>0.02232</v>
      </c>
      <c r="S239" s="229">
        <v>0</v>
      </c>
      <c r="T239" s="23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1" t="s">
        <v>388</v>
      </c>
      <c r="AT239" s="231" t="s">
        <v>152</v>
      </c>
      <c r="AU239" s="231" t="s">
        <v>85</v>
      </c>
      <c r="AY239" s="18" t="s">
        <v>142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82</v>
      </c>
      <c r="BK239" s="232">
        <f>ROUND(I239*H239,2)</f>
        <v>0</v>
      </c>
      <c r="BL239" s="18" t="s">
        <v>269</v>
      </c>
      <c r="BM239" s="231" t="s">
        <v>389</v>
      </c>
    </row>
    <row r="240" s="2" customFormat="1">
      <c r="A240" s="39"/>
      <c r="B240" s="40"/>
      <c r="C240" s="41"/>
      <c r="D240" s="233" t="s">
        <v>149</v>
      </c>
      <c r="E240" s="41"/>
      <c r="F240" s="234" t="s">
        <v>386</v>
      </c>
      <c r="G240" s="41"/>
      <c r="H240" s="41"/>
      <c r="I240" s="137"/>
      <c r="J240" s="41"/>
      <c r="K240" s="41"/>
      <c r="L240" s="45"/>
      <c r="M240" s="235"/>
      <c r="N240" s="236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149</v>
      </c>
      <c r="AU240" s="18" t="s">
        <v>85</v>
      </c>
    </row>
    <row r="241" s="13" customFormat="1">
      <c r="A241" s="13"/>
      <c r="B241" s="237"/>
      <c r="C241" s="238"/>
      <c r="D241" s="233" t="s">
        <v>150</v>
      </c>
      <c r="E241" s="239" t="s">
        <v>19</v>
      </c>
      <c r="F241" s="240" t="s">
        <v>390</v>
      </c>
      <c r="G241" s="238"/>
      <c r="H241" s="241">
        <v>18.600000000000001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150</v>
      </c>
      <c r="AU241" s="247" t="s">
        <v>85</v>
      </c>
      <c r="AV241" s="13" t="s">
        <v>85</v>
      </c>
      <c r="AW241" s="13" t="s">
        <v>34</v>
      </c>
      <c r="AX241" s="13" t="s">
        <v>82</v>
      </c>
      <c r="AY241" s="247" t="s">
        <v>142</v>
      </c>
    </row>
    <row r="242" s="13" customFormat="1">
      <c r="A242" s="13"/>
      <c r="B242" s="237"/>
      <c r="C242" s="238"/>
      <c r="D242" s="233" t="s">
        <v>150</v>
      </c>
      <c r="E242" s="238"/>
      <c r="F242" s="240" t="s">
        <v>391</v>
      </c>
      <c r="G242" s="238"/>
      <c r="H242" s="241">
        <v>22.32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7" t="s">
        <v>150</v>
      </c>
      <c r="AU242" s="247" t="s">
        <v>85</v>
      </c>
      <c r="AV242" s="13" t="s">
        <v>85</v>
      </c>
      <c r="AW242" s="13" t="s">
        <v>4</v>
      </c>
      <c r="AX242" s="13" t="s">
        <v>82</v>
      </c>
      <c r="AY242" s="247" t="s">
        <v>142</v>
      </c>
    </row>
    <row r="243" s="2" customFormat="1" ht="21.75" customHeight="1">
      <c r="A243" s="39"/>
      <c r="B243" s="40"/>
      <c r="C243" s="220" t="s">
        <v>392</v>
      </c>
      <c r="D243" s="220" t="s">
        <v>143</v>
      </c>
      <c r="E243" s="221" t="s">
        <v>393</v>
      </c>
      <c r="F243" s="222" t="s">
        <v>394</v>
      </c>
      <c r="G243" s="223" t="s">
        <v>194</v>
      </c>
      <c r="H243" s="224">
        <v>270</v>
      </c>
      <c r="I243" s="225"/>
      <c r="J243" s="226">
        <f>ROUND(I243*H243,2)</f>
        <v>0</v>
      </c>
      <c r="K243" s="222" t="s">
        <v>19</v>
      </c>
      <c r="L243" s="45"/>
      <c r="M243" s="227" t="s">
        <v>19</v>
      </c>
      <c r="N243" s="228" t="s">
        <v>45</v>
      </c>
      <c r="O243" s="85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1" t="s">
        <v>269</v>
      </c>
      <c r="AT243" s="231" t="s">
        <v>143</v>
      </c>
      <c r="AU243" s="231" t="s">
        <v>85</v>
      </c>
      <c r="AY243" s="18" t="s">
        <v>142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82</v>
      </c>
      <c r="BK243" s="232">
        <f>ROUND(I243*H243,2)</f>
        <v>0</v>
      </c>
      <c r="BL243" s="18" t="s">
        <v>269</v>
      </c>
      <c r="BM243" s="231" t="s">
        <v>395</v>
      </c>
    </row>
    <row r="244" s="2" customFormat="1">
      <c r="A244" s="39"/>
      <c r="B244" s="40"/>
      <c r="C244" s="41"/>
      <c r="D244" s="233" t="s">
        <v>149</v>
      </c>
      <c r="E244" s="41"/>
      <c r="F244" s="234" t="s">
        <v>396</v>
      </c>
      <c r="G244" s="41"/>
      <c r="H244" s="41"/>
      <c r="I244" s="137"/>
      <c r="J244" s="41"/>
      <c r="K244" s="41"/>
      <c r="L244" s="45"/>
      <c r="M244" s="235"/>
      <c r="N244" s="236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149</v>
      </c>
      <c r="AU244" s="18" t="s">
        <v>85</v>
      </c>
    </row>
    <row r="245" s="13" customFormat="1">
      <c r="A245" s="13"/>
      <c r="B245" s="237"/>
      <c r="C245" s="238"/>
      <c r="D245" s="233" t="s">
        <v>150</v>
      </c>
      <c r="E245" s="239" t="s">
        <v>19</v>
      </c>
      <c r="F245" s="240" t="s">
        <v>397</v>
      </c>
      <c r="G245" s="238"/>
      <c r="H245" s="241">
        <v>270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7" t="s">
        <v>150</v>
      </c>
      <c r="AU245" s="247" t="s">
        <v>85</v>
      </c>
      <c r="AV245" s="13" t="s">
        <v>85</v>
      </c>
      <c r="AW245" s="13" t="s">
        <v>34</v>
      </c>
      <c r="AX245" s="13" t="s">
        <v>82</v>
      </c>
      <c r="AY245" s="247" t="s">
        <v>142</v>
      </c>
    </row>
    <row r="246" s="2" customFormat="1" ht="16.5" customHeight="1">
      <c r="A246" s="39"/>
      <c r="B246" s="40"/>
      <c r="C246" s="248" t="s">
        <v>398</v>
      </c>
      <c r="D246" s="248" t="s">
        <v>152</v>
      </c>
      <c r="E246" s="249" t="s">
        <v>399</v>
      </c>
      <c r="F246" s="250" t="s">
        <v>400</v>
      </c>
      <c r="G246" s="251" t="s">
        <v>387</v>
      </c>
      <c r="H246" s="252">
        <v>340.19999999999999</v>
      </c>
      <c r="I246" s="253"/>
      <c r="J246" s="254">
        <f>ROUND(I246*H246,2)</f>
        <v>0</v>
      </c>
      <c r="K246" s="250" t="s">
        <v>165</v>
      </c>
      <c r="L246" s="255"/>
      <c r="M246" s="256" t="s">
        <v>19</v>
      </c>
      <c r="N246" s="257" t="s">
        <v>45</v>
      </c>
      <c r="O246" s="85"/>
      <c r="P246" s="229">
        <f>O246*H246</f>
        <v>0</v>
      </c>
      <c r="Q246" s="229">
        <v>0.001</v>
      </c>
      <c r="R246" s="229">
        <f>Q246*H246</f>
        <v>0.3402</v>
      </c>
      <c r="S246" s="229">
        <v>0</v>
      </c>
      <c r="T246" s="23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1" t="s">
        <v>388</v>
      </c>
      <c r="AT246" s="231" t="s">
        <v>152</v>
      </c>
      <c r="AU246" s="231" t="s">
        <v>85</v>
      </c>
      <c r="AY246" s="18" t="s">
        <v>142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82</v>
      </c>
      <c r="BK246" s="232">
        <f>ROUND(I246*H246,2)</f>
        <v>0</v>
      </c>
      <c r="BL246" s="18" t="s">
        <v>269</v>
      </c>
      <c r="BM246" s="231" t="s">
        <v>401</v>
      </c>
    </row>
    <row r="247" s="2" customFormat="1">
      <c r="A247" s="39"/>
      <c r="B247" s="40"/>
      <c r="C247" s="41"/>
      <c r="D247" s="233" t="s">
        <v>149</v>
      </c>
      <c r="E247" s="41"/>
      <c r="F247" s="234" t="s">
        <v>400</v>
      </c>
      <c r="G247" s="41"/>
      <c r="H247" s="41"/>
      <c r="I247" s="137"/>
      <c r="J247" s="41"/>
      <c r="K247" s="41"/>
      <c r="L247" s="45"/>
      <c r="M247" s="235"/>
      <c r="N247" s="236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149</v>
      </c>
      <c r="AU247" s="18" t="s">
        <v>85</v>
      </c>
    </row>
    <row r="248" s="2" customFormat="1">
      <c r="A248" s="39"/>
      <c r="B248" s="40"/>
      <c r="C248" s="41"/>
      <c r="D248" s="233" t="s">
        <v>210</v>
      </c>
      <c r="E248" s="41"/>
      <c r="F248" s="260" t="s">
        <v>402</v>
      </c>
      <c r="G248" s="41"/>
      <c r="H248" s="41"/>
      <c r="I248" s="137"/>
      <c r="J248" s="41"/>
      <c r="K248" s="41"/>
      <c r="L248" s="45"/>
      <c r="M248" s="235"/>
      <c r="N248" s="236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210</v>
      </c>
      <c r="AU248" s="18" t="s">
        <v>85</v>
      </c>
    </row>
    <row r="249" s="13" customFormat="1">
      <c r="A249" s="13"/>
      <c r="B249" s="237"/>
      <c r="C249" s="238"/>
      <c r="D249" s="233" t="s">
        <v>150</v>
      </c>
      <c r="E249" s="239" t="s">
        <v>19</v>
      </c>
      <c r="F249" s="240" t="s">
        <v>403</v>
      </c>
      <c r="G249" s="238"/>
      <c r="H249" s="241">
        <v>283.5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7" t="s">
        <v>150</v>
      </c>
      <c r="AU249" s="247" t="s">
        <v>85</v>
      </c>
      <c r="AV249" s="13" t="s">
        <v>85</v>
      </c>
      <c r="AW249" s="13" t="s">
        <v>34</v>
      </c>
      <c r="AX249" s="13" t="s">
        <v>82</v>
      </c>
      <c r="AY249" s="247" t="s">
        <v>142</v>
      </c>
    </row>
    <row r="250" s="13" customFormat="1">
      <c r="A250" s="13"/>
      <c r="B250" s="237"/>
      <c r="C250" s="238"/>
      <c r="D250" s="233" t="s">
        <v>150</v>
      </c>
      <c r="E250" s="238"/>
      <c r="F250" s="240" t="s">
        <v>404</v>
      </c>
      <c r="G250" s="238"/>
      <c r="H250" s="241">
        <v>340.19999999999999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7" t="s">
        <v>150</v>
      </c>
      <c r="AU250" s="247" t="s">
        <v>85</v>
      </c>
      <c r="AV250" s="13" t="s">
        <v>85</v>
      </c>
      <c r="AW250" s="13" t="s">
        <v>4</v>
      </c>
      <c r="AX250" s="13" t="s">
        <v>82</v>
      </c>
      <c r="AY250" s="247" t="s">
        <v>142</v>
      </c>
    </row>
    <row r="251" s="2" customFormat="1" ht="16.5" customHeight="1">
      <c r="A251" s="39"/>
      <c r="B251" s="40"/>
      <c r="C251" s="220" t="s">
        <v>405</v>
      </c>
      <c r="D251" s="220" t="s">
        <v>143</v>
      </c>
      <c r="E251" s="221" t="s">
        <v>406</v>
      </c>
      <c r="F251" s="222" t="s">
        <v>407</v>
      </c>
      <c r="G251" s="223" t="s">
        <v>155</v>
      </c>
      <c r="H251" s="224">
        <v>4</v>
      </c>
      <c r="I251" s="225"/>
      <c r="J251" s="226">
        <f>ROUND(I251*H251,2)</f>
        <v>0</v>
      </c>
      <c r="K251" s="222" t="s">
        <v>165</v>
      </c>
      <c r="L251" s="45"/>
      <c r="M251" s="227" t="s">
        <v>19</v>
      </c>
      <c r="N251" s="228" t="s">
        <v>45</v>
      </c>
      <c r="O251" s="85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1" t="s">
        <v>147</v>
      </c>
      <c r="AT251" s="231" t="s">
        <v>143</v>
      </c>
      <c r="AU251" s="231" t="s">
        <v>85</v>
      </c>
      <c r="AY251" s="18" t="s">
        <v>142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82</v>
      </c>
      <c r="BK251" s="232">
        <f>ROUND(I251*H251,2)</f>
        <v>0</v>
      </c>
      <c r="BL251" s="18" t="s">
        <v>147</v>
      </c>
      <c r="BM251" s="231" t="s">
        <v>408</v>
      </c>
    </row>
    <row r="252" s="2" customFormat="1">
      <c r="A252" s="39"/>
      <c r="B252" s="40"/>
      <c r="C252" s="41"/>
      <c r="D252" s="233" t="s">
        <v>149</v>
      </c>
      <c r="E252" s="41"/>
      <c r="F252" s="234" t="s">
        <v>409</v>
      </c>
      <c r="G252" s="41"/>
      <c r="H252" s="41"/>
      <c r="I252" s="137"/>
      <c r="J252" s="41"/>
      <c r="K252" s="41"/>
      <c r="L252" s="45"/>
      <c r="M252" s="235"/>
      <c r="N252" s="236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149</v>
      </c>
      <c r="AU252" s="18" t="s">
        <v>85</v>
      </c>
    </row>
    <row r="253" s="2" customFormat="1">
      <c r="A253" s="39"/>
      <c r="B253" s="40"/>
      <c r="C253" s="41"/>
      <c r="D253" s="233" t="s">
        <v>197</v>
      </c>
      <c r="E253" s="41"/>
      <c r="F253" s="260" t="s">
        <v>410</v>
      </c>
      <c r="G253" s="41"/>
      <c r="H253" s="41"/>
      <c r="I253" s="137"/>
      <c r="J253" s="41"/>
      <c r="K253" s="41"/>
      <c r="L253" s="45"/>
      <c r="M253" s="235"/>
      <c r="N253" s="236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197</v>
      </c>
      <c r="AU253" s="18" t="s">
        <v>85</v>
      </c>
    </row>
    <row r="254" s="2" customFormat="1" ht="16.5" customHeight="1">
      <c r="A254" s="39"/>
      <c r="B254" s="40"/>
      <c r="C254" s="248" t="s">
        <v>411</v>
      </c>
      <c r="D254" s="248" t="s">
        <v>152</v>
      </c>
      <c r="E254" s="249" t="s">
        <v>412</v>
      </c>
      <c r="F254" s="250" t="s">
        <v>413</v>
      </c>
      <c r="G254" s="251" t="s">
        <v>155</v>
      </c>
      <c r="H254" s="252">
        <v>4</v>
      </c>
      <c r="I254" s="253"/>
      <c r="J254" s="254">
        <f>ROUND(I254*H254,2)</f>
        <v>0</v>
      </c>
      <c r="K254" s="250" t="s">
        <v>165</v>
      </c>
      <c r="L254" s="255"/>
      <c r="M254" s="256" t="s">
        <v>19</v>
      </c>
      <c r="N254" s="257" t="s">
        <v>45</v>
      </c>
      <c r="O254" s="85"/>
      <c r="P254" s="229">
        <f>O254*H254</f>
        <v>0</v>
      </c>
      <c r="Q254" s="229">
        <v>0.00016000000000000001</v>
      </c>
      <c r="R254" s="229">
        <f>Q254*H254</f>
        <v>0.00064000000000000005</v>
      </c>
      <c r="S254" s="229">
        <v>0</v>
      </c>
      <c r="T254" s="230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1" t="s">
        <v>388</v>
      </c>
      <c r="AT254" s="231" t="s">
        <v>152</v>
      </c>
      <c r="AU254" s="231" t="s">
        <v>85</v>
      </c>
      <c r="AY254" s="18" t="s">
        <v>142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82</v>
      </c>
      <c r="BK254" s="232">
        <f>ROUND(I254*H254,2)</f>
        <v>0</v>
      </c>
      <c r="BL254" s="18" t="s">
        <v>269</v>
      </c>
      <c r="BM254" s="231" t="s">
        <v>414</v>
      </c>
    </row>
    <row r="255" s="2" customFormat="1">
      <c r="A255" s="39"/>
      <c r="B255" s="40"/>
      <c r="C255" s="41"/>
      <c r="D255" s="233" t="s">
        <v>149</v>
      </c>
      <c r="E255" s="41"/>
      <c r="F255" s="234" t="s">
        <v>413</v>
      </c>
      <c r="G255" s="41"/>
      <c r="H255" s="41"/>
      <c r="I255" s="137"/>
      <c r="J255" s="41"/>
      <c r="K255" s="41"/>
      <c r="L255" s="45"/>
      <c r="M255" s="235"/>
      <c r="N255" s="236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149</v>
      </c>
      <c r="AU255" s="18" t="s">
        <v>85</v>
      </c>
    </row>
    <row r="256" s="13" customFormat="1">
      <c r="A256" s="13"/>
      <c r="B256" s="237"/>
      <c r="C256" s="238"/>
      <c r="D256" s="233" t="s">
        <v>150</v>
      </c>
      <c r="E256" s="239" t="s">
        <v>19</v>
      </c>
      <c r="F256" s="240" t="s">
        <v>415</v>
      </c>
      <c r="G256" s="238"/>
      <c r="H256" s="241">
        <v>4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7" t="s">
        <v>150</v>
      </c>
      <c r="AU256" s="247" t="s">
        <v>85</v>
      </c>
      <c r="AV256" s="13" t="s">
        <v>85</v>
      </c>
      <c r="AW256" s="13" t="s">
        <v>34</v>
      </c>
      <c r="AX256" s="13" t="s">
        <v>82</v>
      </c>
      <c r="AY256" s="247" t="s">
        <v>142</v>
      </c>
    </row>
    <row r="257" s="2" customFormat="1" ht="16.5" customHeight="1">
      <c r="A257" s="39"/>
      <c r="B257" s="40"/>
      <c r="C257" s="220" t="s">
        <v>416</v>
      </c>
      <c r="D257" s="220" t="s">
        <v>143</v>
      </c>
      <c r="E257" s="221" t="s">
        <v>417</v>
      </c>
      <c r="F257" s="222" t="s">
        <v>418</v>
      </c>
      <c r="G257" s="223" t="s">
        <v>155</v>
      </c>
      <c r="H257" s="224">
        <v>60</v>
      </c>
      <c r="I257" s="225"/>
      <c r="J257" s="226">
        <f>ROUND(I257*H257,2)</f>
        <v>0</v>
      </c>
      <c r="K257" s="222" t="s">
        <v>165</v>
      </c>
      <c r="L257" s="45"/>
      <c r="M257" s="227" t="s">
        <v>19</v>
      </c>
      <c r="N257" s="228" t="s">
        <v>45</v>
      </c>
      <c r="O257" s="85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1" t="s">
        <v>147</v>
      </c>
      <c r="AT257" s="231" t="s">
        <v>143</v>
      </c>
      <c r="AU257" s="231" t="s">
        <v>85</v>
      </c>
      <c r="AY257" s="18" t="s">
        <v>142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82</v>
      </c>
      <c r="BK257" s="232">
        <f>ROUND(I257*H257,2)</f>
        <v>0</v>
      </c>
      <c r="BL257" s="18" t="s">
        <v>147</v>
      </c>
      <c r="BM257" s="231" t="s">
        <v>419</v>
      </c>
    </row>
    <row r="258" s="2" customFormat="1">
      <c r="A258" s="39"/>
      <c r="B258" s="40"/>
      <c r="C258" s="41"/>
      <c r="D258" s="233" t="s">
        <v>149</v>
      </c>
      <c r="E258" s="41"/>
      <c r="F258" s="234" t="s">
        <v>420</v>
      </c>
      <c r="G258" s="41"/>
      <c r="H258" s="41"/>
      <c r="I258" s="137"/>
      <c r="J258" s="41"/>
      <c r="K258" s="41"/>
      <c r="L258" s="45"/>
      <c r="M258" s="235"/>
      <c r="N258" s="236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149</v>
      </c>
      <c r="AU258" s="18" t="s">
        <v>85</v>
      </c>
    </row>
    <row r="259" s="2" customFormat="1">
      <c r="A259" s="39"/>
      <c r="B259" s="40"/>
      <c r="C259" s="41"/>
      <c r="D259" s="233" t="s">
        <v>197</v>
      </c>
      <c r="E259" s="41"/>
      <c r="F259" s="260" t="s">
        <v>410</v>
      </c>
      <c r="G259" s="41"/>
      <c r="H259" s="41"/>
      <c r="I259" s="137"/>
      <c r="J259" s="41"/>
      <c r="K259" s="41"/>
      <c r="L259" s="45"/>
      <c r="M259" s="235"/>
      <c r="N259" s="236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197</v>
      </c>
      <c r="AU259" s="18" t="s">
        <v>85</v>
      </c>
    </row>
    <row r="260" s="2" customFormat="1" ht="21.75" customHeight="1">
      <c r="A260" s="39"/>
      <c r="B260" s="40"/>
      <c r="C260" s="248" t="s">
        <v>421</v>
      </c>
      <c r="D260" s="248" t="s">
        <v>152</v>
      </c>
      <c r="E260" s="249" t="s">
        <v>422</v>
      </c>
      <c r="F260" s="250" t="s">
        <v>423</v>
      </c>
      <c r="G260" s="251" t="s">
        <v>155</v>
      </c>
      <c r="H260" s="252">
        <v>48</v>
      </c>
      <c r="I260" s="253"/>
      <c r="J260" s="254">
        <f>ROUND(I260*H260,2)</f>
        <v>0</v>
      </c>
      <c r="K260" s="250" t="s">
        <v>165</v>
      </c>
      <c r="L260" s="255"/>
      <c r="M260" s="256" t="s">
        <v>19</v>
      </c>
      <c r="N260" s="257" t="s">
        <v>45</v>
      </c>
      <c r="O260" s="85"/>
      <c r="P260" s="229">
        <f>O260*H260</f>
        <v>0</v>
      </c>
      <c r="Q260" s="229">
        <v>0.00025999999999999998</v>
      </c>
      <c r="R260" s="229">
        <f>Q260*H260</f>
        <v>0.012479999999999998</v>
      </c>
      <c r="S260" s="229">
        <v>0</v>
      </c>
      <c r="T260" s="23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1" t="s">
        <v>388</v>
      </c>
      <c r="AT260" s="231" t="s">
        <v>152</v>
      </c>
      <c r="AU260" s="231" t="s">
        <v>85</v>
      </c>
      <c r="AY260" s="18" t="s">
        <v>142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82</v>
      </c>
      <c r="BK260" s="232">
        <f>ROUND(I260*H260,2)</f>
        <v>0</v>
      </c>
      <c r="BL260" s="18" t="s">
        <v>269</v>
      </c>
      <c r="BM260" s="231" t="s">
        <v>424</v>
      </c>
    </row>
    <row r="261" s="2" customFormat="1">
      <c r="A261" s="39"/>
      <c r="B261" s="40"/>
      <c r="C261" s="41"/>
      <c r="D261" s="233" t="s">
        <v>149</v>
      </c>
      <c r="E261" s="41"/>
      <c r="F261" s="234" t="s">
        <v>423</v>
      </c>
      <c r="G261" s="41"/>
      <c r="H261" s="41"/>
      <c r="I261" s="137"/>
      <c r="J261" s="41"/>
      <c r="K261" s="41"/>
      <c r="L261" s="45"/>
      <c r="M261" s="235"/>
      <c r="N261" s="236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149</v>
      </c>
      <c r="AU261" s="18" t="s">
        <v>85</v>
      </c>
    </row>
    <row r="262" s="13" customFormat="1">
      <c r="A262" s="13"/>
      <c r="B262" s="237"/>
      <c r="C262" s="238"/>
      <c r="D262" s="233" t="s">
        <v>150</v>
      </c>
      <c r="E262" s="239" t="s">
        <v>19</v>
      </c>
      <c r="F262" s="240" t="s">
        <v>425</v>
      </c>
      <c r="G262" s="238"/>
      <c r="H262" s="241">
        <v>48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150</v>
      </c>
      <c r="AU262" s="247" t="s">
        <v>85</v>
      </c>
      <c r="AV262" s="13" t="s">
        <v>85</v>
      </c>
      <c r="AW262" s="13" t="s">
        <v>34</v>
      </c>
      <c r="AX262" s="13" t="s">
        <v>82</v>
      </c>
      <c r="AY262" s="247" t="s">
        <v>142</v>
      </c>
    </row>
    <row r="263" s="2" customFormat="1" ht="21.75" customHeight="1">
      <c r="A263" s="39"/>
      <c r="B263" s="40"/>
      <c r="C263" s="248" t="s">
        <v>426</v>
      </c>
      <c r="D263" s="248" t="s">
        <v>152</v>
      </c>
      <c r="E263" s="249" t="s">
        <v>427</v>
      </c>
      <c r="F263" s="250" t="s">
        <v>428</v>
      </c>
      <c r="G263" s="251" t="s">
        <v>155</v>
      </c>
      <c r="H263" s="252">
        <v>12</v>
      </c>
      <c r="I263" s="253"/>
      <c r="J263" s="254">
        <f>ROUND(I263*H263,2)</f>
        <v>0</v>
      </c>
      <c r="K263" s="250" t="s">
        <v>165</v>
      </c>
      <c r="L263" s="255"/>
      <c r="M263" s="256" t="s">
        <v>19</v>
      </c>
      <c r="N263" s="257" t="s">
        <v>45</v>
      </c>
      <c r="O263" s="85"/>
      <c r="P263" s="229">
        <f>O263*H263</f>
        <v>0</v>
      </c>
      <c r="Q263" s="229">
        <v>0.00069999999999999999</v>
      </c>
      <c r="R263" s="229">
        <f>Q263*H263</f>
        <v>0.0083999999999999995</v>
      </c>
      <c r="S263" s="229">
        <v>0</v>
      </c>
      <c r="T263" s="23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1" t="s">
        <v>388</v>
      </c>
      <c r="AT263" s="231" t="s">
        <v>152</v>
      </c>
      <c r="AU263" s="231" t="s">
        <v>85</v>
      </c>
      <c r="AY263" s="18" t="s">
        <v>142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82</v>
      </c>
      <c r="BK263" s="232">
        <f>ROUND(I263*H263,2)</f>
        <v>0</v>
      </c>
      <c r="BL263" s="18" t="s">
        <v>269</v>
      </c>
      <c r="BM263" s="231" t="s">
        <v>429</v>
      </c>
    </row>
    <row r="264" s="2" customFormat="1">
      <c r="A264" s="39"/>
      <c r="B264" s="40"/>
      <c r="C264" s="41"/>
      <c r="D264" s="233" t="s">
        <v>149</v>
      </c>
      <c r="E264" s="41"/>
      <c r="F264" s="234" t="s">
        <v>428</v>
      </c>
      <c r="G264" s="41"/>
      <c r="H264" s="41"/>
      <c r="I264" s="137"/>
      <c r="J264" s="41"/>
      <c r="K264" s="41"/>
      <c r="L264" s="45"/>
      <c r="M264" s="235"/>
      <c r="N264" s="236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149</v>
      </c>
      <c r="AU264" s="18" t="s">
        <v>85</v>
      </c>
    </row>
    <row r="265" s="13" customFormat="1">
      <c r="A265" s="13"/>
      <c r="B265" s="237"/>
      <c r="C265" s="238"/>
      <c r="D265" s="233" t="s">
        <v>150</v>
      </c>
      <c r="E265" s="239" t="s">
        <v>19</v>
      </c>
      <c r="F265" s="240" t="s">
        <v>224</v>
      </c>
      <c r="G265" s="238"/>
      <c r="H265" s="241">
        <v>12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7" t="s">
        <v>150</v>
      </c>
      <c r="AU265" s="247" t="s">
        <v>85</v>
      </c>
      <c r="AV265" s="13" t="s">
        <v>85</v>
      </c>
      <c r="AW265" s="13" t="s">
        <v>34</v>
      </c>
      <c r="AX265" s="13" t="s">
        <v>82</v>
      </c>
      <c r="AY265" s="247" t="s">
        <v>142</v>
      </c>
    </row>
    <row r="266" s="2" customFormat="1" ht="21.75" customHeight="1">
      <c r="A266" s="39"/>
      <c r="B266" s="40"/>
      <c r="C266" s="220" t="s">
        <v>430</v>
      </c>
      <c r="D266" s="220" t="s">
        <v>143</v>
      </c>
      <c r="E266" s="221" t="s">
        <v>431</v>
      </c>
      <c r="F266" s="222" t="s">
        <v>432</v>
      </c>
      <c r="G266" s="223" t="s">
        <v>194</v>
      </c>
      <c r="H266" s="224">
        <v>250</v>
      </c>
      <c r="I266" s="225"/>
      <c r="J266" s="226">
        <f>ROUND(I266*H266,2)</f>
        <v>0</v>
      </c>
      <c r="K266" s="222" t="s">
        <v>165</v>
      </c>
      <c r="L266" s="45"/>
      <c r="M266" s="227" t="s">
        <v>19</v>
      </c>
      <c r="N266" s="228" t="s">
        <v>45</v>
      </c>
      <c r="O266" s="85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1" t="s">
        <v>269</v>
      </c>
      <c r="AT266" s="231" t="s">
        <v>143</v>
      </c>
      <c r="AU266" s="231" t="s">
        <v>85</v>
      </c>
      <c r="AY266" s="18" t="s">
        <v>142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82</v>
      </c>
      <c r="BK266" s="232">
        <f>ROUND(I266*H266,2)</f>
        <v>0</v>
      </c>
      <c r="BL266" s="18" t="s">
        <v>269</v>
      </c>
      <c r="BM266" s="231" t="s">
        <v>433</v>
      </c>
    </row>
    <row r="267" s="2" customFormat="1">
      <c r="A267" s="39"/>
      <c r="B267" s="40"/>
      <c r="C267" s="41"/>
      <c r="D267" s="233" t="s">
        <v>149</v>
      </c>
      <c r="E267" s="41"/>
      <c r="F267" s="234" t="s">
        <v>434</v>
      </c>
      <c r="G267" s="41"/>
      <c r="H267" s="41"/>
      <c r="I267" s="137"/>
      <c r="J267" s="41"/>
      <c r="K267" s="41"/>
      <c r="L267" s="45"/>
      <c r="M267" s="235"/>
      <c r="N267" s="236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149</v>
      </c>
      <c r="AU267" s="18" t="s">
        <v>85</v>
      </c>
    </row>
    <row r="268" s="2" customFormat="1" ht="21.75" customHeight="1">
      <c r="A268" s="39"/>
      <c r="B268" s="40"/>
      <c r="C268" s="248" t="s">
        <v>435</v>
      </c>
      <c r="D268" s="248" t="s">
        <v>152</v>
      </c>
      <c r="E268" s="249" t="s">
        <v>436</v>
      </c>
      <c r="F268" s="250" t="s">
        <v>437</v>
      </c>
      <c r="G268" s="251" t="s">
        <v>194</v>
      </c>
      <c r="H268" s="252">
        <v>287.5</v>
      </c>
      <c r="I268" s="253"/>
      <c r="J268" s="254">
        <f>ROUND(I268*H268,2)</f>
        <v>0</v>
      </c>
      <c r="K268" s="250" t="s">
        <v>165</v>
      </c>
      <c r="L268" s="255"/>
      <c r="M268" s="256" t="s">
        <v>19</v>
      </c>
      <c r="N268" s="257" t="s">
        <v>45</v>
      </c>
      <c r="O268" s="85"/>
      <c r="P268" s="229">
        <f>O268*H268</f>
        <v>0</v>
      </c>
      <c r="Q268" s="229">
        <v>0.00055000000000000003</v>
      </c>
      <c r="R268" s="229">
        <f>Q268*H268</f>
        <v>0.15812500000000002</v>
      </c>
      <c r="S268" s="229">
        <v>0</v>
      </c>
      <c r="T268" s="23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1" t="s">
        <v>325</v>
      </c>
      <c r="AT268" s="231" t="s">
        <v>152</v>
      </c>
      <c r="AU268" s="231" t="s">
        <v>85</v>
      </c>
      <c r="AY268" s="18" t="s">
        <v>142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82</v>
      </c>
      <c r="BK268" s="232">
        <f>ROUND(I268*H268,2)</f>
        <v>0</v>
      </c>
      <c r="BL268" s="18" t="s">
        <v>325</v>
      </c>
      <c r="BM268" s="231" t="s">
        <v>438</v>
      </c>
    </row>
    <row r="269" s="2" customFormat="1">
      <c r="A269" s="39"/>
      <c r="B269" s="40"/>
      <c r="C269" s="41"/>
      <c r="D269" s="233" t="s">
        <v>149</v>
      </c>
      <c r="E269" s="41"/>
      <c r="F269" s="234" t="s">
        <v>437</v>
      </c>
      <c r="G269" s="41"/>
      <c r="H269" s="41"/>
      <c r="I269" s="137"/>
      <c r="J269" s="41"/>
      <c r="K269" s="41"/>
      <c r="L269" s="45"/>
      <c r="M269" s="235"/>
      <c r="N269" s="236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149</v>
      </c>
      <c r="AU269" s="18" t="s">
        <v>85</v>
      </c>
    </row>
    <row r="270" s="13" customFormat="1">
      <c r="A270" s="13"/>
      <c r="B270" s="237"/>
      <c r="C270" s="238"/>
      <c r="D270" s="233" t="s">
        <v>150</v>
      </c>
      <c r="E270" s="239" t="s">
        <v>19</v>
      </c>
      <c r="F270" s="240" t="s">
        <v>439</v>
      </c>
      <c r="G270" s="238"/>
      <c r="H270" s="241">
        <v>250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150</v>
      </c>
      <c r="AU270" s="247" t="s">
        <v>85</v>
      </c>
      <c r="AV270" s="13" t="s">
        <v>85</v>
      </c>
      <c r="AW270" s="13" t="s">
        <v>34</v>
      </c>
      <c r="AX270" s="13" t="s">
        <v>82</v>
      </c>
      <c r="AY270" s="247" t="s">
        <v>142</v>
      </c>
    </row>
    <row r="271" s="13" customFormat="1">
      <c r="A271" s="13"/>
      <c r="B271" s="237"/>
      <c r="C271" s="238"/>
      <c r="D271" s="233" t="s">
        <v>150</v>
      </c>
      <c r="E271" s="238"/>
      <c r="F271" s="240" t="s">
        <v>329</v>
      </c>
      <c r="G271" s="238"/>
      <c r="H271" s="241">
        <v>287.5</v>
      </c>
      <c r="I271" s="242"/>
      <c r="J271" s="238"/>
      <c r="K271" s="238"/>
      <c r="L271" s="243"/>
      <c r="M271" s="244"/>
      <c r="N271" s="245"/>
      <c r="O271" s="245"/>
      <c r="P271" s="245"/>
      <c r="Q271" s="245"/>
      <c r="R271" s="245"/>
      <c r="S271" s="245"/>
      <c r="T271" s="24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7" t="s">
        <v>150</v>
      </c>
      <c r="AU271" s="247" t="s">
        <v>85</v>
      </c>
      <c r="AV271" s="13" t="s">
        <v>85</v>
      </c>
      <c r="AW271" s="13" t="s">
        <v>4</v>
      </c>
      <c r="AX271" s="13" t="s">
        <v>82</v>
      </c>
      <c r="AY271" s="247" t="s">
        <v>142</v>
      </c>
    </row>
    <row r="272" s="2" customFormat="1" ht="16.5" customHeight="1">
      <c r="A272" s="39"/>
      <c r="B272" s="40"/>
      <c r="C272" s="220" t="s">
        <v>425</v>
      </c>
      <c r="D272" s="220" t="s">
        <v>143</v>
      </c>
      <c r="E272" s="221" t="s">
        <v>440</v>
      </c>
      <c r="F272" s="222" t="s">
        <v>441</v>
      </c>
      <c r="G272" s="223" t="s">
        <v>194</v>
      </c>
      <c r="H272" s="224">
        <v>1350</v>
      </c>
      <c r="I272" s="225"/>
      <c r="J272" s="226">
        <f>ROUND(I272*H272,2)</f>
        <v>0</v>
      </c>
      <c r="K272" s="222" t="s">
        <v>165</v>
      </c>
      <c r="L272" s="45"/>
      <c r="M272" s="227" t="s">
        <v>19</v>
      </c>
      <c r="N272" s="228" t="s">
        <v>45</v>
      </c>
      <c r="O272" s="85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1" t="s">
        <v>269</v>
      </c>
      <c r="AT272" s="231" t="s">
        <v>143</v>
      </c>
      <c r="AU272" s="231" t="s">
        <v>85</v>
      </c>
      <c r="AY272" s="18" t="s">
        <v>142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82</v>
      </c>
      <c r="BK272" s="232">
        <f>ROUND(I272*H272,2)</f>
        <v>0</v>
      </c>
      <c r="BL272" s="18" t="s">
        <v>269</v>
      </c>
      <c r="BM272" s="231" t="s">
        <v>442</v>
      </c>
    </row>
    <row r="273" s="2" customFormat="1">
      <c r="A273" s="39"/>
      <c r="B273" s="40"/>
      <c r="C273" s="41"/>
      <c r="D273" s="233" t="s">
        <v>149</v>
      </c>
      <c r="E273" s="41"/>
      <c r="F273" s="234" t="s">
        <v>443</v>
      </c>
      <c r="G273" s="41"/>
      <c r="H273" s="41"/>
      <c r="I273" s="137"/>
      <c r="J273" s="41"/>
      <c r="K273" s="41"/>
      <c r="L273" s="45"/>
      <c r="M273" s="235"/>
      <c r="N273" s="236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149</v>
      </c>
      <c r="AU273" s="18" t="s">
        <v>85</v>
      </c>
    </row>
    <row r="274" s="2" customFormat="1" ht="21.75" customHeight="1">
      <c r="A274" s="39"/>
      <c r="B274" s="40"/>
      <c r="C274" s="248" t="s">
        <v>444</v>
      </c>
      <c r="D274" s="248" t="s">
        <v>152</v>
      </c>
      <c r="E274" s="249" t="s">
        <v>445</v>
      </c>
      <c r="F274" s="250" t="s">
        <v>446</v>
      </c>
      <c r="G274" s="251" t="s">
        <v>194</v>
      </c>
      <c r="H274" s="252">
        <v>1552.5</v>
      </c>
      <c r="I274" s="253"/>
      <c r="J274" s="254">
        <f>ROUND(I274*H274,2)</f>
        <v>0</v>
      </c>
      <c r="K274" s="250" t="s">
        <v>19</v>
      </c>
      <c r="L274" s="255"/>
      <c r="M274" s="256" t="s">
        <v>19</v>
      </c>
      <c r="N274" s="257" t="s">
        <v>45</v>
      </c>
      <c r="O274" s="85"/>
      <c r="P274" s="229">
        <f>O274*H274</f>
        <v>0</v>
      </c>
      <c r="Q274" s="229">
        <v>0.00019000000000000001</v>
      </c>
      <c r="R274" s="229">
        <f>Q274*H274</f>
        <v>0.29497500000000004</v>
      </c>
      <c r="S274" s="229">
        <v>0</v>
      </c>
      <c r="T274" s="23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1" t="s">
        <v>325</v>
      </c>
      <c r="AT274" s="231" t="s">
        <v>152</v>
      </c>
      <c r="AU274" s="231" t="s">
        <v>85</v>
      </c>
      <c r="AY274" s="18" t="s">
        <v>142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82</v>
      </c>
      <c r="BK274" s="232">
        <f>ROUND(I274*H274,2)</f>
        <v>0</v>
      </c>
      <c r="BL274" s="18" t="s">
        <v>325</v>
      </c>
      <c r="BM274" s="231" t="s">
        <v>447</v>
      </c>
    </row>
    <row r="275" s="2" customFormat="1">
      <c r="A275" s="39"/>
      <c r="B275" s="40"/>
      <c r="C275" s="41"/>
      <c r="D275" s="233" t="s">
        <v>149</v>
      </c>
      <c r="E275" s="41"/>
      <c r="F275" s="234" t="s">
        <v>446</v>
      </c>
      <c r="G275" s="41"/>
      <c r="H275" s="41"/>
      <c r="I275" s="137"/>
      <c r="J275" s="41"/>
      <c r="K275" s="41"/>
      <c r="L275" s="45"/>
      <c r="M275" s="235"/>
      <c r="N275" s="236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149</v>
      </c>
      <c r="AU275" s="18" t="s">
        <v>85</v>
      </c>
    </row>
    <row r="276" s="13" customFormat="1">
      <c r="A276" s="13"/>
      <c r="B276" s="237"/>
      <c r="C276" s="238"/>
      <c r="D276" s="233" t="s">
        <v>150</v>
      </c>
      <c r="E276" s="239" t="s">
        <v>19</v>
      </c>
      <c r="F276" s="240" t="s">
        <v>448</v>
      </c>
      <c r="G276" s="238"/>
      <c r="H276" s="241">
        <v>1350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150</v>
      </c>
      <c r="AU276" s="247" t="s">
        <v>85</v>
      </c>
      <c r="AV276" s="13" t="s">
        <v>85</v>
      </c>
      <c r="AW276" s="13" t="s">
        <v>34</v>
      </c>
      <c r="AX276" s="13" t="s">
        <v>82</v>
      </c>
      <c r="AY276" s="247" t="s">
        <v>142</v>
      </c>
    </row>
    <row r="277" s="13" customFormat="1">
      <c r="A277" s="13"/>
      <c r="B277" s="237"/>
      <c r="C277" s="238"/>
      <c r="D277" s="233" t="s">
        <v>150</v>
      </c>
      <c r="E277" s="238"/>
      <c r="F277" s="240" t="s">
        <v>449</v>
      </c>
      <c r="G277" s="238"/>
      <c r="H277" s="241">
        <v>1552.5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7" t="s">
        <v>150</v>
      </c>
      <c r="AU277" s="247" t="s">
        <v>85</v>
      </c>
      <c r="AV277" s="13" t="s">
        <v>85</v>
      </c>
      <c r="AW277" s="13" t="s">
        <v>4</v>
      </c>
      <c r="AX277" s="13" t="s">
        <v>82</v>
      </c>
      <c r="AY277" s="247" t="s">
        <v>142</v>
      </c>
    </row>
    <row r="278" s="2" customFormat="1" ht="21.75" customHeight="1">
      <c r="A278" s="39"/>
      <c r="B278" s="40"/>
      <c r="C278" s="220" t="s">
        <v>450</v>
      </c>
      <c r="D278" s="220" t="s">
        <v>143</v>
      </c>
      <c r="E278" s="221" t="s">
        <v>451</v>
      </c>
      <c r="F278" s="222" t="s">
        <v>452</v>
      </c>
      <c r="G278" s="223" t="s">
        <v>194</v>
      </c>
      <c r="H278" s="224">
        <v>1800</v>
      </c>
      <c r="I278" s="225"/>
      <c r="J278" s="226">
        <f>ROUND(I278*H278,2)</f>
        <v>0</v>
      </c>
      <c r="K278" s="222" t="s">
        <v>165</v>
      </c>
      <c r="L278" s="45"/>
      <c r="M278" s="227" t="s">
        <v>19</v>
      </c>
      <c r="N278" s="228" t="s">
        <v>45</v>
      </c>
      <c r="O278" s="85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1" t="s">
        <v>269</v>
      </c>
      <c r="AT278" s="231" t="s">
        <v>143</v>
      </c>
      <c r="AU278" s="231" t="s">
        <v>85</v>
      </c>
      <c r="AY278" s="18" t="s">
        <v>142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82</v>
      </c>
      <c r="BK278" s="232">
        <f>ROUND(I278*H278,2)</f>
        <v>0</v>
      </c>
      <c r="BL278" s="18" t="s">
        <v>269</v>
      </c>
      <c r="BM278" s="231" t="s">
        <v>453</v>
      </c>
    </row>
    <row r="279" s="2" customFormat="1">
      <c r="A279" s="39"/>
      <c r="B279" s="40"/>
      <c r="C279" s="41"/>
      <c r="D279" s="233" t="s">
        <v>149</v>
      </c>
      <c r="E279" s="41"/>
      <c r="F279" s="234" t="s">
        <v>454</v>
      </c>
      <c r="G279" s="41"/>
      <c r="H279" s="41"/>
      <c r="I279" s="137"/>
      <c r="J279" s="41"/>
      <c r="K279" s="41"/>
      <c r="L279" s="45"/>
      <c r="M279" s="235"/>
      <c r="N279" s="236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149</v>
      </c>
      <c r="AU279" s="18" t="s">
        <v>85</v>
      </c>
    </row>
    <row r="280" s="2" customFormat="1" ht="21.75" customHeight="1">
      <c r="A280" s="39"/>
      <c r="B280" s="40"/>
      <c r="C280" s="248" t="s">
        <v>455</v>
      </c>
      <c r="D280" s="248" t="s">
        <v>152</v>
      </c>
      <c r="E280" s="249" t="s">
        <v>456</v>
      </c>
      <c r="F280" s="250" t="s">
        <v>457</v>
      </c>
      <c r="G280" s="251" t="s">
        <v>194</v>
      </c>
      <c r="H280" s="252">
        <v>2070</v>
      </c>
      <c r="I280" s="253"/>
      <c r="J280" s="254">
        <f>ROUND(I280*H280,2)</f>
        <v>0</v>
      </c>
      <c r="K280" s="250" t="s">
        <v>19</v>
      </c>
      <c r="L280" s="255"/>
      <c r="M280" s="256" t="s">
        <v>19</v>
      </c>
      <c r="N280" s="257" t="s">
        <v>45</v>
      </c>
      <c r="O280" s="85"/>
      <c r="P280" s="229">
        <f>O280*H280</f>
        <v>0</v>
      </c>
      <c r="Q280" s="229">
        <v>0.00019000000000000001</v>
      </c>
      <c r="R280" s="229">
        <f>Q280*H280</f>
        <v>0.39330000000000004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325</v>
      </c>
      <c r="AT280" s="231" t="s">
        <v>152</v>
      </c>
      <c r="AU280" s="231" t="s">
        <v>85</v>
      </c>
      <c r="AY280" s="18" t="s">
        <v>142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82</v>
      </c>
      <c r="BK280" s="232">
        <f>ROUND(I280*H280,2)</f>
        <v>0</v>
      </c>
      <c r="BL280" s="18" t="s">
        <v>325</v>
      </c>
      <c r="BM280" s="231" t="s">
        <v>458</v>
      </c>
    </row>
    <row r="281" s="2" customFormat="1">
      <c r="A281" s="39"/>
      <c r="B281" s="40"/>
      <c r="C281" s="41"/>
      <c r="D281" s="233" t="s">
        <v>149</v>
      </c>
      <c r="E281" s="41"/>
      <c r="F281" s="234" t="s">
        <v>457</v>
      </c>
      <c r="G281" s="41"/>
      <c r="H281" s="41"/>
      <c r="I281" s="137"/>
      <c r="J281" s="41"/>
      <c r="K281" s="41"/>
      <c r="L281" s="45"/>
      <c r="M281" s="235"/>
      <c r="N281" s="236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149</v>
      </c>
      <c r="AU281" s="18" t="s">
        <v>85</v>
      </c>
    </row>
    <row r="282" s="13" customFormat="1">
      <c r="A282" s="13"/>
      <c r="B282" s="237"/>
      <c r="C282" s="238"/>
      <c r="D282" s="233" t="s">
        <v>150</v>
      </c>
      <c r="E282" s="239" t="s">
        <v>19</v>
      </c>
      <c r="F282" s="240" t="s">
        <v>459</v>
      </c>
      <c r="G282" s="238"/>
      <c r="H282" s="241">
        <v>1800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7" t="s">
        <v>150</v>
      </c>
      <c r="AU282" s="247" t="s">
        <v>85</v>
      </c>
      <c r="AV282" s="13" t="s">
        <v>85</v>
      </c>
      <c r="AW282" s="13" t="s">
        <v>34</v>
      </c>
      <c r="AX282" s="13" t="s">
        <v>82</v>
      </c>
      <c r="AY282" s="247" t="s">
        <v>142</v>
      </c>
    </row>
    <row r="283" s="13" customFormat="1">
      <c r="A283" s="13"/>
      <c r="B283" s="237"/>
      <c r="C283" s="238"/>
      <c r="D283" s="233" t="s">
        <v>150</v>
      </c>
      <c r="E283" s="238"/>
      <c r="F283" s="240" t="s">
        <v>460</v>
      </c>
      <c r="G283" s="238"/>
      <c r="H283" s="241">
        <v>2070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7" t="s">
        <v>150</v>
      </c>
      <c r="AU283" s="247" t="s">
        <v>85</v>
      </c>
      <c r="AV283" s="13" t="s">
        <v>85</v>
      </c>
      <c r="AW283" s="13" t="s">
        <v>4</v>
      </c>
      <c r="AX283" s="13" t="s">
        <v>82</v>
      </c>
      <c r="AY283" s="247" t="s">
        <v>142</v>
      </c>
    </row>
    <row r="284" s="2" customFormat="1" ht="21.75" customHeight="1">
      <c r="A284" s="39"/>
      <c r="B284" s="40"/>
      <c r="C284" s="220" t="s">
        <v>461</v>
      </c>
      <c r="D284" s="220" t="s">
        <v>143</v>
      </c>
      <c r="E284" s="221" t="s">
        <v>462</v>
      </c>
      <c r="F284" s="222" t="s">
        <v>463</v>
      </c>
      <c r="G284" s="223" t="s">
        <v>194</v>
      </c>
      <c r="H284" s="224">
        <v>500</v>
      </c>
      <c r="I284" s="225"/>
      <c r="J284" s="226">
        <f>ROUND(I284*H284,2)</f>
        <v>0</v>
      </c>
      <c r="K284" s="222" t="s">
        <v>165</v>
      </c>
      <c r="L284" s="45"/>
      <c r="M284" s="227" t="s">
        <v>19</v>
      </c>
      <c r="N284" s="228" t="s">
        <v>45</v>
      </c>
      <c r="O284" s="85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1" t="s">
        <v>269</v>
      </c>
      <c r="AT284" s="231" t="s">
        <v>143</v>
      </c>
      <c r="AU284" s="231" t="s">
        <v>85</v>
      </c>
      <c r="AY284" s="18" t="s">
        <v>142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82</v>
      </c>
      <c r="BK284" s="232">
        <f>ROUND(I284*H284,2)</f>
        <v>0</v>
      </c>
      <c r="BL284" s="18" t="s">
        <v>269</v>
      </c>
      <c r="BM284" s="231" t="s">
        <v>464</v>
      </c>
    </row>
    <row r="285" s="2" customFormat="1">
      <c r="A285" s="39"/>
      <c r="B285" s="40"/>
      <c r="C285" s="41"/>
      <c r="D285" s="233" t="s">
        <v>149</v>
      </c>
      <c r="E285" s="41"/>
      <c r="F285" s="234" t="s">
        <v>465</v>
      </c>
      <c r="G285" s="41"/>
      <c r="H285" s="41"/>
      <c r="I285" s="137"/>
      <c r="J285" s="41"/>
      <c r="K285" s="41"/>
      <c r="L285" s="45"/>
      <c r="M285" s="235"/>
      <c r="N285" s="236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149</v>
      </c>
      <c r="AU285" s="18" t="s">
        <v>85</v>
      </c>
    </row>
    <row r="286" s="2" customFormat="1" ht="16.5" customHeight="1">
      <c r="A286" s="39"/>
      <c r="B286" s="40"/>
      <c r="C286" s="248" t="s">
        <v>466</v>
      </c>
      <c r="D286" s="248" t="s">
        <v>152</v>
      </c>
      <c r="E286" s="249" t="s">
        <v>467</v>
      </c>
      <c r="F286" s="250" t="s">
        <v>468</v>
      </c>
      <c r="G286" s="251" t="s">
        <v>194</v>
      </c>
      <c r="H286" s="252">
        <v>575</v>
      </c>
      <c r="I286" s="253"/>
      <c r="J286" s="254">
        <f>ROUND(I286*H286,2)</f>
        <v>0</v>
      </c>
      <c r="K286" s="250" t="s">
        <v>19</v>
      </c>
      <c r="L286" s="255"/>
      <c r="M286" s="256" t="s">
        <v>19</v>
      </c>
      <c r="N286" s="257" t="s">
        <v>45</v>
      </c>
      <c r="O286" s="85"/>
      <c r="P286" s="229">
        <f>O286*H286</f>
        <v>0</v>
      </c>
      <c r="Q286" s="229">
        <v>4.0000000000000003E-05</v>
      </c>
      <c r="R286" s="229">
        <f>Q286*H286</f>
        <v>0.023000000000000003</v>
      </c>
      <c r="S286" s="229">
        <v>0</v>
      </c>
      <c r="T286" s="23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1" t="s">
        <v>325</v>
      </c>
      <c r="AT286" s="231" t="s">
        <v>152</v>
      </c>
      <c r="AU286" s="231" t="s">
        <v>85</v>
      </c>
      <c r="AY286" s="18" t="s">
        <v>142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82</v>
      </c>
      <c r="BK286" s="232">
        <f>ROUND(I286*H286,2)</f>
        <v>0</v>
      </c>
      <c r="BL286" s="18" t="s">
        <v>325</v>
      </c>
      <c r="BM286" s="231" t="s">
        <v>469</v>
      </c>
    </row>
    <row r="287" s="2" customFormat="1">
      <c r="A287" s="39"/>
      <c r="B287" s="40"/>
      <c r="C287" s="41"/>
      <c r="D287" s="233" t="s">
        <v>149</v>
      </c>
      <c r="E287" s="41"/>
      <c r="F287" s="234" t="s">
        <v>468</v>
      </c>
      <c r="G287" s="41"/>
      <c r="H287" s="41"/>
      <c r="I287" s="137"/>
      <c r="J287" s="41"/>
      <c r="K287" s="41"/>
      <c r="L287" s="45"/>
      <c r="M287" s="235"/>
      <c r="N287" s="236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149</v>
      </c>
      <c r="AU287" s="18" t="s">
        <v>85</v>
      </c>
    </row>
    <row r="288" s="13" customFormat="1">
      <c r="A288" s="13"/>
      <c r="B288" s="237"/>
      <c r="C288" s="238"/>
      <c r="D288" s="233" t="s">
        <v>150</v>
      </c>
      <c r="E288" s="239" t="s">
        <v>19</v>
      </c>
      <c r="F288" s="240" t="s">
        <v>470</v>
      </c>
      <c r="G288" s="238"/>
      <c r="H288" s="241">
        <v>500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7" t="s">
        <v>150</v>
      </c>
      <c r="AU288" s="247" t="s">
        <v>85</v>
      </c>
      <c r="AV288" s="13" t="s">
        <v>85</v>
      </c>
      <c r="AW288" s="13" t="s">
        <v>34</v>
      </c>
      <c r="AX288" s="13" t="s">
        <v>82</v>
      </c>
      <c r="AY288" s="247" t="s">
        <v>142</v>
      </c>
    </row>
    <row r="289" s="13" customFormat="1">
      <c r="A289" s="13"/>
      <c r="B289" s="237"/>
      <c r="C289" s="238"/>
      <c r="D289" s="233" t="s">
        <v>150</v>
      </c>
      <c r="E289" s="238"/>
      <c r="F289" s="240" t="s">
        <v>471</v>
      </c>
      <c r="G289" s="238"/>
      <c r="H289" s="241">
        <v>575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7" t="s">
        <v>150</v>
      </c>
      <c r="AU289" s="247" t="s">
        <v>85</v>
      </c>
      <c r="AV289" s="13" t="s">
        <v>85</v>
      </c>
      <c r="AW289" s="13" t="s">
        <v>4</v>
      </c>
      <c r="AX289" s="13" t="s">
        <v>82</v>
      </c>
      <c r="AY289" s="247" t="s">
        <v>142</v>
      </c>
    </row>
    <row r="290" s="2" customFormat="1" ht="16.5" customHeight="1">
      <c r="A290" s="39"/>
      <c r="B290" s="40"/>
      <c r="C290" s="220" t="s">
        <v>472</v>
      </c>
      <c r="D290" s="220" t="s">
        <v>143</v>
      </c>
      <c r="E290" s="221" t="s">
        <v>473</v>
      </c>
      <c r="F290" s="222" t="s">
        <v>474</v>
      </c>
      <c r="G290" s="223" t="s">
        <v>155</v>
      </c>
      <c r="H290" s="224">
        <v>20</v>
      </c>
      <c r="I290" s="225"/>
      <c r="J290" s="226">
        <f>ROUND(I290*H290,2)</f>
        <v>0</v>
      </c>
      <c r="K290" s="222" t="s">
        <v>165</v>
      </c>
      <c r="L290" s="45"/>
      <c r="M290" s="227" t="s">
        <v>19</v>
      </c>
      <c r="N290" s="228" t="s">
        <v>45</v>
      </c>
      <c r="O290" s="85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1" t="s">
        <v>269</v>
      </c>
      <c r="AT290" s="231" t="s">
        <v>143</v>
      </c>
      <c r="AU290" s="231" t="s">
        <v>85</v>
      </c>
      <c r="AY290" s="18" t="s">
        <v>142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82</v>
      </c>
      <c r="BK290" s="232">
        <f>ROUND(I290*H290,2)</f>
        <v>0</v>
      </c>
      <c r="BL290" s="18" t="s">
        <v>269</v>
      </c>
      <c r="BM290" s="231" t="s">
        <v>475</v>
      </c>
    </row>
    <row r="291" s="2" customFormat="1">
      <c r="A291" s="39"/>
      <c r="B291" s="40"/>
      <c r="C291" s="41"/>
      <c r="D291" s="233" t="s">
        <v>149</v>
      </c>
      <c r="E291" s="41"/>
      <c r="F291" s="234" t="s">
        <v>476</v>
      </c>
      <c r="G291" s="41"/>
      <c r="H291" s="41"/>
      <c r="I291" s="137"/>
      <c r="J291" s="41"/>
      <c r="K291" s="41"/>
      <c r="L291" s="45"/>
      <c r="M291" s="235"/>
      <c r="N291" s="236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149</v>
      </c>
      <c r="AU291" s="18" t="s">
        <v>85</v>
      </c>
    </row>
    <row r="292" s="13" customFormat="1">
      <c r="A292" s="13"/>
      <c r="B292" s="237"/>
      <c r="C292" s="238"/>
      <c r="D292" s="233" t="s">
        <v>150</v>
      </c>
      <c r="E292" s="239" t="s">
        <v>19</v>
      </c>
      <c r="F292" s="240" t="s">
        <v>477</v>
      </c>
      <c r="G292" s="238"/>
      <c r="H292" s="241">
        <v>2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7" t="s">
        <v>150</v>
      </c>
      <c r="AU292" s="247" t="s">
        <v>85</v>
      </c>
      <c r="AV292" s="13" t="s">
        <v>85</v>
      </c>
      <c r="AW292" s="13" t="s">
        <v>34</v>
      </c>
      <c r="AX292" s="13" t="s">
        <v>74</v>
      </c>
      <c r="AY292" s="247" t="s">
        <v>142</v>
      </c>
    </row>
    <row r="293" s="13" customFormat="1">
      <c r="A293" s="13"/>
      <c r="B293" s="237"/>
      <c r="C293" s="238"/>
      <c r="D293" s="233" t="s">
        <v>150</v>
      </c>
      <c r="E293" s="239" t="s">
        <v>19</v>
      </c>
      <c r="F293" s="240" t="s">
        <v>478</v>
      </c>
      <c r="G293" s="238"/>
      <c r="H293" s="241">
        <v>14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7" t="s">
        <v>150</v>
      </c>
      <c r="AU293" s="247" t="s">
        <v>85</v>
      </c>
      <c r="AV293" s="13" t="s">
        <v>85</v>
      </c>
      <c r="AW293" s="13" t="s">
        <v>34</v>
      </c>
      <c r="AX293" s="13" t="s">
        <v>74</v>
      </c>
      <c r="AY293" s="247" t="s">
        <v>142</v>
      </c>
    </row>
    <row r="294" s="13" customFormat="1">
      <c r="A294" s="13"/>
      <c r="B294" s="237"/>
      <c r="C294" s="238"/>
      <c r="D294" s="233" t="s">
        <v>150</v>
      </c>
      <c r="E294" s="239" t="s">
        <v>19</v>
      </c>
      <c r="F294" s="240" t="s">
        <v>479</v>
      </c>
      <c r="G294" s="238"/>
      <c r="H294" s="241">
        <v>4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7" t="s">
        <v>150</v>
      </c>
      <c r="AU294" s="247" t="s">
        <v>85</v>
      </c>
      <c r="AV294" s="13" t="s">
        <v>85</v>
      </c>
      <c r="AW294" s="13" t="s">
        <v>34</v>
      </c>
      <c r="AX294" s="13" t="s">
        <v>74</v>
      </c>
      <c r="AY294" s="247" t="s">
        <v>142</v>
      </c>
    </row>
    <row r="295" s="14" customFormat="1">
      <c r="A295" s="14"/>
      <c r="B295" s="261"/>
      <c r="C295" s="262"/>
      <c r="D295" s="233" t="s">
        <v>150</v>
      </c>
      <c r="E295" s="263" t="s">
        <v>19</v>
      </c>
      <c r="F295" s="264" t="s">
        <v>480</v>
      </c>
      <c r="G295" s="262"/>
      <c r="H295" s="265">
        <v>20</v>
      </c>
      <c r="I295" s="266"/>
      <c r="J295" s="262"/>
      <c r="K295" s="262"/>
      <c r="L295" s="267"/>
      <c r="M295" s="268"/>
      <c r="N295" s="269"/>
      <c r="O295" s="269"/>
      <c r="P295" s="269"/>
      <c r="Q295" s="269"/>
      <c r="R295" s="269"/>
      <c r="S295" s="269"/>
      <c r="T295" s="27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1" t="s">
        <v>150</v>
      </c>
      <c r="AU295" s="271" t="s">
        <v>85</v>
      </c>
      <c r="AV295" s="14" t="s">
        <v>169</v>
      </c>
      <c r="AW295" s="14" t="s">
        <v>34</v>
      </c>
      <c r="AX295" s="14" t="s">
        <v>82</v>
      </c>
      <c r="AY295" s="271" t="s">
        <v>142</v>
      </c>
    </row>
    <row r="296" s="2" customFormat="1" ht="21.75" customHeight="1">
      <c r="A296" s="39"/>
      <c r="B296" s="40"/>
      <c r="C296" s="220" t="s">
        <v>481</v>
      </c>
      <c r="D296" s="220" t="s">
        <v>143</v>
      </c>
      <c r="E296" s="221" t="s">
        <v>482</v>
      </c>
      <c r="F296" s="222" t="s">
        <v>483</v>
      </c>
      <c r="G296" s="223" t="s">
        <v>484</v>
      </c>
      <c r="H296" s="224">
        <v>7.2000000000000002</v>
      </c>
      <c r="I296" s="225"/>
      <c r="J296" s="226">
        <f>ROUND(I296*H296,2)</f>
        <v>0</v>
      </c>
      <c r="K296" s="222" t="s">
        <v>165</v>
      </c>
      <c r="L296" s="45"/>
      <c r="M296" s="227" t="s">
        <v>19</v>
      </c>
      <c r="N296" s="228" t="s">
        <v>45</v>
      </c>
      <c r="O296" s="85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1" t="s">
        <v>269</v>
      </c>
      <c r="AT296" s="231" t="s">
        <v>143</v>
      </c>
      <c r="AU296" s="231" t="s">
        <v>85</v>
      </c>
      <c r="AY296" s="18" t="s">
        <v>142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82</v>
      </c>
      <c r="BK296" s="232">
        <f>ROUND(I296*H296,2)</f>
        <v>0</v>
      </c>
      <c r="BL296" s="18" t="s">
        <v>269</v>
      </c>
      <c r="BM296" s="231" t="s">
        <v>485</v>
      </c>
    </row>
    <row r="297" s="2" customFormat="1">
      <c r="A297" s="39"/>
      <c r="B297" s="40"/>
      <c r="C297" s="41"/>
      <c r="D297" s="233" t="s">
        <v>149</v>
      </c>
      <c r="E297" s="41"/>
      <c r="F297" s="234" t="s">
        <v>486</v>
      </c>
      <c r="G297" s="41"/>
      <c r="H297" s="41"/>
      <c r="I297" s="137"/>
      <c r="J297" s="41"/>
      <c r="K297" s="41"/>
      <c r="L297" s="45"/>
      <c r="M297" s="235"/>
      <c r="N297" s="236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149</v>
      </c>
      <c r="AU297" s="18" t="s">
        <v>85</v>
      </c>
    </row>
    <row r="298" s="13" customFormat="1">
      <c r="A298" s="13"/>
      <c r="B298" s="237"/>
      <c r="C298" s="238"/>
      <c r="D298" s="233" t="s">
        <v>150</v>
      </c>
      <c r="E298" s="239" t="s">
        <v>19</v>
      </c>
      <c r="F298" s="240" t="s">
        <v>487</v>
      </c>
      <c r="G298" s="238"/>
      <c r="H298" s="241">
        <v>0.90000000000000002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7" t="s">
        <v>150</v>
      </c>
      <c r="AU298" s="247" t="s">
        <v>85</v>
      </c>
      <c r="AV298" s="13" t="s">
        <v>85</v>
      </c>
      <c r="AW298" s="13" t="s">
        <v>34</v>
      </c>
      <c r="AX298" s="13" t="s">
        <v>74</v>
      </c>
      <c r="AY298" s="247" t="s">
        <v>142</v>
      </c>
    </row>
    <row r="299" s="13" customFormat="1">
      <c r="A299" s="13"/>
      <c r="B299" s="237"/>
      <c r="C299" s="238"/>
      <c r="D299" s="233" t="s">
        <v>150</v>
      </c>
      <c r="E299" s="239" t="s">
        <v>19</v>
      </c>
      <c r="F299" s="240" t="s">
        <v>488</v>
      </c>
      <c r="G299" s="238"/>
      <c r="H299" s="241">
        <v>6.2999999999999998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7" t="s">
        <v>150</v>
      </c>
      <c r="AU299" s="247" t="s">
        <v>85</v>
      </c>
      <c r="AV299" s="13" t="s">
        <v>85</v>
      </c>
      <c r="AW299" s="13" t="s">
        <v>34</v>
      </c>
      <c r="AX299" s="13" t="s">
        <v>74</v>
      </c>
      <c r="AY299" s="247" t="s">
        <v>142</v>
      </c>
    </row>
    <row r="300" s="14" customFormat="1">
      <c r="A300" s="14"/>
      <c r="B300" s="261"/>
      <c r="C300" s="262"/>
      <c r="D300" s="233" t="s">
        <v>150</v>
      </c>
      <c r="E300" s="263" t="s">
        <v>19</v>
      </c>
      <c r="F300" s="264" t="s">
        <v>480</v>
      </c>
      <c r="G300" s="262"/>
      <c r="H300" s="265">
        <v>7.2000000000000002</v>
      </c>
      <c r="I300" s="266"/>
      <c r="J300" s="262"/>
      <c r="K300" s="262"/>
      <c r="L300" s="267"/>
      <c r="M300" s="268"/>
      <c r="N300" s="269"/>
      <c r="O300" s="269"/>
      <c r="P300" s="269"/>
      <c r="Q300" s="269"/>
      <c r="R300" s="269"/>
      <c r="S300" s="269"/>
      <c r="T300" s="27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1" t="s">
        <v>150</v>
      </c>
      <c r="AU300" s="271" t="s">
        <v>85</v>
      </c>
      <c r="AV300" s="14" t="s">
        <v>169</v>
      </c>
      <c r="AW300" s="14" t="s">
        <v>34</v>
      </c>
      <c r="AX300" s="14" t="s">
        <v>82</v>
      </c>
      <c r="AY300" s="271" t="s">
        <v>142</v>
      </c>
    </row>
    <row r="301" s="2" customFormat="1" ht="21.75" customHeight="1">
      <c r="A301" s="39"/>
      <c r="B301" s="40"/>
      <c r="C301" s="220" t="s">
        <v>489</v>
      </c>
      <c r="D301" s="220" t="s">
        <v>143</v>
      </c>
      <c r="E301" s="221" t="s">
        <v>490</v>
      </c>
      <c r="F301" s="222" t="s">
        <v>491</v>
      </c>
      <c r="G301" s="223" t="s">
        <v>155</v>
      </c>
      <c r="H301" s="224">
        <v>4</v>
      </c>
      <c r="I301" s="225"/>
      <c r="J301" s="226">
        <f>ROUND(I301*H301,2)</f>
        <v>0</v>
      </c>
      <c r="K301" s="222" t="s">
        <v>165</v>
      </c>
      <c r="L301" s="45"/>
      <c r="M301" s="227" t="s">
        <v>19</v>
      </c>
      <c r="N301" s="228" t="s">
        <v>45</v>
      </c>
      <c r="O301" s="85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1" t="s">
        <v>269</v>
      </c>
      <c r="AT301" s="231" t="s">
        <v>143</v>
      </c>
      <c r="AU301" s="231" t="s">
        <v>85</v>
      </c>
      <c r="AY301" s="18" t="s">
        <v>142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8" t="s">
        <v>82</v>
      </c>
      <c r="BK301" s="232">
        <f>ROUND(I301*H301,2)</f>
        <v>0</v>
      </c>
      <c r="BL301" s="18" t="s">
        <v>269</v>
      </c>
      <c r="BM301" s="231" t="s">
        <v>492</v>
      </c>
    </row>
    <row r="302" s="2" customFormat="1">
      <c r="A302" s="39"/>
      <c r="B302" s="40"/>
      <c r="C302" s="41"/>
      <c r="D302" s="233" t="s">
        <v>149</v>
      </c>
      <c r="E302" s="41"/>
      <c r="F302" s="234" t="s">
        <v>493</v>
      </c>
      <c r="G302" s="41"/>
      <c r="H302" s="41"/>
      <c r="I302" s="137"/>
      <c r="J302" s="41"/>
      <c r="K302" s="41"/>
      <c r="L302" s="45"/>
      <c r="M302" s="235"/>
      <c r="N302" s="236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149</v>
      </c>
      <c r="AU302" s="18" t="s">
        <v>85</v>
      </c>
    </row>
    <row r="303" s="2" customFormat="1">
      <c r="A303" s="39"/>
      <c r="B303" s="40"/>
      <c r="C303" s="41"/>
      <c r="D303" s="233" t="s">
        <v>197</v>
      </c>
      <c r="E303" s="41"/>
      <c r="F303" s="260" t="s">
        <v>494</v>
      </c>
      <c r="G303" s="41"/>
      <c r="H303" s="41"/>
      <c r="I303" s="137"/>
      <c r="J303" s="41"/>
      <c r="K303" s="41"/>
      <c r="L303" s="45"/>
      <c r="M303" s="235"/>
      <c r="N303" s="236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197</v>
      </c>
      <c r="AU303" s="18" t="s">
        <v>85</v>
      </c>
    </row>
    <row r="304" s="2" customFormat="1" ht="16.5" customHeight="1">
      <c r="A304" s="39"/>
      <c r="B304" s="40"/>
      <c r="C304" s="248" t="s">
        <v>495</v>
      </c>
      <c r="D304" s="248" t="s">
        <v>152</v>
      </c>
      <c r="E304" s="249" t="s">
        <v>496</v>
      </c>
      <c r="F304" s="250" t="s">
        <v>497</v>
      </c>
      <c r="G304" s="251" t="s">
        <v>155</v>
      </c>
      <c r="H304" s="252">
        <v>4</v>
      </c>
      <c r="I304" s="253"/>
      <c r="J304" s="254">
        <f>ROUND(I304*H304,2)</f>
        <v>0</v>
      </c>
      <c r="K304" s="250" t="s">
        <v>19</v>
      </c>
      <c r="L304" s="255"/>
      <c r="M304" s="256" t="s">
        <v>19</v>
      </c>
      <c r="N304" s="257" t="s">
        <v>45</v>
      </c>
      <c r="O304" s="85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1" t="s">
        <v>388</v>
      </c>
      <c r="AT304" s="231" t="s">
        <v>152</v>
      </c>
      <c r="AU304" s="231" t="s">
        <v>85</v>
      </c>
      <c r="AY304" s="18" t="s">
        <v>142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8" t="s">
        <v>82</v>
      </c>
      <c r="BK304" s="232">
        <f>ROUND(I304*H304,2)</f>
        <v>0</v>
      </c>
      <c r="BL304" s="18" t="s">
        <v>269</v>
      </c>
      <c r="BM304" s="231" t="s">
        <v>498</v>
      </c>
    </row>
    <row r="305" s="2" customFormat="1">
      <c r="A305" s="39"/>
      <c r="B305" s="40"/>
      <c r="C305" s="41"/>
      <c r="D305" s="233" t="s">
        <v>149</v>
      </c>
      <c r="E305" s="41"/>
      <c r="F305" s="234" t="s">
        <v>497</v>
      </c>
      <c r="G305" s="41"/>
      <c r="H305" s="41"/>
      <c r="I305" s="137"/>
      <c r="J305" s="41"/>
      <c r="K305" s="41"/>
      <c r="L305" s="45"/>
      <c r="M305" s="235"/>
      <c r="N305" s="236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149</v>
      </c>
      <c r="AU305" s="18" t="s">
        <v>85</v>
      </c>
    </row>
    <row r="306" s="13" customFormat="1">
      <c r="A306" s="13"/>
      <c r="B306" s="237"/>
      <c r="C306" s="238"/>
      <c r="D306" s="233" t="s">
        <v>150</v>
      </c>
      <c r="E306" s="239" t="s">
        <v>19</v>
      </c>
      <c r="F306" s="240" t="s">
        <v>499</v>
      </c>
      <c r="G306" s="238"/>
      <c r="H306" s="241">
        <v>4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7" t="s">
        <v>150</v>
      </c>
      <c r="AU306" s="247" t="s">
        <v>85</v>
      </c>
      <c r="AV306" s="13" t="s">
        <v>85</v>
      </c>
      <c r="AW306" s="13" t="s">
        <v>34</v>
      </c>
      <c r="AX306" s="13" t="s">
        <v>82</v>
      </c>
      <c r="AY306" s="247" t="s">
        <v>142</v>
      </c>
    </row>
    <row r="307" s="2" customFormat="1" ht="16.5" customHeight="1">
      <c r="A307" s="39"/>
      <c r="B307" s="40"/>
      <c r="C307" s="220" t="s">
        <v>500</v>
      </c>
      <c r="D307" s="220" t="s">
        <v>143</v>
      </c>
      <c r="E307" s="221" t="s">
        <v>501</v>
      </c>
      <c r="F307" s="222" t="s">
        <v>502</v>
      </c>
      <c r="G307" s="223" t="s">
        <v>155</v>
      </c>
      <c r="H307" s="224">
        <v>54</v>
      </c>
      <c r="I307" s="225"/>
      <c r="J307" s="226">
        <f>ROUND(I307*H307,2)</f>
        <v>0</v>
      </c>
      <c r="K307" s="222" t="s">
        <v>19</v>
      </c>
      <c r="L307" s="45"/>
      <c r="M307" s="227" t="s">
        <v>19</v>
      </c>
      <c r="N307" s="228" t="s">
        <v>45</v>
      </c>
      <c r="O307" s="85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1" t="s">
        <v>269</v>
      </c>
      <c r="AT307" s="231" t="s">
        <v>143</v>
      </c>
      <c r="AU307" s="231" t="s">
        <v>85</v>
      </c>
      <c r="AY307" s="18" t="s">
        <v>142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8" t="s">
        <v>82</v>
      </c>
      <c r="BK307" s="232">
        <f>ROUND(I307*H307,2)</f>
        <v>0</v>
      </c>
      <c r="BL307" s="18" t="s">
        <v>269</v>
      </c>
      <c r="BM307" s="231" t="s">
        <v>503</v>
      </c>
    </row>
    <row r="308" s="2" customFormat="1">
      <c r="A308" s="39"/>
      <c r="B308" s="40"/>
      <c r="C308" s="41"/>
      <c r="D308" s="233" t="s">
        <v>149</v>
      </c>
      <c r="E308" s="41"/>
      <c r="F308" s="234" t="s">
        <v>502</v>
      </c>
      <c r="G308" s="41"/>
      <c r="H308" s="41"/>
      <c r="I308" s="137"/>
      <c r="J308" s="41"/>
      <c r="K308" s="41"/>
      <c r="L308" s="45"/>
      <c r="M308" s="235"/>
      <c r="N308" s="236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149</v>
      </c>
      <c r="AU308" s="18" t="s">
        <v>85</v>
      </c>
    </row>
    <row r="309" s="2" customFormat="1" ht="16.5" customHeight="1">
      <c r="A309" s="39"/>
      <c r="B309" s="40"/>
      <c r="C309" s="248" t="s">
        <v>504</v>
      </c>
      <c r="D309" s="248" t="s">
        <v>152</v>
      </c>
      <c r="E309" s="249" t="s">
        <v>505</v>
      </c>
      <c r="F309" s="250" t="s">
        <v>506</v>
      </c>
      <c r="G309" s="251" t="s">
        <v>155</v>
      </c>
      <c r="H309" s="252">
        <v>30</v>
      </c>
      <c r="I309" s="253"/>
      <c r="J309" s="254">
        <f>ROUND(I309*H309,2)</f>
        <v>0</v>
      </c>
      <c r="K309" s="250" t="s">
        <v>19</v>
      </c>
      <c r="L309" s="255"/>
      <c r="M309" s="256" t="s">
        <v>19</v>
      </c>
      <c r="N309" s="257" t="s">
        <v>45</v>
      </c>
      <c r="O309" s="85"/>
      <c r="P309" s="229">
        <f>O309*H309</f>
        <v>0</v>
      </c>
      <c r="Q309" s="229">
        <v>0.0030000000000000001</v>
      </c>
      <c r="R309" s="229">
        <f>Q309*H309</f>
        <v>0.089999999999999997</v>
      </c>
      <c r="S309" s="229">
        <v>0</v>
      </c>
      <c r="T309" s="230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1" t="s">
        <v>388</v>
      </c>
      <c r="AT309" s="231" t="s">
        <v>152</v>
      </c>
      <c r="AU309" s="231" t="s">
        <v>85</v>
      </c>
      <c r="AY309" s="18" t="s">
        <v>142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8" t="s">
        <v>82</v>
      </c>
      <c r="BK309" s="232">
        <f>ROUND(I309*H309,2)</f>
        <v>0</v>
      </c>
      <c r="BL309" s="18" t="s">
        <v>269</v>
      </c>
      <c r="BM309" s="231" t="s">
        <v>507</v>
      </c>
    </row>
    <row r="310" s="2" customFormat="1">
      <c r="A310" s="39"/>
      <c r="B310" s="40"/>
      <c r="C310" s="41"/>
      <c r="D310" s="233" t="s">
        <v>149</v>
      </c>
      <c r="E310" s="41"/>
      <c r="F310" s="234" t="s">
        <v>506</v>
      </c>
      <c r="G310" s="41"/>
      <c r="H310" s="41"/>
      <c r="I310" s="137"/>
      <c r="J310" s="41"/>
      <c r="K310" s="41"/>
      <c r="L310" s="45"/>
      <c r="M310" s="235"/>
      <c r="N310" s="236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149</v>
      </c>
      <c r="AU310" s="18" t="s">
        <v>85</v>
      </c>
    </row>
    <row r="311" s="13" customFormat="1">
      <c r="A311" s="13"/>
      <c r="B311" s="237"/>
      <c r="C311" s="238"/>
      <c r="D311" s="233" t="s">
        <v>150</v>
      </c>
      <c r="E311" s="239" t="s">
        <v>19</v>
      </c>
      <c r="F311" s="240" t="s">
        <v>336</v>
      </c>
      <c r="G311" s="238"/>
      <c r="H311" s="241">
        <v>30</v>
      </c>
      <c r="I311" s="242"/>
      <c r="J311" s="238"/>
      <c r="K311" s="238"/>
      <c r="L311" s="243"/>
      <c r="M311" s="244"/>
      <c r="N311" s="245"/>
      <c r="O311" s="245"/>
      <c r="P311" s="245"/>
      <c r="Q311" s="245"/>
      <c r="R311" s="245"/>
      <c r="S311" s="245"/>
      <c r="T311" s="24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7" t="s">
        <v>150</v>
      </c>
      <c r="AU311" s="247" t="s">
        <v>85</v>
      </c>
      <c r="AV311" s="13" t="s">
        <v>85</v>
      </c>
      <c r="AW311" s="13" t="s">
        <v>34</v>
      </c>
      <c r="AX311" s="13" t="s">
        <v>82</v>
      </c>
      <c r="AY311" s="247" t="s">
        <v>142</v>
      </c>
    </row>
    <row r="312" s="2" customFormat="1" ht="16.5" customHeight="1">
      <c r="A312" s="39"/>
      <c r="B312" s="40"/>
      <c r="C312" s="248" t="s">
        <v>508</v>
      </c>
      <c r="D312" s="248" t="s">
        <v>152</v>
      </c>
      <c r="E312" s="249" t="s">
        <v>509</v>
      </c>
      <c r="F312" s="250" t="s">
        <v>510</v>
      </c>
      <c r="G312" s="251" t="s">
        <v>155</v>
      </c>
      <c r="H312" s="252">
        <v>12</v>
      </c>
      <c r="I312" s="253"/>
      <c r="J312" s="254">
        <f>ROUND(I312*H312,2)</f>
        <v>0</v>
      </c>
      <c r="K312" s="250" t="s">
        <v>19</v>
      </c>
      <c r="L312" s="255"/>
      <c r="M312" s="256" t="s">
        <v>19</v>
      </c>
      <c r="N312" s="257" t="s">
        <v>45</v>
      </c>
      <c r="O312" s="85"/>
      <c r="P312" s="229">
        <f>O312*H312</f>
        <v>0</v>
      </c>
      <c r="Q312" s="229">
        <v>0.0030000000000000001</v>
      </c>
      <c r="R312" s="229">
        <f>Q312*H312</f>
        <v>0.036000000000000004</v>
      </c>
      <c r="S312" s="229">
        <v>0</v>
      </c>
      <c r="T312" s="230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1" t="s">
        <v>388</v>
      </c>
      <c r="AT312" s="231" t="s">
        <v>152</v>
      </c>
      <c r="AU312" s="231" t="s">
        <v>85</v>
      </c>
      <c r="AY312" s="18" t="s">
        <v>142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8" t="s">
        <v>82</v>
      </c>
      <c r="BK312" s="232">
        <f>ROUND(I312*H312,2)</f>
        <v>0</v>
      </c>
      <c r="BL312" s="18" t="s">
        <v>269</v>
      </c>
      <c r="BM312" s="231" t="s">
        <v>511</v>
      </c>
    </row>
    <row r="313" s="2" customFormat="1">
      <c r="A313" s="39"/>
      <c r="B313" s="40"/>
      <c r="C313" s="41"/>
      <c r="D313" s="233" t="s">
        <v>149</v>
      </c>
      <c r="E313" s="41"/>
      <c r="F313" s="234" t="s">
        <v>512</v>
      </c>
      <c r="G313" s="41"/>
      <c r="H313" s="41"/>
      <c r="I313" s="137"/>
      <c r="J313" s="41"/>
      <c r="K313" s="41"/>
      <c r="L313" s="45"/>
      <c r="M313" s="235"/>
      <c r="N313" s="236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149</v>
      </c>
      <c r="AU313" s="18" t="s">
        <v>85</v>
      </c>
    </row>
    <row r="314" s="13" customFormat="1">
      <c r="A314" s="13"/>
      <c r="B314" s="237"/>
      <c r="C314" s="238"/>
      <c r="D314" s="233" t="s">
        <v>150</v>
      </c>
      <c r="E314" s="239" t="s">
        <v>19</v>
      </c>
      <c r="F314" s="240" t="s">
        <v>224</v>
      </c>
      <c r="G314" s="238"/>
      <c r="H314" s="241">
        <v>12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7" t="s">
        <v>150</v>
      </c>
      <c r="AU314" s="247" t="s">
        <v>85</v>
      </c>
      <c r="AV314" s="13" t="s">
        <v>85</v>
      </c>
      <c r="AW314" s="13" t="s">
        <v>34</v>
      </c>
      <c r="AX314" s="13" t="s">
        <v>82</v>
      </c>
      <c r="AY314" s="247" t="s">
        <v>142</v>
      </c>
    </row>
    <row r="315" s="2" customFormat="1" ht="16.5" customHeight="1">
      <c r="A315" s="39"/>
      <c r="B315" s="40"/>
      <c r="C315" s="248" t="s">
        <v>513</v>
      </c>
      <c r="D315" s="248" t="s">
        <v>152</v>
      </c>
      <c r="E315" s="249" t="s">
        <v>514</v>
      </c>
      <c r="F315" s="250" t="s">
        <v>515</v>
      </c>
      <c r="G315" s="251" t="s">
        <v>155</v>
      </c>
      <c r="H315" s="252">
        <v>12</v>
      </c>
      <c r="I315" s="253"/>
      <c r="J315" s="254">
        <f>ROUND(I315*H315,2)</f>
        <v>0</v>
      </c>
      <c r="K315" s="250" t="s">
        <v>19</v>
      </c>
      <c r="L315" s="255"/>
      <c r="M315" s="256" t="s">
        <v>19</v>
      </c>
      <c r="N315" s="257" t="s">
        <v>45</v>
      </c>
      <c r="O315" s="85"/>
      <c r="P315" s="229">
        <f>O315*H315</f>
        <v>0</v>
      </c>
      <c r="Q315" s="229">
        <v>0.0030000000000000001</v>
      </c>
      <c r="R315" s="229">
        <f>Q315*H315</f>
        <v>0.036000000000000004</v>
      </c>
      <c r="S315" s="229">
        <v>0</v>
      </c>
      <c r="T315" s="230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1" t="s">
        <v>388</v>
      </c>
      <c r="AT315" s="231" t="s">
        <v>152</v>
      </c>
      <c r="AU315" s="231" t="s">
        <v>85</v>
      </c>
      <c r="AY315" s="18" t="s">
        <v>142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8" t="s">
        <v>82</v>
      </c>
      <c r="BK315" s="232">
        <f>ROUND(I315*H315,2)</f>
        <v>0</v>
      </c>
      <c r="BL315" s="18" t="s">
        <v>269</v>
      </c>
      <c r="BM315" s="231" t="s">
        <v>516</v>
      </c>
    </row>
    <row r="316" s="2" customFormat="1">
      <c r="A316" s="39"/>
      <c r="B316" s="40"/>
      <c r="C316" s="41"/>
      <c r="D316" s="233" t="s">
        <v>149</v>
      </c>
      <c r="E316" s="41"/>
      <c r="F316" s="234" t="s">
        <v>517</v>
      </c>
      <c r="G316" s="41"/>
      <c r="H316" s="41"/>
      <c r="I316" s="137"/>
      <c r="J316" s="41"/>
      <c r="K316" s="41"/>
      <c r="L316" s="45"/>
      <c r="M316" s="235"/>
      <c r="N316" s="236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149</v>
      </c>
      <c r="AU316" s="18" t="s">
        <v>85</v>
      </c>
    </row>
    <row r="317" s="13" customFormat="1">
      <c r="A317" s="13"/>
      <c r="B317" s="237"/>
      <c r="C317" s="238"/>
      <c r="D317" s="233" t="s">
        <v>150</v>
      </c>
      <c r="E317" s="239" t="s">
        <v>19</v>
      </c>
      <c r="F317" s="240" t="s">
        <v>224</v>
      </c>
      <c r="G317" s="238"/>
      <c r="H317" s="241">
        <v>12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7" t="s">
        <v>150</v>
      </c>
      <c r="AU317" s="247" t="s">
        <v>85</v>
      </c>
      <c r="AV317" s="13" t="s">
        <v>85</v>
      </c>
      <c r="AW317" s="13" t="s">
        <v>34</v>
      </c>
      <c r="AX317" s="13" t="s">
        <v>82</v>
      </c>
      <c r="AY317" s="247" t="s">
        <v>142</v>
      </c>
    </row>
    <row r="318" s="2" customFormat="1" ht="21.75" customHeight="1">
      <c r="A318" s="39"/>
      <c r="B318" s="40"/>
      <c r="C318" s="220" t="s">
        <v>518</v>
      </c>
      <c r="D318" s="220" t="s">
        <v>143</v>
      </c>
      <c r="E318" s="221" t="s">
        <v>519</v>
      </c>
      <c r="F318" s="222" t="s">
        <v>520</v>
      </c>
      <c r="G318" s="223" t="s">
        <v>155</v>
      </c>
      <c r="H318" s="224">
        <v>30</v>
      </c>
      <c r="I318" s="225"/>
      <c r="J318" s="226">
        <f>ROUND(I318*H318,2)</f>
        <v>0</v>
      </c>
      <c r="K318" s="222" t="s">
        <v>165</v>
      </c>
      <c r="L318" s="45"/>
      <c r="M318" s="227" t="s">
        <v>19</v>
      </c>
      <c r="N318" s="228" t="s">
        <v>45</v>
      </c>
      <c r="O318" s="85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1" t="s">
        <v>269</v>
      </c>
      <c r="AT318" s="231" t="s">
        <v>143</v>
      </c>
      <c r="AU318" s="231" t="s">
        <v>85</v>
      </c>
      <c r="AY318" s="18" t="s">
        <v>142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8" t="s">
        <v>82</v>
      </c>
      <c r="BK318" s="232">
        <f>ROUND(I318*H318,2)</f>
        <v>0</v>
      </c>
      <c r="BL318" s="18" t="s">
        <v>269</v>
      </c>
      <c r="BM318" s="231" t="s">
        <v>521</v>
      </c>
    </row>
    <row r="319" s="2" customFormat="1">
      <c r="A319" s="39"/>
      <c r="B319" s="40"/>
      <c r="C319" s="41"/>
      <c r="D319" s="233" t="s">
        <v>149</v>
      </c>
      <c r="E319" s="41"/>
      <c r="F319" s="234" t="s">
        <v>520</v>
      </c>
      <c r="G319" s="41"/>
      <c r="H319" s="41"/>
      <c r="I319" s="137"/>
      <c r="J319" s="41"/>
      <c r="K319" s="41"/>
      <c r="L319" s="45"/>
      <c r="M319" s="235"/>
      <c r="N319" s="236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149</v>
      </c>
      <c r="AU319" s="18" t="s">
        <v>85</v>
      </c>
    </row>
    <row r="320" s="2" customFormat="1" ht="16.5" customHeight="1">
      <c r="A320" s="39"/>
      <c r="B320" s="40"/>
      <c r="C320" s="248" t="s">
        <v>522</v>
      </c>
      <c r="D320" s="248" t="s">
        <v>152</v>
      </c>
      <c r="E320" s="249" t="s">
        <v>523</v>
      </c>
      <c r="F320" s="250" t="s">
        <v>524</v>
      </c>
      <c r="G320" s="251" t="s">
        <v>155</v>
      </c>
      <c r="H320" s="252">
        <v>6</v>
      </c>
      <c r="I320" s="253"/>
      <c r="J320" s="254">
        <f>ROUND(I320*H320,2)</f>
        <v>0</v>
      </c>
      <c r="K320" s="250" t="s">
        <v>19</v>
      </c>
      <c r="L320" s="255"/>
      <c r="M320" s="256" t="s">
        <v>19</v>
      </c>
      <c r="N320" s="257" t="s">
        <v>45</v>
      </c>
      <c r="O320" s="85"/>
      <c r="P320" s="229">
        <f>O320*H320</f>
        <v>0</v>
      </c>
      <c r="Q320" s="229">
        <v>0.0030000000000000001</v>
      </c>
      <c r="R320" s="229">
        <f>Q320*H320</f>
        <v>0.018000000000000002</v>
      </c>
      <c r="S320" s="229">
        <v>0</v>
      </c>
      <c r="T320" s="230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1" t="s">
        <v>388</v>
      </c>
      <c r="AT320" s="231" t="s">
        <v>152</v>
      </c>
      <c r="AU320" s="231" t="s">
        <v>85</v>
      </c>
      <c r="AY320" s="18" t="s">
        <v>142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8" t="s">
        <v>82</v>
      </c>
      <c r="BK320" s="232">
        <f>ROUND(I320*H320,2)</f>
        <v>0</v>
      </c>
      <c r="BL320" s="18" t="s">
        <v>269</v>
      </c>
      <c r="BM320" s="231" t="s">
        <v>525</v>
      </c>
    </row>
    <row r="321" s="2" customFormat="1">
      <c r="A321" s="39"/>
      <c r="B321" s="40"/>
      <c r="C321" s="41"/>
      <c r="D321" s="233" t="s">
        <v>149</v>
      </c>
      <c r="E321" s="41"/>
      <c r="F321" s="234" t="s">
        <v>524</v>
      </c>
      <c r="G321" s="41"/>
      <c r="H321" s="41"/>
      <c r="I321" s="137"/>
      <c r="J321" s="41"/>
      <c r="K321" s="41"/>
      <c r="L321" s="45"/>
      <c r="M321" s="235"/>
      <c r="N321" s="236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149</v>
      </c>
      <c r="AU321" s="18" t="s">
        <v>85</v>
      </c>
    </row>
    <row r="322" s="13" customFormat="1">
      <c r="A322" s="13"/>
      <c r="B322" s="237"/>
      <c r="C322" s="238"/>
      <c r="D322" s="233" t="s">
        <v>150</v>
      </c>
      <c r="E322" s="239" t="s">
        <v>19</v>
      </c>
      <c r="F322" s="240" t="s">
        <v>178</v>
      </c>
      <c r="G322" s="238"/>
      <c r="H322" s="241">
        <v>6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7" t="s">
        <v>150</v>
      </c>
      <c r="AU322" s="247" t="s">
        <v>85</v>
      </c>
      <c r="AV322" s="13" t="s">
        <v>85</v>
      </c>
      <c r="AW322" s="13" t="s">
        <v>34</v>
      </c>
      <c r="AX322" s="13" t="s">
        <v>82</v>
      </c>
      <c r="AY322" s="247" t="s">
        <v>142</v>
      </c>
    </row>
    <row r="323" s="2" customFormat="1" ht="21.75" customHeight="1">
      <c r="A323" s="39"/>
      <c r="B323" s="40"/>
      <c r="C323" s="248" t="s">
        <v>269</v>
      </c>
      <c r="D323" s="248" t="s">
        <v>152</v>
      </c>
      <c r="E323" s="249" t="s">
        <v>526</v>
      </c>
      <c r="F323" s="250" t="s">
        <v>527</v>
      </c>
      <c r="G323" s="251" t="s">
        <v>155</v>
      </c>
      <c r="H323" s="252">
        <v>12</v>
      </c>
      <c r="I323" s="253"/>
      <c r="J323" s="254">
        <f>ROUND(I323*H323,2)</f>
        <v>0</v>
      </c>
      <c r="K323" s="250" t="s">
        <v>19</v>
      </c>
      <c r="L323" s="255"/>
      <c r="M323" s="256" t="s">
        <v>19</v>
      </c>
      <c r="N323" s="257" t="s">
        <v>45</v>
      </c>
      <c r="O323" s="85"/>
      <c r="P323" s="229">
        <f>O323*H323</f>
        <v>0</v>
      </c>
      <c r="Q323" s="229">
        <v>0.0030000000000000001</v>
      </c>
      <c r="R323" s="229">
        <f>Q323*H323</f>
        <v>0.036000000000000004</v>
      </c>
      <c r="S323" s="229">
        <v>0</v>
      </c>
      <c r="T323" s="230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1" t="s">
        <v>388</v>
      </c>
      <c r="AT323" s="231" t="s">
        <v>152</v>
      </c>
      <c r="AU323" s="231" t="s">
        <v>85</v>
      </c>
      <c r="AY323" s="18" t="s">
        <v>142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8" t="s">
        <v>82</v>
      </c>
      <c r="BK323" s="232">
        <f>ROUND(I323*H323,2)</f>
        <v>0</v>
      </c>
      <c r="BL323" s="18" t="s">
        <v>269</v>
      </c>
      <c r="BM323" s="231" t="s">
        <v>528</v>
      </c>
    </row>
    <row r="324" s="2" customFormat="1">
      <c r="A324" s="39"/>
      <c r="B324" s="40"/>
      <c r="C324" s="41"/>
      <c r="D324" s="233" t="s">
        <v>149</v>
      </c>
      <c r="E324" s="41"/>
      <c r="F324" s="234" t="s">
        <v>527</v>
      </c>
      <c r="G324" s="41"/>
      <c r="H324" s="41"/>
      <c r="I324" s="137"/>
      <c r="J324" s="41"/>
      <c r="K324" s="41"/>
      <c r="L324" s="45"/>
      <c r="M324" s="235"/>
      <c r="N324" s="236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149</v>
      </c>
      <c r="AU324" s="18" t="s">
        <v>85</v>
      </c>
    </row>
    <row r="325" s="13" customFormat="1">
      <c r="A325" s="13"/>
      <c r="B325" s="237"/>
      <c r="C325" s="238"/>
      <c r="D325" s="233" t="s">
        <v>150</v>
      </c>
      <c r="E325" s="239" t="s">
        <v>19</v>
      </c>
      <c r="F325" s="240" t="s">
        <v>224</v>
      </c>
      <c r="G325" s="238"/>
      <c r="H325" s="241">
        <v>12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7" t="s">
        <v>150</v>
      </c>
      <c r="AU325" s="247" t="s">
        <v>85</v>
      </c>
      <c r="AV325" s="13" t="s">
        <v>85</v>
      </c>
      <c r="AW325" s="13" t="s">
        <v>34</v>
      </c>
      <c r="AX325" s="13" t="s">
        <v>82</v>
      </c>
      <c r="AY325" s="247" t="s">
        <v>142</v>
      </c>
    </row>
    <row r="326" s="2" customFormat="1" ht="21.75" customHeight="1">
      <c r="A326" s="39"/>
      <c r="B326" s="40"/>
      <c r="C326" s="248" t="s">
        <v>529</v>
      </c>
      <c r="D326" s="248" t="s">
        <v>152</v>
      </c>
      <c r="E326" s="249" t="s">
        <v>530</v>
      </c>
      <c r="F326" s="250" t="s">
        <v>531</v>
      </c>
      <c r="G326" s="251" t="s">
        <v>155</v>
      </c>
      <c r="H326" s="252">
        <v>12</v>
      </c>
      <c r="I326" s="253"/>
      <c r="J326" s="254">
        <f>ROUND(I326*H326,2)</f>
        <v>0</v>
      </c>
      <c r="K326" s="250" t="s">
        <v>19</v>
      </c>
      <c r="L326" s="255"/>
      <c r="M326" s="256" t="s">
        <v>19</v>
      </c>
      <c r="N326" s="257" t="s">
        <v>45</v>
      </c>
      <c r="O326" s="85"/>
      <c r="P326" s="229">
        <f>O326*H326</f>
        <v>0</v>
      </c>
      <c r="Q326" s="229">
        <v>0.0030000000000000001</v>
      </c>
      <c r="R326" s="229">
        <f>Q326*H326</f>
        <v>0.036000000000000004</v>
      </c>
      <c r="S326" s="229">
        <v>0</v>
      </c>
      <c r="T326" s="230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1" t="s">
        <v>388</v>
      </c>
      <c r="AT326" s="231" t="s">
        <v>152</v>
      </c>
      <c r="AU326" s="231" t="s">
        <v>85</v>
      </c>
      <c r="AY326" s="18" t="s">
        <v>142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8" t="s">
        <v>82</v>
      </c>
      <c r="BK326" s="232">
        <f>ROUND(I326*H326,2)</f>
        <v>0</v>
      </c>
      <c r="BL326" s="18" t="s">
        <v>269</v>
      </c>
      <c r="BM326" s="231" t="s">
        <v>532</v>
      </c>
    </row>
    <row r="327" s="2" customFormat="1">
      <c r="A327" s="39"/>
      <c r="B327" s="40"/>
      <c r="C327" s="41"/>
      <c r="D327" s="233" t="s">
        <v>149</v>
      </c>
      <c r="E327" s="41"/>
      <c r="F327" s="234" t="s">
        <v>531</v>
      </c>
      <c r="G327" s="41"/>
      <c r="H327" s="41"/>
      <c r="I327" s="137"/>
      <c r="J327" s="41"/>
      <c r="K327" s="41"/>
      <c r="L327" s="45"/>
      <c r="M327" s="235"/>
      <c r="N327" s="236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149</v>
      </c>
      <c r="AU327" s="18" t="s">
        <v>85</v>
      </c>
    </row>
    <row r="328" s="13" customFormat="1">
      <c r="A328" s="13"/>
      <c r="B328" s="237"/>
      <c r="C328" s="238"/>
      <c r="D328" s="233" t="s">
        <v>150</v>
      </c>
      <c r="E328" s="239" t="s">
        <v>19</v>
      </c>
      <c r="F328" s="240" t="s">
        <v>224</v>
      </c>
      <c r="G328" s="238"/>
      <c r="H328" s="241">
        <v>12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7" t="s">
        <v>150</v>
      </c>
      <c r="AU328" s="247" t="s">
        <v>85</v>
      </c>
      <c r="AV328" s="13" t="s">
        <v>85</v>
      </c>
      <c r="AW328" s="13" t="s">
        <v>34</v>
      </c>
      <c r="AX328" s="13" t="s">
        <v>82</v>
      </c>
      <c r="AY328" s="247" t="s">
        <v>142</v>
      </c>
    </row>
    <row r="329" s="2" customFormat="1" ht="21.75" customHeight="1">
      <c r="A329" s="39"/>
      <c r="B329" s="40"/>
      <c r="C329" s="220" t="s">
        <v>533</v>
      </c>
      <c r="D329" s="220" t="s">
        <v>143</v>
      </c>
      <c r="E329" s="221" t="s">
        <v>534</v>
      </c>
      <c r="F329" s="222" t="s">
        <v>535</v>
      </c>
      <c r="G329" s="223" t="s">
        <v>155</v>
      </c>
      <c r="H329" s="224">
        <v>3</v>
      </c>
      <c r="I329" s="225"/>
      <c r="J329" s="226">
        <f>ROUND(I329*H329,2)</f>
        <v>0</v>
      </c>
      <c r="K329" s="222" t="s">
        <v>19</v>
      </c>
      <c r="L329" s="45"/>
      <c r="M329" s="227" t="s">
        <v>19</v>
      </c>
      <c r="N329" s="228" t="s">
        <v>45</v>
      </c>
      <c r="O329" s="85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1" t="s">
        <v>269</v>
      </c>
      <c r="AT329" s="231" t="s">
        <v>143</v>
      </c>
      <c r="AU329" s="231" t="s">
        <v>85</v>
      </c>
      <c r="AY329" s="18" t="s">
        <v>142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8" t="s">
        <v>82</v>
      </c>
      <c r="BK329" s="232">
        <f>ROUND(I329*H329,2)</f>
        <v>0</v>
      </c>
      <c r="BL329" s="18" t="s">
        <v>269</v>
      </c>
      <c r="BM329" s="231" t="s">
        <v>536</v>
      </c>
    </row>
    <row r="330" s="2" customFormat="1">
      <c r="A330" s="39"/>
      <c r="B330" s="40"/>
      <c r="C330" s="41"/>
      <c r="D330" s="233" t="s">
        <v>149</v>
      </c>
      <c r="E330" s="41"/>
      <c r="F330" s="234" t="s">
        <v>535</v>
      </c>
      <c r="G330" s="41"/>
      <c r="H330" s="41"/>
      <c r="I330" s="137"/>
      <c r="J330" s="41"/>
      <c r="K330" s="41"/>
      <c r="L330" s="45"/>
      <c r="M330" s="235"/>
      <c r="N330" s="236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149</v>
      </c>
      <c r="AU330" s="18" t="s">
        <v>85</v>
      </c>
    </row>
    <row r="331" s="13" customFormat="1">
      <c r="A331" s="13"/>
      <c r="B331" s="237"/>
      <c r="C331" s="238"/>
      <c r="D331" s="233" t="s">
        <v>150</v>
      </c>
      <c r="E331" s="239" t="s">
        <v>19</v>
      </c>
      <c r="F331" s="240" t="s">
        <v>537</v>
      </c>
      <c r="G331" s="238"/>
      <c r="H331" s="241">
        <v>3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7" t="s">
        <v>150</v>
      </c>
      <c r="AU331" s="247" t="s">
        <v>85</v>
      </c>
      <c r="AV331" s="13" t="s">
        <v>85</v>
      </c>
      <c r="AW331" s="13" t="s">
        <v>34</v>
      </c>
      <c r="AX331" s="13" t="s">
        <v>82</v>
      </c>
      <c r="AY331" s="247" t="s">
        <v>142</v>
      </c>
    </row>
    <row r="332" s="2" customFormat="1" ht="21.75" customHeight="1">
      <c r="A332" s="39"/>
      <c r="B332" s="40"/>
      <c r="C332" s="248" t="s">
        <v>538</v>
      </c>
      <c r="D332" s="248" t="s">
        <v>152</v>
      </c>
      <c r="E332" s="249" t="s">
        <v>539</v>
      </c>
      <c r="F332" s="250" t="s">
        <v>540</v>
      </c>
      <c r="G332" s="251" t="s">
        <v>155</v>
      </c>
      <c r="H332" s="252">
        <v>3</v>
      </c>
      <c r="I332" s="253"/>
      <c r="J332" s="254">
        <f>ROUND(I332*H332,2)</f>
        <v>0</v>
      </c>
      <c r="K332" s="250" t="s">
        <v>19</v>
      </c>
      <c r="L332" s="255"/>
      <c r="M332" s="256" t="s">
        <v>19</v>
      </c>
      <c r="N332" s="257" t="s">
        <v>45</v>
      </c>
      <c r="O332" s="85"/>
      <c r="P332" s="229">
        <f>O332*H332</f>
        <v>0</v>
      </c>
      <c r="Q332" s="229">
        <v>0.044999999999999998</v>
      </c>
      <c r="R332" s="229">
        <f>Q332*H332</f>
        <v>0.13500000000000001</v>
      </c>
      <c r="S332" s="229">
        <v>0</v>
      </c>
      <c r="T332" s="230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1" t="s">
        <v>388</v>
      </c>
      <c r="AT332" s="231" t="s">
        <v>152</v>
      </c>
      <c r="AU332" s="231" t="s">
        <v>85</v>
      </c>
      <c r="AY332" s="18" t="s">
        <v>142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8" t="s">
        <v>82</v>
      </c>
      <c r="BK332" s="232">
        <f>ROUND(I332*H332,2)</f>
        <v>0</v>
      </c>
      <c r="BL332" s="18" t="s">
        <v>269</v>
      </c>
      <c r="BM332" s="231" t="s">
        <v>541</v>
      </c>
    </row>
    <row r="333" s="2" customFormat="1">
      <c r="A333" s="39"/>
      <c r="B333" s="40"/>
      <c r="C333" s="41"/>
      <c r="D333" s="233" t="s">
        <v>149</v>
      </c>
      <c r="E333" s="41"/>
      <c r="F333" s="234" t="s">
        <v>540</v>
      </c>
      <c r="G333" s="41"/>
      <c r="H333" s="41"/>
      <c r="I333" s="137"/>
      <c r="J333" s="41"/>
      <c r="K333" s="41"/>
      <c r="L333" s="45"/>
      <c r="M333" s="235"/>
      <c r="N333" s="236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149</v>
      </c>
      <c r="AU333" s="18" t="s">
        <v>85</v>
      </c>
    </row>
    <row r="334" s="13" customFormat="1">
      <c r="A334" s="13"/>
      <c r="B334" s="237"/>
      <c r="C334" s="238"/>
      <c r="D334" s="233" t="s">
        <v>150</v>
      </c>
      <c r="E334" s="239" t="s">
        <v>19</v>
      </c>
      <c r="F334" s="240" t="s">
        <v>537</v>
      </c>
      <c r="G334" s="238"/>
      <c r="H334" s="241">
        <v>3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7" t="s">
        <v>150</v>
      </c>
      <c r="AU334" s="247" t="s">
        <v>85</v>
      </c>
      <c r="AV334" s="13" t="s">
        <v>85</v>
      </c>
      <c r="AW334" s="13" t="s">
        <v>34</v>
      </c>
      <c r="AX334" s="13" t="s">
        <v>82</v>
      </c>
      <c r="AY334" s="247" t="s">
        <v>142</v>
      </c>
    </row>
    <row r="335" s="2" customFormat="1" ht="16.5" customHeight="1">
      <c r="A335" s="39"/>
      <c r="B335" s="40"/>
      <c r="C335" s="248" t="s">
        <v>542</v>
      </c>
      <c r="D335" s="248" t="s">
        <v>152</v>
      </c>
      <c r="E335" s="249" t="s">
        <v>543</v>
      </c>
      <c r="F335" s="250" t="s">
        <v>544</v>
      </c>
      <c r="G335" s="251" t="s">
        <v>155</v>
      </c>
      <c r="H335" s="252">
        <v>3</v>
      </c>
      <c r="I335" s="253"/>
      <c r="J335" s="254">
        <f>ROUND(I335*H335,2)</f>
        <v>0</v>
      </c>
      <c r="K335" s="250" t="s">
        <v>19</v>
      </c>
      <c r="L335" s="255"/>
      <c r="M335" s="256" t="s">
        <v>19</v>
      </c>
      <c r="N335" s="257" t="s">
        <v>45</v>
      </c>
      <c r="O335" s="85"/>
      <c r="P335" s="229">
        <f>O335*H335</f>
        <v>0</v>
      </c>
      <c r="Q335" s="229">
        <v>0.050000000000000003</v>
      </c>
      <c r="R335" s="229">
        <f>Q335*H335</f>
        <v>0.15000000000000002</v>
      </c>
      <c r="S335" s="229">
        <v>0</v>
      </c>
      <c r="T335" s="23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1" t="s">
        <v>388</v>
      </c>
      <c r="AT335" s="231" t="s">
        <v>152</v>
      </c>
      <c r="AU335" s="231" t="s">
        <v>85</v>
      </c>
      <c r="AY335" s="18" t="s">
        <v>142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18" t="s">
        <v>82</v>
      </c>
      <c r="BK335" s="232">
        <f>ROUND(I335*H335,2)</f>
        <v>0</v>
      </c>
      <c r="BL335" s="18" t="s">
        <v>269</v>
      </c>
      <c r="BM335" s="231" t="s">
        <v>545</v>
      </c>
    </row>
    <row r="336" s="2" customFormat="1">
      <c r="A336" s="39"/>
      <c r="B336" s="40"/>
      <c r="C336" s="41"/>
      <c r="D336" s="233" t="s">
        <v>149</v>
      </c>
      <c r="E336" s="41"/>
      <c r="F336" s="234" t="s">
        <v>544</v>
      </c>
      <c r="G336" s="41"/>
      <c r="H336" s="41"/>
      <c r="I336" s="137"/>
      <c r="J336" s="41"/>
      <c r="K336" s="41"/>
      <c r="L336" s="45"/>
      <c r="M336" s="235"/>
      <c r="N336" s="236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149</v>
      </c>
      <c r="AU336" s="18" t="s">
        <v>85</v>
      </c>
    </row>
    <row r="337" s="13" customFormat="1">
      <c r="A337" s="13"/>
      <c r="B337" s="237"/>
      <c r="C337" s="238"/>
      <c r="D337" s="233" t="s">
        <v>150</v>
      </c>
      <c r="E337" s="239" t="s">
        <v>19</v>
      </c>
      <c r="F337" s="240" t="s">
        <v>537</v>
      </c>
      <c r="G337" s="238"/>
      <c r="H337" s="241">
        <v>3</v>
      </c>
      <c r="I337" s="242"/>
      <c r="J337" s="238"/>
      <c r="K337" s="238"/>
      <c r="L337" s="243"/>
      <c r="M337" s="244"/>
      <c r="N337" s="245"/>
      <c r="O337" s="245"/>
      <c r="P337" s="245"/>
      <c r="Q337" s="245"/>
      <c r="R337" s="245"/>
      <c r="S337" s="245"/>
      <c r="T337" s="24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7" t="s">
        <v>150</v>
      </c>
      <c r="AU337" s="247" t="s">
        <v>85</v>
      </c>
      <c r="AV337" s="13" t="s">
        <v>85</v>
      </c>
      <c r="AW337" s="13" t="s">
        <v>34</v>
      </c>
      <c r="AX337" s="13" t="s">
        <v>82</v>
      </c>
      <c r="AY337" s="247" t="s">
        <v>142</v>
      </c>
    </row>
    <row r="338" s="2" customFormat="1" ht="16.5" customHeight="1">
      <c r="A338" s="39"/>
      <c r="B338" s="40"/>
      <c r="C338" s="220" t="s">
        <v>546</v>
      </c>
      <c r="D338" s="220" t="s">
        <v>143</v>
      </c>
      <c r="E338" s="221" t="s">
        <v>547</v>
      </c>
      <c r="F338" s="222" t="s">
        <v>548</v>
      </c>
      <c r="G338" s="223" t="s">
        <v>194</v>
      </c>
      <c r="H338" s="224">
        <v>1120</v>
      </c>
      <c r="I338" s="225"/>
      <c r="J338" s="226">
        <f>ROUND(I338*H338,2)</f>
        <v>0</v>
      </c>
      <c r="K338" s="222" t="s">
        <v>165</v>
      </c>
      <c r="L338" s="45"/>
      <c r="M338" s="227" t="s">
        <v>19</v>
      </c>
      <c r="N338" s="228" t="s">
        <v>45</v>
      </c>
      <c r="O338" s="85"/>
      <c r="P338" s="229">
        <f>O338*H338</f>
        <v>0</v>
      </c>
      <c r="Q338" s="229">
        <v>0</v>
      </c>
      <c r="R338" s="229">
        <f>Q338*H338</f>
        <v>0</v>
      </c>
      <c r="S338" s="229">
        <v>0</v>
      </c>
      <c r="T338" s="23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1" t="s">
        <v>269</v>
      </c>
      <c r="AT338" s="231" t="s">
        <v>143</v>
      </c>
      <c r="AU338" s="231" t="s">
        <v>85</v>
      </c>
      <c r="AY338" s="18" t="s">
        <v>142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8" t="s">
        <v>82</v>
      </c>
      <c r="BK338" s="232">
        <f>ROUND(I338*H338,2)</f>
        <v>0</v>
      </c>
      <c r="BL338" s="18" t="s">
        <v>269</v>
      </c>
      <c r="BM338" s="231" t="s">
        <v>549</v>
      </c>
    </row>
    <row r="339" s="2" customFormat="1">
      <c r="A339" s="39"/>
      <c r="B339" s="40"/>
      <c r="C339" s="41"/>
      <c r="D339" s="233" t="s">
        <v>149</v>
      </c>
      <c r="E339" s="41"/>
      <c r="F339" s="234" t="s">
        <v>550</v>
      </c>
      <c r="G339" s="41"/>
      <c r="H339" s="41"/>
      <c r="I339" s="137"/>
      <c r="J339" s="41"/>
      <c r="K339" s="41"/>
      <c r="L339" s="45"/>
      <c r="M339" s="235"/>
      <c r="N339" s="236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149</v>
      </c>
      <c r="AU339" s="18" t="s">
        <v>85</v>
      </c>
    </row>
    <row r="340" s="2" customFormat="1" ht="21.75" customHeight="1">
      <c r="A340" s="39"/>
      <c r="B340" s="40"/>
      <c r="C340" s="248" t="s">
        <v>551</v>
      </c>
      <c r="D340" s="248" t="s">
        <v>152</v>
      </c>
      <c r="E340" s="249" t="s">
        <v>552</v>
      </c>
      <c r="F340" s="250" t="s">
        <v>553</v>
      </c>
      <c r="G340" s="251" t="s">
        <v>194</v>
      </c>
      <c r="H340" s="252">
        <v>600</v>
      </c>
      <c r="I340" s="253"/>
      <c r="J340" s="254">
        <f>ROUND(I340*H340,2)</f>
        <v>0</v>
      </c>
      <c r="K340" s="250" t="s">
        <v>19</v>
      </c>
      <c r="L340" s="255"/>
      <c r="M340" s="256" t="s">
        <v>19</v>
      </c>
      <c r="N340" s="257" t="s">
        <v>45</v>
      </c>
      <c r="O340" s="85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1" t="s">
        <v>388</v>
      </c>
      <c r="AT340" s="231" t="s">
        <v>152</v>
      </c>
      <c r="AU340" s="231" t="s">
        <v>85</v>
      </c>
      <c r="AY340" s="18" t="s">
        <v>142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8" t="s">
        <v>82</v>
      </c>
      <c r="BK340" s="232">
        <f>ROUND(I340*H340,2)</f>
        <v>0</v>
      </c>
      <c r="BL340" s="18" t="s">
        <v>269</v>
      </c>
      <c r="BM340" s="231" t="s">
        <v>554</v>
      </c>
    </row>
    <row r="341" s="2" customFormat="1">
      <c r="A341" s="39"/>
      <c r="B341" s="40"/>
      <c r="C341" s="41"/>
      <c r="D341" s="233" t="s">
        <v>149</v>
      </c>
      <c r="E341" s="41"/>
      <c r="F341" s="234" t="s">
        <v>553</v>
      </c>
      <c r="G341" s="41"/>
      <c r="H341" s="41"/>
      <c r="I341" s="137"/>
      <c r="J341" s="41"/>
      <c r="K341" s="41"/>
      <c r="L341" s="45"/>
      <c r="M341" s="235"/>
      <c r="N341" s="236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149</v>
      </c>
      <c r="AU341" s="18" t="s">
        <v>85</v>
      </c>
    </row>
    <row r="342" s="13" customFormat="1">
      <c r="A342" s="13"/>
      <c r="B342" s="237"/>
      <c r="C342" s="238"/>
      <c r="D342" s="233" t="s">
        <v>150</v>
      </c>
      <c r="E342" s="239" t="s">
        <v>19</v>
      </c>
      <c r="F342" s="240" t="s">
        <v>555</v>
      </c>
      <c r="G342" s="238"/>
      <c r="H342" s="241">
        <v>500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7" t="s">
        <v>150</v>
      </c>
      <c r="AU342" s="247" t="s">
        <v>85</v>
      </c>
      <c r="AV342" s="13" t="s">
        <v>85</v>
      </c>
      <c r="AW342" s="13" t="s">
        <v>34</v>
      </c>
      <c r="AX342" s="13" t="s">
        <v>82</v>
      </c>
      <c r="AY342" s="247" t="s">
        <v>142</v>
      </c>
    </row>
    <row r="343" s="13" customFormat="1">
      <c r="A343" s="13"/>
      <c r="B343" s="237"/>
      <c r="C343" s="238"/>
      <c r="D343" s="233" t="s">
        <v>150</v>
      </c>
      <c r="E343" s="238"/>
      <c r="F343" s="240" t="s">
        <v>556</v>
      </c>
      <c r="G343" s="238"/>
      <c r="H343" s="241">
        <v>600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7" t="s">
        <v>150</v>
      </c>
      <c r="AU343" s="247" t="s">
        <v>85</v>
      </c>
      <c r="AV343" s="13" t="s">
        <v>85</v>
      </c>
      <c r="AW343" s="13" t="s">
        <v>4</v>
      </c>
      <c r="AX343" s="13" t="s">
        <v>82</v>
      </c>
      <c r="AY343" s="247" t="s">
        <v>142</v>
      </c>
    </row>
    <row r="344" s="2" customFormat="1" ht="21.75" customHeight="1">
      <c r="A344" s="39"/>
      <c r="B344" s="40"/>
      <c r="C344" s="248" t="s">
        <v>557</v>
      </c>
      <c r="D344" s="248" t="s">
        <v>152</v>
      </c>
      <c r="E344" s="249" t="s">
        <v>558</v>
      </c>
      <c r="F344" s="250" t="s">
        <v>559</v>
      </c>
      <c r="G344" s="251" t="s">
        <v>194</v>
      </c>
      <c r="H344" s="252">
        <v>744</v>
      </c>
      <c r="I344" s="253"/>
      <c r="J344" s="254">
        <f>ROUND(I344*H344,2)</f>
        <v>0</v>
      </c>
      <c r="K344" s="250" t="s">
        <v>19</v>
      </c>
      <c r="L344" s="255"/>
      <c r="M344" s="256" t="s">
        <v>19</v>
      </c>
      <c r="N344" s="257" t="s">
        <v>45</v>
      </c>
      <c r="O344" s="85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1" t="s">
        <v>388</v>
      </c>
      <c r="AT344" s="231" t="s">
        <v>152</v>
      </c>
      <c r="AU344" s="231" t="s">
        <v>85</v>
      </c>
      <c r="AY344" s="18" t="s">
        <v>142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8" t="s">
        <v>82</v>
      </c>
      <c r="BK344" s="232">
        <f>ROUND(I344*H344,2)</f>
        <v>0</v>
      </c>
      <c r="BL344" s="18" t="s">
        <v>269</v>
      </c>
      <c r="BM344" s="231" t="s">
        <v>560</v>
      </c>
    </row>
    <row r="345" s="2" customFormat="1">
      <c r="A345" s="39"/>
      <c r="B345" s="40"/>
      <c r="C345" s="41"/>
      <c r="D345" s="233" t="s">
        <v>149</v>
      </c>
      <c r="E345" s="41"/>
      <c r="F345" s="234" t="s">
        <v>559</v>
      </c>
      <c r="G345" s="41"/>
      <c r="H345" s="41"/>
      <c r="I345" s="137"/>
      <c r="J345" s="41"/>
      <c r="K345" s="41"/>
      <c r="L345" s="45"/>
      <c r="M345" s="235"/>
      <c r="N345" s="236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149</v>
      </c>
      <c r="AU345" s="18" t="s">
        <v>85</v>
      </c>
    </row>
    <row r="346" s="13" customFormat="1">
      <c r="A346" s="13"/>
      <c r="B346" s="237"/>
      <c r="C346" s="238"/>
      <c r="D346" s="233" t="s">
        <v>150</v>
      </c>
      <c r="E346" s="239" t="s">
        <v>19</v>
      </c>
      <c r="F346" s="240" t="s">
        <v>561</v>
      </c>
      <c r="G346" s="238"/>
      <c r="H346" s="241">
        <v>620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7" t="s">
        <v>150</v>
      </c>
      <c r="AU346" s="247" t="s">
        <v>85</v>
      </c>
      <c r="AV346" s="13" t="s">
        <v>85</v>
      </c>
      <c r="AW346" s="13" t="s">
        <v>34</v>
      </c>
      <c r="AX346" s="13" t="s">
        <v>82</v>
      </c>
      <c r="AY346" s="247" t="s">
        <v>142</v>
      </c>
    </row>
    <row r="347" s="13" customFormat="1">
      <c r="A347" s="13"/>
      <c r="B347" s="237"/>
      <c r="C347" s="238"/>
      <c r="D347" s="233" t="s">
        <v>150</v>
      </c>
      <c r="E347" s="238"/>
      <c r="F347" s="240" t="s">
        <v>562</v>
      </c>
      <c r="G347" s="238"/>
      <c r="H347" s="241">
        <v>744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7" t="s">
        <v>150</v>
      </c>
      <c r="AU347" s="247" t="s">
        <v>85</v>
      </c>
      <c r="AV347" s="13" t="s">
        <v>85</v>
      </c>
      <c r="AW347" s="13" t="s">
        <v>4</v>
      </c>
      <c r="AX347" s="13" t="s">
        <v>82</v>
      </c>
      <c r="AY347" s="247" t="s">
        <v>142</v>
      </c>
    </row>
    <row r="348" s="2" customFormat="1" ht="21.75" customHeight="1">
      <c r="A348" s="39"/>
      <c r="B348" s="40"/>
      <c r="C348" s="220" t="s">
        <v>563</v>
      </c>
      <c r="D348" s="220" t="s">
        <v>143</v>
      </c>
      <c r="E348" s="221" t="s">
        <v>564</v>
      </c>
      <c r="F348" s="222" t="s">
        <v>565</v>
      </c>
      <c r="G348" s="223" t="s">
        <v>155</v>
      </c>
      <c r="H348" s="224">
        <v>1</v>
      </c>
      <c r="I348" s="225"/>
      <c r="J348" s="226">
        <f>ROUND(I348*H348,2)</f>
        <v>0</v>
      </c>
      <c r="K348" s="222" t="s">
        <v>165</v>
      </c>
      <c r="L348" s="45"/>
      <c r="M348" s="227" t="s">
        <v>19</v>
      </c>
      <c r="N348" s="228" t="s">
        <v>45</v>
      </c>
      <c r="O348" s="85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1" t="s">
        <v>269</v>
      </c>
      <c r="AT348" s="231" t="s">
        <v>143</v>
      </c>
      <c r="AU348" s="231" t="s">
        <v>85</v>
      </c>
      <c r="AY348" s="18" t="s">
        <v>142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8" t="s">
        <v>82</v>
      </c>
      <c r="BK348" s="232">
        <f>ROUND(I348*H348,2)</f>
        <v>0</v>
      </c>
      <c r="BL348" s="18" t="s">
        <v>269</v>
      </c>
      <c r="BM348" s="231" t="s">
        <v>566</v>
      </c>
    </row>
    <row r="349" s="2" customFormat="1">
      <c r="A349" s="39"/>
      <c r="B349" s="40"/>
      <c r="C349" s="41"/>
      <c r="D349" s="233" t="s">
        <v>149</v>
      </c>
      <c r="E349" s="41"/>
      <c r="F349" s="234" t="s">
        <v>567</v>
      </c>
      <c r="G349" s="41"/>
      <c r="H349" s="41"/>
      <c r="I349" s="137"/>
      <c r="J349" s="41"/>
      <c r="K349" s="41"/>
      <c r="L349" s="45"/>
      <c r="M349" s="235"/>
      <c r="N349" s="236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149</v>
      </c>
      <c r="AU349" s="18" t="s">
        <v>85</v>
      </c>
    </row>
    <row r="350" s="2" customFormat="1" ht="21.75" customHeight="1">
      <c r="A350" s="39"/>
      <c r="B350" s="40"/>
      <c r="C350" s="248" t="s">
        <v>568</v>
      </c>
      <c r="D350" s="248" t="s">
        <v>152</v>
      </c>
      <c r="E350" s="249" t="s">
        <v>569</v>
      </c>
      <c r="F350" s="250" t="s">
        <v>570</v>
      </c>
      <c r="G350" s="251" t="s">
        <v>155</v>
      </c>
      <c r="H350" s="252">
        <v>1</v>
      </c>
      <c r="I350" s="253"/>
      <c r="J350" s="254">
        <f>ROUND(I350*H350,2)</f>
        <v>0</v>
      </c>
      <c r="K350" s="250" t="s">
        <v>165</v>
      </c>
      <c r="L350" s="255"/>
      <c r="M350" s="256" t="s">
        <v>19</v>
      </c>
      <c r="N350" s="257" t="s">
        <v>45</v>
      </c>
      <c r="O350" s="85"/>
      <c r="P350" s="229">
        <f>O350*H350</f>
        <v>0</v>
      </c>
      <c r="Q350" s="229">
        <v>0.021999999999999999</v>
      </c>
      <c r="R350" s="229">
        <f>Q350*H350</f>
        <v>0.021999999999999999</v>
      </c>
      <c r="S350" s="229">
        <v>0</v>
      </c>
      <c r="T350" s="230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1" t="s">
        <v>325</v>
      </c>
      <c r="AT350" s="231" t="s">
        <v>152</v>
      </c>
      <c r="AU350" s="231" t="s">
        <v>85</v>
      </c>
      <c r="AY350" s="18" t="s">
        <v>142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8" t="s">
        <v>82</v>
      </c>
      <c r="BK350" s="232">
        <f>ROUND(I350*H350,2)</f>
        <v>0</v>
      </c>
      <c r="BL350" s="18" t="s">
        <v>325</v>
      </c>
      <c r="BM350" s="231" t="s">
        <v>571</v>
      </c>
    </row>
    <row r="351" s="2" customFormat="1">
      <c r="A351" s="39"/>
      <c r="B351" s="40"/>
      <c r="C351" s="41"/>
      <c r="D351" s="233" t="s">
        <v>149</v>
      </c>
      <c r="E351" s="41"/>
      <c r="F351" s="234" t="s">
        <v>572</v>
      </c>
      <c r="G351" s="41"/>
      <c r="H351" s="41"/>
      <c r="I351" s="137"/>
      <c r="J351" s="41"/>
      <c r="K351" s="41"/>
      <c r="L351" s="45"/>
      <c r="M351" s="235"/>
      <c r="N351" s="236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149</v>
      </c>
      <c r="AU351" s="18" t="s">
        <v>85</v>
      </c>
    </row>
    <row r="352" s="13" customFormat="1">
      <c r="A352" s="13"/>
      <c r="B352" s="237"/>
      <c r="C352" s="238"/>
      <c r="D352" s="233" t="s">
        <v>150</v>
      </c>
      <c r="E352" s="239" t="s">
        <v>19</v>
      </c>
      <c r="F352" s="240" t="s">
        <v>298</v>
      </c>
      <c r="G352" s="238"/>
      <c r="H352" s="241">
        <v>1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7" t="s">
        <v>150</v>
      </c>
      <c r="AU352" s="247" t="s">
        <v>85</v>
      </c>
      <c r="AV352" s="13" t="s">
        <v>85</v>
      </c>
      <c r="AW352" s="13" t="s">
        <v>34</v>
      </c>
      <c r="AX352" s="13" t="s">
        <v>82</v>
      </c>
      <c r="AY352" s="247" t="s">
        <v>142</v>
      </c>
    </row>
    <row r="353" s="2" customFormat="1" ht="16.5" customHeight="1">
      <c r="A353" s="39"/>
      <c r="B353" s="40"/>
      <c r="C353" s="220" t="s">
        <v>573</v>
      </c>
      <c r="D353" s="220" t="s">
        <v>143</v>
      </c>
      <c r="E353" s="221" t="s">
        <v>574</v>
      </c>
      <c r="F353" s="222" t="s">
        <v>575</v>
      </c>
      <c r="G353" s="223" t="s">
        <v>155</v>
      </c>
      <c r="H353" s="224">
        <v>7</v>
      </c>
      <c r="I353" s="225"/>
      <c r="J353" s="226">
        <f>ROUND(I353*H353,2)</f>
        <v>0</v>
      </c>
      <c r="K353" s="222" t="s">
        <v>19</v>
      </c>
      <c r="L353" s="45"/>
      <c r="M353" s="227" t="s">
        <v>19</v>
      </c>
      <c r="N353" s="228" t="s">
        <v>45</v>
      </c>
      <c r="O353" s="85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1" t="s">
        <v>269</v>
      </c>
      <c r="AT353" s="231" t="s">
        <v>143</v>
      </c>
      <c r="AU353" s="231" t="s">
        <v>85</v>
      </c>
      <c r="AY353" s="18" t="s">
        <v>142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8" t="s">
        <v>82</v>
      </c>
      <c r="BK353" s="232">
        <f>ROUND(I353*H353,2)</f>
        <v>0</v>
      </c>
      <c r="BL353" s="18" t="s">
        <v>269</v>
      </c>
      <c r="BM353" s="231" t="s">
        <v>576</v>
      </c>
    </row>
    <row r="354" s="2" customFormat="1">
      <c r="A354" s="39"/>
      <c r="B354" s="40"/>
      <c r="C354" s="41"/>
      <c r="D354" s="233" t="s">
        <v>149</v>
      </c>
      <c r="E354" s="41"/>
      <c r="F354" s="234" t="s">
        <v>575</v>
      </c>
      <c r="G354" s="41"/>
      <c r="H354" s="41"/>
      <c r="I354" s="137"/>
      <c r="J354" s="41"/>
      <c r="K354" s="41"/>
      <c r="L354" s="45"/>
      <c r="M354" s="235"/>
      <c r="N354" s="236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149</v>
      </c>
      <c r="AU354" s="18" t="s">
        <v>85</v>
      </c>
    </row>
    <row r="355" s="2" customFormat="1" ht="21.75" customHeight="1">
      <c r="A355" s="39"/>
      <c r="B355" s="40"/>
      <c r="C355" s="248" t="s">
        <v>577</v>
      </c>
      <c r="D355" s="248" t="s">
        <v>152</v>
      </c>
      <c r="E355" s="249" t="s">
        <v>578</v>
      </c>
      <c r="F355" s="250" t="s">
        <v>579</v>
      </c>
      <c r="G355" s="251" t="s">
        <v>155</v>
      </c>
      <c r="H355" s="252">
        <v>7</v>
      </c>
      <c r="I355" s="253"/>
      <c r="J355" s="254">
        <f>ROUND(I355*H355,2)</f>
        <v>0</v>
      </c>
      <c r="K355" s="250" t="s">
        <v>165</v>
      </c>
      <c r="L355" s="255"/>
      <c r="M355" s="256" t="s">
        <v>19</v>
      </c>
      <c r="N355" s="257" t="s">
        <v>45</v>
      </c>
      <c r="O355" s="85"/>
      <c r="P355" s="229">
        <f>O355*H355</f>
        <v>0</v>
      </c>
      <c r="Q355" s="229">
        <v>0.012999999999999999</v>
      </c>
      <c r="R355" s="229">
        <f>Q355*H355</f>
        <v>0.090999999999999998</v>
      </c>
      <c r="S355" s="229">
        <v>0</v>
      </c>
      <c r="T355" s="230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1" t="s">
        <v>325</v>
      </c>
      <c r="AT355" s="231" t="s">
        <v>152</v>
      </c>
      <c r="AU355" s="231" t="s">
        <v>85</v>
      </c>
      <c r="AY355" s="18" t="s">
        <v>142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8" t="s">
        <v>82</v>
      </c>
      <c r="BK355" s="232">
        <f>ROUND(I355*H355,2)</f>
        <v>0</v>
      </c>
      <c r="BL355" s="18" t="s">
        <v>325</v>
      </c>
      <c r="BM355" s="231" t="s">
        <v>580</v>
      </c>
    </row>
    <row r="356" s="2" customFormat="1">
      <c r="A356" s="39"/>
      <c r="B356" s="40"/>
      <c r="C356" s="41"/>
      <c r="D356" s="233" t="s">
        <v>149</v>
      </c>
      <c r="E356" s="41"/>
      <c r="F356" s="234" t="s">
        <v>581</v>
      </c>
      <c r="G356" s="41"/>
      <c r="H356" s="41"/>
      <c r="I356" s="137"/>
      <c r="J356" s="41"/>
      <c r="K356" s="41"/>
      <c r="L356" s="45"/>
      <c r="M356" s="235"/>
      <c r="N356" s="236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149</v>
      </c>
      <c r="AU356" s="18" t="s">
        <v>85</v>
      </c>
    </row>
    <row r="357" s="2" customFormat="1">
      <c r="A357" s="39"/>
      <c r="B357" s="40"/>
      <c r="C357" s="41"/>
      <c r="D357" s="233" t="s">
        <v>210</v>
      </c>
      <c r="E357" s="41"/>
      <c r="F357" s="260" t="s">
        <v>582</v>
      </c>
      <c r="G357" s="41"/>
      <c r="H357" s="41"/>
      <c r="I357" s="137"/>
      <c r="J357" s="41"/>
      <c r="K357" s="41"/>
      <c r="L357" s="45"/>
      <c r="M357" s="235"/>
      <c r="N357" s="236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210</v>
      </c>
      <c r="AU357" s="18" t="s">
        <v>85</v>
      </c>
    </row>
    <row r="358" s="13" customFormat="1">
      <c r="A358" s="13"/>
      <c r="B358" s="237"/>
      <c r="C358" s="238"/>
      <c r="D358" s="233" t="s">
        <v>150</v>
      </c>
      <c r="E358" s="239" t="s">
        <v>19</v>
      </c>
      <c r="F358" s="240" t="s">
        <v>262</v>
      </c>
      <c r="G358" s="238"/>
      <c r="H358" s="241">
        <v>7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7" t="s">
        <v>150</v>
      </c>
      <c r="AU358" s="247" t="s">
        <v>85</v>
      </c>
      <c r="AV358" s="13" t="s">
        <v>85</v>
      </c>
      <c r="AW358" s="13" t="s">
        <v>34</v>
      </c>
      <c r="AX358" s="13" t="s">
        <v>82</v>
      </c>
      <c r="AY358" s="247" t="s">
        <v>142</v>
      </c>
    </row>
    <row r="359" s="2" customFormat="1" ht="21.75" customHeight="1">
      <c r="A359" s="39"/>
      <c r="B359" s="40"/>
      <c r="C359" s="220" t="s">
        <v>583</v>
      </c>
      <c r="D359" s="220" t="s">
        <v>143</v>
      </c>
      <c r="E359" s="221" t="s">
        <v>584</v>
      </c>
      <c r="F359" s="222" t="s">
        <v>585</v>
      </c>
      <c r="G359" s="223" t="s">
        <v>155</v>
      </c>
      <c r="H359" s="224">
        <v>7</v>
      </c>
      <c r="I359" s="225"/>
      <c r="J359" s="226">
        <f>ROUND(I359*H359,2)</f>
        <v>0</v>
      </c>
      <c r="K359" s="222" t="s">
        <v>165</v>
      </c>
      <c r="L359" s="45"/>
      <c r="M359" s="227" t="s">
        <v>19</v>
      </c>
      <c r="N359" s="228" t="s">
        <v>45</v>
      </c>
      <c r="O359" s="85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1" t="s">
        <v>269</v>
      </c>
      <c r="AT359" s="231" t="s">
        <v>143</v>
      </c>
      <c r="AU359" s="231" t="s">
        <v>85</v>
      </c>
      <c r="AY359" s="18" t="s">
        <v>142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8" t="s">
        <v>82</v>
      </c>
      <c r="BK359" s="232">
        <f>ROUND(I359*H359,2)</f>
        <v>0</v>
      </c>
      <c r="BL359" s="18" t="s">
        <v>269</v>
      </c>
      <c r="BM359" s="231" t="s">
        <v>586</v>
      </c>
    </row>
    <row r="360" s="2" customFormat="1">
      <c r="A360" s="39"/>
      <c r="B360" s="40"/>
      <c r="C360" s="41"/>
      <c r="D360" s="233" t="s">
        <v>149</v>
      </c>
      <c r="E360" s="41"/>
      <c r="F360" s="234" t="s">
        <v>587</v>
      </c>
      <c r="G360" s="41"/>
      <c r="H360" s="41"/>
      <c r="I360" s="137"/>
      <c r="J360" s="41"/>
      <c r="K360" s="41"/>
      <c r="L360" s="45"/>
      <c r="M360" s="235"/>
      <c r="N360" s="236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149</v>
      </c>
      <c r="AU360" s="18" t="s">
        <v>85</v>
      </c>
    </row>
    <row r="361" s="13" customFormat="1">
      <c r="A361" s="13"/>
      <c r="B361" s="237"/>
      <c r="C361" s="238"/>
      <c r="D361" s="233" t="s">
        <v>150</v>
      </c>
      <c r="E361" s="239" t="s">
        <v>19</v>
      </c>
      <c r="F361" s="240" t="s">
        <v>588</v>
      </c>
      <c r="G361" s="238"/>
      <c r="H361" s="241">
        <v>7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7" t="s">
        <v>150</v>
      </c>
      <c r="AU361" s="247" t="s">
        <v>85</v>
      </c>
      <c r="AV361" s="13" t="s">
        <v>85</v>
      </c>
      <c r="AW361" s="13" t="s">
        <v>34</v>
      </c>
      <c r="AX361" s="13" t="s">
        <v>82</v>
      </c>
      <c r="AY361" s="247" t="s">
        <v>142</v>
      </c>
    </row>
    <row r="362" s="2" customFormat="1" ht="21.75" customHeight="1">
      <c r="A362" s="39"/>
      <c r="B362" s="40"/>
      <c r="C362" s="220" t="s">
        <v>589</v>
      </c>
      <c r="D362" s="220" t="s">
        <v>143</v>
      </c>
      <c r="E362" s="221" t="s">
        <v>590</v>
      </c>
      <c r="F362" s="222" t="s">
        <v>591</v>
      </c>
      <c r="G362" s="223" t="s">
        <v>155</v>
      </c>
      <c r="H362" s="224">
        <v>1</v>
      </c>
      <c r="I362" s="225"/>
      <c r="J362" s="226">
        <f>ROUND(I362*H362,2)</f>
        <v>0</v>
      </c>
      <c r="K362" s="222" t="s">
        <v>19</v>
      </c>
      <c r="L362" s="45"/>
      <c r="M362" s="227" t="s">
        <v>19</v>
      </c>
      <c r="N362" s="228" t="s">
        <v>45</v>
      </c>
      <c r="O362" s="85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1" t="s">
        <v>269</v>
      </c>
      <c r="AT362" s="231" t="s">
        <v>143</v>
      </c>
      <c r="AU362" s="231" t="s">
        <v>85</v>
      </c>
      <c r="AY362" s="18" t="s">
        <v>142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8" t="s">
        <v>82</v>
      </c>
      <c r="BK362" s="232">
        <f>ROUND(I362*H362,2)</f>
        <v>0</v>
      </c>
      <c r="BL362" s="18" t="s">
        <v>269</v>
      </c>
      <c r="BM362" s="231" t="s">
        <v>592</v>
      </c>
    </row>
    <row r="363" s="2" customFormat="1">
      <c r="A363" s="39"/>
      <c r="B363" s="40"/>
      <c r="C363" s="41"/>
      <c r="D363" s="233" t="s">
        <v>149</v>
      </c>
      <c r="E363" s="41"/>
      <c r="F363" s="234" t="s">
        <v>593</v>
      </c>
      <c r="G363" s="41"/>
      <c r="H363" s="41"/>
      <c r="I363" s="137"/>
      <c r="J363" s="41"/>
      <c r="K363" s="41"/>
      <c r="L363" s="45"/>
      <c r="M363" s="235"/>
      <c r="N363" s="236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149</v>
      </c>
      <c r="AU363" s="18" t="s">
        <v>85</v>
      </c>
    </row>
    <row r="364" s="13" customFormat="1">
      <c r="A364" s="13"/>
      <c r="B364" s="237"/>
      <c r="C364" s="238"/>
      <c r="D364" s="233" t="s">
        <v>150</v>
      </c>
      <c r="E364" s="239" t="s">
        <v>19</v>
      </c>
      <c r="F364" s="240" t="s">
        <v>594</v>
      </c>
      <c r="G364" s="238"/>
      <c r="H364" s="241">
        <v>1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7" t="s">
        <v>150</v>
      </c>
      <c r="AU364" s="247" t="s">
        <v>85</v>
      </c>
      <c r="AV364" s="13" t="s">
        <v>85</v>
      </c>
      <c r="AW364" s="13" t="s">
        <v>34</v>
      </c>
      <c r="AX364" s="13" t="s">
        <v>82</v>
      </c>
      <c r="AY364" s="247" t="s">
        <v>142</v>
      </c>
    </row>
    <row r="365" s="2" customFormat="1" ht="16.5" customHeight="1">
      <c r="A365" s="39"/>
      <c r="B365" s="40"/>
      <c r="C365" s="248" t="s">
        <v>595</v>
      </c>
      <c r="D365" s="248" t="s">
        <v>152</v>
      </c>
      <c r="E365" s="249" t="s">
        <v>596</v>
      </c>
      <c r="F365" s="250" t="s">
        <v>597</v>
      </c>
      <c r="G365" s="251" t="s">
        <v>598</v>
      </c>
      <c r="H365" s="252">
        <v>76</v>
      </c>
      <c r="I365" s="253"/>
      <c r="J365" s="254">
        <f>ROUND(I365*H365,2)</f>
        <v>0</v>
      </c>
      <c r="K365" s="250" t="s">
        <v>19</v>
      </c>
      <c r="L365" s="255"/>
      <c r="M365" s="256" t="s">
        <v>19</v>
      </c>
      <c r="N365" s="257" t="s">
        <v>45</v>
      </c>
      <c r="O365" s="85"/>
      <c r="P365" s="229">
        <f>O365*H365</f>
        <v>0</v>
      </c>
      <c r="Q365" s="229">
        <v>0</v>
      </c>
      <c r="R365" s="229">
        <f>Q365*H365</f>
        <v>0</v>
      </c>
      <c r="S365" s="229">
        <v>0</v>
      </c>
      <c r="T365" s="230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1" t="s">
        <v>388</v>
      </c>
      <c r="AT365" s="231" t="s">
        <v>152</v>
      </c>
      <c r="AU365" s="231" t="s">
        <v>85</v>
      </c>
      <c r="AY365" s="18" t="s">
        <v>142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8" t="s">
        <v>82</v>
      </c>
      <c r="BK365" s="232">
        <f>ROUND(I365*H365,2)</f>
        <v>0</v>
      </c>
      <c r="BL365" s="18" t="s">
        <v>269</v>
      </c>
      <c r="BM365" s="231" t="s">
        <v>599</v>
      </c>
    </row>
    <row r="366" s="2" customFormat="1">
      <c r="A366" s="39"/>
      <c r="B366" s="40"/>
      <c r="C366" s="41"/>
      <c r="D366" s="233" t="s">
        <v>149</v>
      </c>
      <c r="E366" s="41"/>
      <c r="F366" s="234" t="s">
        <v>600</v>
      </c>
      <c r="G366" s="41"/>
      <c r="H366" s="41"/>
      <c r="I366" s="137"/>
      <c r="J366" s="41"/>
      <c r="K366" s="41"/>
      <c r="L366" s="45"/>
      <c r="M366" s="235"/>
      <c r="N366" s="236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149</v>
      </c>
      <c r="AU366" s="18" t="s">
        <v>85</v>
      </c>
    </row>
    <row r="367" s="13" customFormat="1">
      <c r="A367" s="13"/>
      <c r="B367" s="237"/>
      <c r="C367" s="238"/>
      <c r="D367" s="233" t="s">
        <v>150</v>
      </c>
      <c r="E367" s="239" t="s">
        <v>19</v>
      </c>
      <c r="F367" s="240" t="s">
        <v>601</v>
      </c>
      <c r="G367" s="238"/>
      <c r="H367" s="241">
        <v>48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7" t="s">
        <v>150</v>
      </c>
      <c r="AU367" s="247" t="s">
        <v>85</v>
      </c>
      <c r="AV367" s="13" t="s">
        <v>85</v>
      </c>
      <c r="AW367" s="13" t="s">
        <v>34</v>
      </c>
      <c r="AX367" s="13" t="s">
        <v>74</v>
      </c>
      <c r="AY367" s="247" t="s">
        <v>142</v>
      </c>
    </row>
    <row r="368" s="13" customFormat="1">
      <c r="A368" s="13"/>
      <c r="B368" s="237"/>
      <c r="C368" s="238"/>
      <c r="D368" s="233" t="s">
        <v>150</v>
      </c>
      <c r="E368" s="239" t="s">
        <v>19</v>
      </c>
      <c r="F368" s="240" t="s">
        <v>602</v>
      </c>
      <c r="G368" s="238"/>
      <c r="H368" s="241">
        <v>28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7" t="s">
        <v>150</v>
      </c>
      <c r="AU368" s="247" t="s">
        <v>85</v>
      </c>
      <c r="AV368" s="13" t="s">
        <v>85</v>
      </c>
      <c r="AW368" s="13" t="s">
        <v>34</v>
      </c>
      <c r="AX368" s="13" t="s">
        <v>74</v>
      </c>
      <c r="AY368" s="247" t="s">
        <v>142</v>
      </c>
    </row>
    <row r="369" s="14" customFormat="1">
      <c r="A369" s="14"/>
      <c r="B369" s="261"/>
      <c r="C369" s="262"/>
      <c r="D369" s="233" t="s">
        <v>150</v>
      </c>
      <c r="E369" s="263" t="s">
        <v>19</v>
      </c>
      <c r="F369" s="264" t="s">
        <v>480</v>
      </c>
      <c r="G369" s="262"/>
      <c r="H369" s="265">
        <v>76</v>
      </c>
      <c r="I369" s="266"/>
      <c r="J369" s="262"/>
      <c r="K369" s="262"/>
      <c r="L369" s="267"/>
      <c r="M369" s="268"/>
      <c r="N369" s="269"/>
      <c r="O369" s="269"/>
      <c r="P369" s="269"/>
      <c r="Q369" s="269"/>
      <c r="R369" s="269"/>
      <c r="S369" s="269"/>
      <c r="T369" s="27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1" t="s">
        <v>150</v>
      </c>
      <c r="AU369" s="271" t="s">
        <v>85</v>
      </c>
      <c r="AV369" s="14" t="s">
        <v>169</v>
      </c>
      <c r="AW369" s="14" t="s">
        <v>34</v>
      </c>
      <c r="AX369" s="14" t="s">
        <v>82</v>
      </c>
      <c r="AY369" s="271" t="s">
        <v>142</v>
      </c>
    </row>
    <row r="370" s="2" customFormat="1" ht="16.5" customHeight="1">
      <c r="A370" s="39"/>
      <c r="B370" s="40"/>
      <c r="C370" s="220" t="s">
        <v>603</v>
      </c>
      <c r="D370" s="220" t="s">
        <v>143</v>
      </c>
      <c r="E370" s="221" t="s">
        <v>604</v>
      </c>
      <c r="F370" s="222" t="s">
        <v>605</v>
      </c>
      <c r="G370" s="223" t="s">
        <v>155</v>
      </c>
      <c r="H370" s="224">
        <v>2</v>
      </c>
      <c r="I370" s="225"/>
      <c r="J370" s="226">
        <f>ROUND(I370*H370,2)</f>
        <v>0</v>
      </c>
      <c r="K370" s="222" t="s">
        <v>19</v>
      </c>
      <c r="L370" s="45"/>
      <c r="M370" s="227" t="s">
        <v>19</v>
      </c>
      <c r="N370" s="228" t="s">
        <v>45</v>
      </c>
      <c r="O370" s="85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1" t="s">
        <v>269</v>
      </c>
      <c r="AT370" s="231" t="s">
        <v>143</v>
      </c>
      <c r="AU370" s="231" t="s">
        <v>85</v>
      </c>
      <c r="AY370" s="18" t="s">
        <v>142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8" t="s">
        <v>82</v>
      </c>
      <c r="BK370" s="232">
        <f>ROUND(I370*H370,2)</f>
        <v>0</v>
      </c>
      <c r="BL370" s="18" t="s">
        <v>269</v>
      </c>
      <c r="BM370" s="231" t="s">
        <v>606</v>
      </c>
    </row>
    <row r="371" s="2" customFormat="1">
      <c r="A371" s="39"/>
      <c r="B371" s="40"/>
      <c r="C371" s="41"/>
      <c r="D371" s="233" t="s">
        <v>149</v>
      </c>
      <c r="E371" s="41"/>
      <c r="F371" s="234" t="s">
        <v>607</v>
      </c>
      <c r="G371" s="41"/>
      <c r="H371" s="41"/>
      <c r="I371" s="137"/>
      <c r="J371" s="41"/>
      <c r="K371" s="41"/>
      <c r="L371" s="45"/>
      <c r="M371" s="235"/>
      <c r="N371" s="236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149</v>
      </c>
      <c r="AU371" s="18" t="s">
        <v>85</v>
      </c>
    </row>
    <row r="372" s="2" customFormat="1" ht="16.5" customHeight="1">
      <c r="A372" s="39"/>
      <c r="B372" s="40"/>
      <c r="C372" s="248" t="s">
        <v>608</v>
      </c>
      <c r="D372" s="248" t="s">
        <v>152</v>
      </c>
      <c r="E372" s="249" t="s">
        <v>609</v>
      </c>
      <c r="F372" s="250" t="s">
        <v>610</v>
      </c>
      <c r="G372" s="251" t="s">
        <v>155</v>
      </c>
      <c r="H372" s="252">
        <v>2</v>
      </c>
      <c r="I372" s="253"/>
      <c r="J372" s="254">
        <f>ROUND(I372*H372,2)</f>
        <v>0</v>
      </c>
      <c r="K372" s="250" t="s">
        <v>19</v>
      </c>
      <c r="L372" s="255"/>
      <c r="M372" s="256" t="s">
        <v>19</v>
      </c>
      <c r="N372" s="257" t="s">
        <v>45</v>
      </c>
      <c r="O372" s="85"/>
      <c r="P372" s="229">
        <f>O372*H372</f>
        <v>0</v>
      </c>
      <c r="Q372" s="229">
        <v>0.033000000000000002</v>
      </c>
      <c r="R372" s="229">
        <f>Q372*H372</f>
        <v>0.066000000000000003</v>
      </c>
      <c r="S372" s="229">
        <v>0</v>
      </c>
      <c r="T372" s="230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1" t="s">
        <v>325</v>
      </c>
      <c r="AT372" s="231" t="s">
        <v>152</v>
      </c>
      <c r="AU372" s="231" t="s">
        <v>85</v>
      </c>
      <c r="AY372" s="18" t="s">
        <v>142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8" t="s">
        <v>82</v>
      </c>
      <c r="BK372" s="232">
        <f>ROUND(I372*H372,2)</f>
        <v>0</v>
      </c>
      <c r="BL372" s="18" t="s">
        <v>325</v>
      </c>
      <c r="BM372" s="231" t="s">
        <v>611</v>
      </c>
    </row>
    <row r="373" s="2" customFormat="1">
      <c r="A373" s="39"/>
      <c r="B373" s="40"/>
      <c r="C373" s="41"/>
      <c r="D373" s="233" t="s">
        <v>149</v>
      </c>
      <c r="E373" s="41"/>
      <c r="F373" s="234" t="s">
        <v>610</v>
      </c>
      <c r="G373" s="41"/>
      <c r="H373" s="41"/>
      <c r="I373" s="137"/>
      <c r="J373" s="41"/>
      <c r="K373" s="41"/>
      <c r="L373" s="45"/>
      <c r="M373" s="235"/>
      <c r="N373" s="236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149</v>
      </c>
      <c r="AU373" s="18" t="s">
        <v>85</v>
      </c>
    </row>
    <row r="374" s="2" customFormat="1">
      <c r="A374" s="39"/>
      <c r="B374" s="40"/>
      <c r="C374" s="41"/>
      <c r="D374" s="233" t="s">
        <v>210</v>
      </c>
      <c r="E374" s="41"/>
      <c r="F374" s="260" t="s">
        <v>612</v>
      </c>
      <c r="G374" s="41"/>
      <c r="H374" s="41"/>
      <c r="I374" s="137"/>
      <c r="J374" s="41"/>
      <c r="K374" s="41"/>
      <c r="L374" s="45"/>
      <c r="M374" s="235"/>
      <c r="N374" s="236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210</v>
      </c>
      <c r="AU374" s="18" t="s">
        <v>85</v>
      </c>
    </row>
    <row r="375" s="13" customFormat="1">
      <c r="A375" s="13"/>
      <c r="B375" s="237"/>
      <c r="C375" s="238"/>
      <c r="D375" s="233" t="s">
        <v>150</v>
      </c>
      <c r="E375" s="239" t="s">
        <v>19</v>
      </c>
      <c r="F375" s="240" t="s">
        <v>613</v>
      </c>
      <c r="G375" s="238"/>
      <c r="H375" s="241">
        <v>2</v>
      </c>
      <c r="I375" s="242"/>
      <c r="J375" s="238"/>
      <c r="K375" s="238"/>
      <c r="L375" s="243"/>
      <c r="M375" s="244"/>
      <c r="N375" s="245"/>
      <c r="O375" s="245"/>
      <c r="P375" s="245"/>
      <c r="Q375" s="245"/>
      <c r="R375" s="245"/>
      <c r="S375" s="245"/>
      <c r="T375" s="24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7" t="s">
        <v>150</v>
      </c>
      <c r="AU375" s="247" t="s">
        <v>85</v>
      </c>
      <c r="AV375" s="13" t="s">
        <v>85</v>
      </c>
      <c r="AW375" s="13" t="s">
        <v>34</v>
      </c>
      <c r="AX375" s="13" t="s">
        <v>82</v>
      </c>
      <c r="AY375" s="247" t="s">
        <v>142</v>
      </c>
    </row>
    <row r="376" s="2" customFormat="1" ht="16.5" customHeight="1">
      <c r="A376" s="39"/>
      <c r="B376" s="40"/>
      <c r="C376" s="220" t="s">
        <v>614</v>
      </c>
      <c r="D376" s="220" t="s">
        <v>143</v>
      </c>
      <c r="E376" s="221" t="s">
        <v>615</v>
      </c>
      <c r="F376" s="222" t="s">
        <v>616</v>
      </c>
      <c r="G376" s="223" t="s">
        <v>155</v>
      </c>
      <c r="H376" s="224">
        <v>7</v>
      </c>
      <c r="I376" s="225"/>
      <c r="J376" s="226">
        <f>ROUND(I376*H376,2)</f>
        <v>0</v>
      </c>
      <c r="K376" s="222" t="s">
        <v>19</v>
      </c>
      <c r="L376" s="45"/>
      <c r="M376" s="227" t="s">
        <v>19</v>
      </c>
      <c r="N376" s="228" t="s">
        <v>45</v>
      </c>
      <c r="O376" s="85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1" t="s">
        <v>269</v>
      </c>
      <c r="AT376" s="231" t="s">
        <v>143</v>
      </c>
      <c r="AU376" s="231" t="s">
        <v>85</v>
      </c>
      <c r="AY376" s="18" t="s">
        <v>142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8" t="s">
        <v>82</v>
      </c>
      <c r="BK376" s="232">
        <f>ROUND(I376*H376,2)</f>
        <v>0</v>
      </c>
      <c r="BL376" s="18" t="s">
        <v>269</v>
      </c>
      <c r="BM376" s="231" t="s">
        <v>617</v>
      </c>
    </row>
    <row r="377" s="2" customFormat="1">
      <c r="A377" s="39"/>
      <c r="B377" s="40"/>
      <c r="C377" s="41"/>
      <c r="D377" s="233" t="s">
        <v>149</v>
      </c>
      <c r="E377" s="41"/>
      <c r="F377" s="234" t="s">
        <v>616</v>
      </c>
      <c r="G377" s="41"/>
      <c r="H377" s="41"/>
      <c r="I377" s="137"/>
      <c r="J377" s="41"/>
      <c r="K377" s="41"/>
      <c r="L377" s="45"/>
      <c r="M377" s="235"/>
      <c r="N377" s="236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149</v>
      </c>
      <c r="AU377" s="18" t="s">
        <v>85</v>
      </c>
    </row>
    <row r="378" s="2" customFormat="1" ht="21.75" customHeight="1">
      <c r="A378" s="39"/>
      <c r="B378" s="40"/>
      <c r="C378" s="248" t="s">
        <v>618</v>
      </c>
      <c r="D378" s="248" t="s">
        <v>152</v>
      </c>
      <c r="E378" s="249" t="s">
        <v>619</v>
      </c>
      <c r="F378" s="250" t="s">
        <v>620</v>
      </c>
      <c r="G378" s="251" t="s">
        <v>155</v>
      </c>
      <c r="H378" s="252">
        <v>7</v>
      </c>
      <c r="I378" s="253"/>
      <c r="J378" s="254">
        <f>ROUND(I378*H378,2)</f>
        <v>0</v>
      </c>
      <c r="K378" s="250" t="s">
        <v>19</v>
      </c>
      <c r="L378" s="255"/>
      <c r="M378" s="256" t="s">
        <v>19</v>
      </c>
      <c r="N378" s="257" t="s">
        <v>45</v>
      </c>
      <c r="O378" s="85"/>
      <c r="P378" s="229">
        <f>O378*H378</f>
        <v>0</v>
      </c>
      <c r="Q378" s="229">
        <v>0.033000000000000002</v>
      </c>
      <c r="R378" s="229">
        <f>Q378*H378</f>
        <v>0.23100000000000001</v>
      </c>
      <c r="S378" s="229">
        <v>0</v>
      </c>
      <c r="T378" s="230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1" t="s">
        <v>325</v>
      </c>
      <c r="AT378" s="231" t="s">
        <v>152</v>
      </c>
      <c r="AU378" s="231" t="s">
        <v>85</v>
      </c>
      <c r="AY378" s="18" t="s">
        <v>142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8" t="s">
        <v>82</v>
      </c>
      <c r="BK378" s="232">
        <f>ROUND(I378*H378,2)</f>
        <v>0</v>
      </c>
      <c r="BL378" s="18" t="s">
        <v>325</v>
      </c>
      <c r="BM378" s="231" t="s">
        <v>621</v>
      </c>
    </row>
    <row r="379" s="2" customFormat="1">
      <c r="A379" s="39"/>
      <c r="B379" s="40"/>
      <c r="C379" s="41"/>
      <c r="D379" s="233" t="s">
        <v>149</v>
      </c>
      <c r="E379" s="41"/>
      <c r="F379" s="234" t="s">
        <v>622</v>
      </c>
      <c r="G379" s="41"/>
      <c r="H379" s="41"/>
      <c r="I379" s="137"/>
      <c r="J379" s="41"/>
      <c r="K379" s="41"/>
      <c r="L379" s="45"/>
      <c r="M379" s="235"/>
      <c r="N379" s="236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149</v>
      </c>
      <c r="AU379" s="18" t="s">
        <v>85</v>
      </c>
    </row>
    <row r="380" s="13" customFormat="1">
      <c r="A380" s="13"/>
      <c r="B380" s="237"/>
      <c r="C380" s="238"/>
      <c r="D380" s="233" t="s">
        <v>150</v>
      </c>
      <c r="E380" s="239" t="s">
        <v>19</v>
      </c>
      <c r="F380" s="240" t="s">
        <v>623</v>
      </c>
      <c r="G380" s="238"/>
      <c r="H380" s="241">
        <v>7</v>
      </c>
      <c r="I380" s="242"/>
      <c r="J380" s="238"/>
      <c r="K380" s="238"/>
      <c r="L380" s="243"/>
      <c r="M380" s="244"/>
      <c r="N380" s="245"/>
      <c r="O380" s="245"/>
      <c r="P380" s="245"/>
      <c r="Q380" s="245"/>
      <c r="R380" s="245"/>
      <c r="S380" s="245"/>
      <c r="T380" s="24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7" t="s">
        <v>150</v>
      </c>
      <c r="AU380" s="247" t="s">
        <v>85</v>
      </c>
      <c r="AV380" s="13" t="s">
        <v>85</v>
      </c>
      <c r="AW380" s="13" t="s">
        <v>34</v>
      </c>
      <c r="AX380" s="13" t="s">
        <v>82</v>
      </c>
      <c r="AY380" s="247" t="s">
        <v>142</v>
      </c>
    </row>
    <row r="381" s="2" customFormat="1" ht="16.5" customHeight="1">
      <c r="A381" s="39"/>
      <c r="B381" s="40"/>
      <c r="C381" s="220" t="s">
        <v>624</v>
      </c>
      <c r="D381" s="220" t="s">
        <v>143</v>
      </c>
      <c r="E381" s="221" t="s">
        <v>625</v>
      </c>
      <c r="F381" s="222" t="s">
        <v>626</v>
      </c>
      <c r="G381" s="223" t="s">
        <v>155</v>
      </c>
      <c r="H381" s="224">
        <v>7</v>
      </c>
      <c r="I381" s="225"/>
      <c r="J381" s="226">
        <f>ROUND(I381*H381,2)</f>
        <v>0</v>
      </c>
      <c r="K381" s="222" t="s">
        <v>19</v>
      </c>
      <c r="L381" s="45"/>
      <c r="M381" s="227" t="s">
        <v>19</v>
      </c>
      <c r="N381" s="228" t="s">
        <v>45</v>
      </c>
      <c r="O381" s="85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1" t="s">
        <v>269</v>
      </c>
      <c r="AT381" s="231" t="s">
        <v>143</v>
      </c>
      <c r="AU381" s="231" t="s">
        <v>85</v>
      </c>
      <c r="AY381" s="18" t="s">
        <v>142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8" t="s">
        <v>82</v>
      </c>
      <c r="BK381" s="232">
        <f>ROUND(I381*H381,2)</f>
        <v>0</v>
      </c>
      <c r="BL381" s="18" t="s">
        <v>269</v>
      </c>
      <c r="BM381" s="231" t="s">
        <v>627</v>
      </c>
    </row>
    <row r="382" s="2" customFormat="1">
      <c r="A382" s="39"/>
      <c r="B382" s="40"/>
      <c r="C382" s="41"/>
      <c r="D382" s="233" t="s">
        <v>149</v>
      </c>
      <c r="E382" s="41"/>
      <c r="F382" s="234" t="s">
        <v>626</v>
      </c>
      <c r="G382" s="41"/>
      <c r="H382" s="41"/>
      <c r="I382" s="137"/>
      <c r="J382" s="41"/>
      <c r="K382" s="41"/>
      <c r="L382" s="45"/>
      <c r="M382" s="235"/>
      <c r="N382" s="236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149</v>
      </c>
      <c r="AU382" s="18" t="s">
        <v>85</v>
      </c>
    </row>
    <row r="383" s="2" customFormat="1" ht="21.75" customHeight="1">
      <c r="A383" s="39"/>
      <c r="B383" s="40"/>
      <c r="C383" s="248" t="s">
        <v>628</v>
      </c>
      <c r="D383" s="248" t="s">
        <v>152</v>
      </c>
      <c r="E383" s="249" t="s">
        <v>629</v>
      </c>
      <c r="F383" s="250" t="s">
        <v>630</v>
      </c>
      <c r="G383" s="251" t="s">
        <v>155</v>
      </c>
      <c r="H383" s="252">
        <v>7</v>
      </c>
      <c r="I383" s="253"/>
      <c r="J383" s="254">
        <f>ROUND(I383*H383,2)</f>
        <v>0</v>
      </c>
      <c r="K383" s="250" t="s">
        <v>19</v>
      </c>
      <c r="L383" s="255"/>
      <c r="M383" s="256" t="s">
        <v>19</v>
      </c>
      <c r="N383" s="257" t="s">
        <v>45</v>
      </c>
      <c r="O383" s="85"/>
      <c r="P383" s="229">
        <f>O383*H383</f>
        <v>0</v>
      </c>
      <c r="Q383" s="229">
        <v>0.033000000000000002</v>
      </c>
      <c r="R383" s="229">
        <f>Q383*H383</f>
        <v>0.23100000000000001</v>
      </c>
      <c r="S383" s="229">
        <v>0</v>
      </c>
      <c r="T383" s="230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1" t="s">
        <v>325</v>
      </c>
      <c r="AT383" s="231" t="s">
        <v>152</v>
      </c>
      <c r="AU383" s="231" t="s">
        <v>85</v>
      </c>
      <c r="AY383" s="18" t="s">
        <v>142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8" t="s">
        <v>82</v>
      </c>
      <c r="BK383" s="232">
        <f>ROUND(I383*H383,2)</f>
        <v>0</v>
      </c>
      <c r="BL383" s="18" t="s">
        <v>325</v>
      </c>
      <c r="BM383" s="231" t="s">
        <v>631</v>
      </c>
    </row>
    <row r="384" s="2" customFormat="1">
      <c r="A384" s="39"/>
      <c r="B384" s="40"/>
      <c r="C384" s="41"/>
      <c r="D384" s="233" t="s">
        <v>149</v>
      </c>
      <c r="E384" s="41"/>
      <c r="F384" s="234" t="s">
        <v>630</v>
      </c>
      <c r="G384" s="41"/>
      <c r="H384" s="41"/>
      <c r="I384" s="137"/>
      <c r="J384" s="41"/>
      <c r="K384" s="41"/>
      <c r="L384" s="45"/>
      <c r="M384" s="235"/>
      <c r="N384" s="236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149</v>
      </c>
      <c r="AU384" s="18" t="s">
        <v>85</v>
      </c>
    </row>
    <row r="385" s="13" customFormat="1">
      <c r="A385" s="13"/>
      <c r="B385" s="237"/>
      <c r="C385" s="238"/>
      <c r="D385" s="233" t="s">
        <v>150</v>
      </c>
      <c r="E385" s="239" t="s">
        <v>19</v>
      </c>
      <c r="F385" s="240" t="s">
        <v>623</v>
      </c>
      <c r="G385" s="238"/>
      <c r="H385" s="241">
        <v>7</v>
      </c>
      <c r="I385" s="242"/>
      <c r="J385" s="238"/>
      <c r="K385" s="238"/>
      <c r="L385" s="243"/>
      <c r="M385" s="244"/>
      <c r="N385" s="245"/>
      <c r="O385" s="245"/>
      <c r="P385" s="245"/>
      <c r="Q385" s="245"/>
      <c r="R385" s="245"/>
      <c r="S385" s="245"/>
      <c r="T385" s="24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7" t="s">
        <v>150</v>
      </c>
      <c r="AU385" s="247" t="s">
        <v>85</v>
      </c>
      <c r="AV385" s="13" t="s">
        <v>85</v>
      </c>
      <c r="AW385" s="13" t="s">
        <v>34</v>
      </c>
      <c r="AX385" s="13" t="s">
        <v>82</v>
      </c>
      <c r="AY385" s="247" t="s">
        <v>142</v>
      </c>
    </row>
    <row r="386" s="2" customFormat="1" ht="16.5" customHeight="1">
      <c r="A386" s="39"/>
      <c r="B386" s="40"/>
      <c r="C386" s="220" t="s">
        <v>632</v>
      </c>
      <c r="D386" s="220" t="s">
        <v>143</v>
      </c>
      <c r="E386" s="221" t="s">
        <v>633</v>
      </c>
      <c r="F386" s="222" t="s">
        <v>634</v>
      </c>
      <c r="G386" s="223" t="s">
        <v>635</v>
      </c>
      <c r="H386" s="224">
        <v>80</v>
      </c>
      <c r="I386" s="225"/>
      <c r="J386" s="226">
        <f>ROUND(I386*H386,2)</f>
        <v>0</v>
      </c>
      <c r="K386" s="222" t="s">
        <v>19</v>
      </c>
      <c r="L386" s="45"/>
      <c r="M386" s="227" t="s">
        <v>19</v>
      </c>
      <c r="N386" s="228" t="s">
        <v>45</v>
      </c>
      <c r="O386" s="85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1" t="s">
        <v>269</v>
      </c>
      <c r="AT386" s="231" t="s">
        <v>143</v>
      </c>
      <c r="AU386" s="231" t="s">
        <v>85</v>
      </c>
      <c r="AY386" s="18" t="s">
        <v>142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8" t="s">
        <v>82</v>
      </c>
      <c r="BK386" s="232">
        <f>ROUND(I386*H386,2)</f>
        <v>0</v>
      </c>
      <c r="BL386" s="18" t="s">
        <v>269</v>
      </c>
      <c r="BM386" s="231" t="s">
        <v>636</v>
      </c>
    </row>
    <row r="387" s="2" customFormat="1">
      <c r="A387" s="39"/>
      <c r="B387" s="40"/>
      <c r="C387" s="41"/>
      <c r="D387" s="233" t="s">
        <v>149</v>
      </c>
      <c r="E387" s="41"/>
      <c r="F387" s="234" t="s">
        <v>634</v>
      </c>
      <c r="G387" s="41"/>
      <c r="H387" s="41"/>
      <c r="I387" s="137"/>
      <c r="J387" s="41"/>
      <c r="K387" s="41"/>
      <c r="L387" s="45"/>
      <c r="M387" s="235"/>
      <c r="N387" s="236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149</v>
      </c>
      <c r="AU387" s="18" t="s">
        <v>85</v>
      </c>
    </row>
    <row r="388" s="2" customFormat="1">
      <c r="A388" s="39"/>
      <c r="B388" s="40"/>
      <c r="C388" s="41"/>
      <c r="D388" s="233" t="s">
        <v>210</v>
      </c>
      <c r="E388" s="41"/>
      <c r="F388" s="260" t="s">
        <v>637</v>
      </c>
      <c r="G388" s="41"/>
      <c r="H388" s="41"/>
      <c r="I388" s="137"/>
      <c r="J388" s="41"/>
      <c r="K388" s="41"/>
      <c r="L388" s="45"/>
      <c r="M388" s="235"/>
      <c r="N388" s="236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210</v>
      </c>
      <c r="AU388" s="18" t="s">
        <v>85</v>
      </c>
    </row>
    <row r="389" s="2" customFormat="1" ht="21.75" customHeight="1">
      <c r="A389" s="39"/>
      <c r="B389" s="40"/>
      <c r="C389" s="248" t="s">
        <v>638</v>
      </c>
      <c r="D389" s="248" t="s">
        <v>152</v>
      </c>
      <c r="E389" s="249" t="s">
        <v>639</v>
      </c>
      <c r="F389" s="250" t="s">
        <v>640</v>
      </c>
      <c r="G389" s="251" t="s">
        <v>155</v>
      </c>
      <c r="H389" s="252">
        <v>1</v>
      </c>
      <c r="I389" s="253"/>
      <c r="J389" s="254">
        <f>ROUND(I389*H389,2)</f>
        <v>0</v>
      </c>
      <c r="K389" s="250" t="s">
        <v>19</v>
      </c>
      <c r="L389" s="255"/>
      <c r="M389" s="256" t="s">
        <v>19</v>
      </c>
      <c r="N389" s="257" t="s">
        <v>45</v>
      </c>
      <c r="O389" s="85"/>
      <c r="P389" s="229">
        <f>O389*H389</f>
        <v>0</v>
      </c>
      <c r="Q389" s="229">
        <v>0.033000000000000002</v>
      </c>
      <c r="R389" s="229">
        <f>Q389*H389</f>
        <v>0.033000000000000002</v>
      </c>
      <c r="S389" s="229">
        <v>0</v>
      </c>
      <c r="T389" s="230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1" t="s">
        <v>325</v>
      </c>
      <c r="AT389" s="231" t="s">
        <v>152</v>
      </c>
      <c r="AU389" s="231" t="s">
        <v>85</v>
      </c>
      <c r="AY389" s="18" t="s">
        <v>142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8" t="s">
        <v>82</v>
      </c>
      <c r="BK389" s="232">
        <f>ROUND(I389*H389,2)</f>
        <v>0</v>
      </c>
      <c r="BL389" s="18" t="s">
        <v>325</v>
      </c>
      <c r="BM389" s="231" t="s">
        <v>641</v>
      </c>
    </row>
    <row r="390" s="2" customFormat="1">
      <c r="A390" s="39"/>
      <c r="B390" s="40"/>
      <c r="C390" s="41"/>
      <c r="D390" s="233" t="s">
        <v>149</v>
      </c>
      <c r="E390" s="41"/>
      <c r="F390" s="234" t="s">
        <v>642</v>
      </c>
      <c r="G390" s="41"/>
      <c r="H390" s="41"/>
      <c r="I390" s="137"/>
      <c r="J390" s="41"/>
      <c r="K390" s="41"/>
      <c r="L390" s="45"/>
      <c r="M390" s="235"/>
      <c r="N390" s="236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149</v>
      </c>
      <c r="AU390" s="18" t="s">
        <v>85</v>
      </c>
    </row>
    <row r="391" s="2" customFormat="1">
      <c r="A391" s="39"/>
      <c r="B391" s="40"/>
      <c r="C391" s="41"/>
      <c r="D391" s="233" t="s">
        <v>210</v>
      </c>
      <c r="E391" s="41"/>
      <c r="F391" s="260" t="s">
        <v>637</v>
      </c>
      <c r="G391" s="41"/>
      <c r="H391" s="41"/>
      <c r="I391" s="137"/>
      <c r="J391" s="41"/>
      <c r="K391" s="41"/>
      <c r="L391" s="45"/>
      <c r="M391" s="235"/>
      <c r="N391" s="236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210</v>
      </c>
      <c r="AU391" s="18" t="s">
        <v>85</v>
      </c>
    </row>
    <row r="392" s="13" customFormat="1">
      <c r="A392" s="13"/>
      <c r="B392" s="237"/>
      <c r="C392" s="238"/>
      <c r="D392" s="233" t="s">
        <v>150</v>
      </c>
      <c r="E392" s="239" t="s">
        <v>19</v>
      </c>
      <c r="F392" s="240" t="s">
        <v>643</v>
      </c>
      <c r="G392" s="238"/>
      <c r="H392" s="241">
        <v>1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7" t="s">
        <v>150</v>
      </c>
      <c r="AU392" s="247" t="s">
        <v>85</v>
      </c>
      <c r="AV392" s="13" t="s">
        <v>85</v>
      </c>
      <c r="AW392" s="13" t="s">
        <v>34</v>
      </c>
      <c r="AX392" s="13" t="s">
        <v>82</v>
      </c>
      <c r="AY392" s="247" t="s">
        <v>142</v>
      </c>
    </row>
    <row r="393" s="2" customFormat="1" ht="44.25" customHeight="1">
      <c r="A393" s="39"/>
      <c r="B393" s="40"/>
      <c r="C393" s="248" t="s">
        <v>644</v>
      </c>
      <c r="D393" s="248" t="s">
        <v>152</v>
      </c>
      <c r="E393" s="249" t="s">
        <v>645</v>
      </c>
      <c r="F393" s="250" t="s">
        <v>646</v>
      </c>
      <c r="G393" s="251" t="s">
        <v>155</v>
      </c>
      <c r="H393" s="252">
        <v>1</v>
      </c>
      <c r="I393" s="253"/>
      <c r="J393" s="254">
        <f>ROUND(I393*H393,2)</f>
        <v>0</v>
      </c>
      <c r="K393" s="250" t="s">
        <v>19</v>
      </c>
      <c r="L393" s="255"/>
      <c r="M393" s="256" t="s">
        <v>19</v>
      </c>
      <c r="N393" s="257" t="s">
        <v>45</v>
      </c>
      <c r="O393" s="85"/>
      <c r="P393" s="229">
        <f>O393*H393</f>
        <v>0</v>
      </c>
      <c r="Q393" s="229">
        <v>0.033000000000000002</v>
      </c>
      <c r="R393" s="229">
        <f>Q393*H393</f>
        <v>0.033000000000000002</v>
      </c>
      <c r="S393" s="229">
        <v>0</v>
      </c>
      <c r="T393" s="230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1" t="s">
        <v>325</v>
      </c>
      <c r="AT393" s="231" t="s">
        <v>152</v>
      </c>
      <c r="AU393" s="231" t="s">
        <v>85</v>
      </c>
      <c r="AY393" s="18" t="s">
        <v>142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8" t="s">
        <v>82</v>
      </c>
      <c r="BK393" s="232">
        <f>ROUND(I393*H393,2)</f>
        <v>0</v>
      </c>
      <c r="BL393" s="18" t="s">
        <v>325</v>
      </c>
      <c r="BM393" s="231" t="s">
        <v>647</v>
      </c>
    </row>
    <row r="394" s="2" customFormat="1">
      <c r="A394" s="39"/>
      <c r="B394" s="40"/>
      <c r="C394" s="41"/>
      <c r="D394" s="233" t="s">
        <v>149</v>
      </c>
      <c r="E394" s="41"/>
      <c r="F394" s="234" t="s">
        <v>646</v>
      </c>
      <c r="G394" s="41"/>
      <c r="H394" s="41"/>
      <c r="I394" s="137"/>
      <c r="J394" s="41"/>
      <c r="K394" s="41"/>
      <c r="L394" s="45"/>
      <c r="M394" s="235"/>
      <c r="N394" s="236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149</v>
      </c>
      <c r="AU394" s="18" t="s">
        <v>85</v>
      </c>
    </row>
    <row r="395" s="13" customFormat="1">
      <c r="A395" s="13"/>
      <c r="B395" s="237"/>
      <c r="C395" s="238"/>
      <c r="D395" s="233" t="s">
        <v>150</v>
      </c>
      <c r="E395" s="239" t="s">
        <v>19</v>
      </c>
      <c r="F395" s="240" t="s">
        <v>643</v>
      </c>
      <c r="G395" s="238"/>
      <c r="H395" s="241">
        <v>1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7" t="s">
        <v>150</v>
      </c>
      <c r="AU395" s="247" t="s">
        <v>85</v>
      </c>
      <c r="AV395" s="13" t="s">
        <v>85</v>
      </c>
      <c r="AW395" s="13" t="s">
        <v>34</v>
      </c>
      <c r="AX395" s="13" t="s">
        <v>82</v>
      </c>
      <c r="AY395" s="247" t="s">
        <v>142</v>
      </c>
    </row>
    <row r="396" s="2" customFormat="1" ht="16.5" customHeight="1">
      <c r="A396" s="39"/>
      <c r="B396" s="40"/>
      <c r="C396" s="220" t="s">
        <v>648</v>
      </c>
      <c r="D396" s="220" t="s">
        <v>143</v>
      </c>
      <c r="E396" s="221" t="s">
        <v>649</v>
      </c>
      <c r="F396" s="222" t="s">
        <v>650</v>
      </c>
      <c r="G396" s="223" t="s">
        <v>635</v>
      </c>
      <c r="H396" s="224">
        <v>1</v>
      </c>
      <c r="I396" s="225"/>
      <c r="J396" s="226">
        <f>ROUND(I396*H396,2)</f>
        <v>0</v>
      </c>
      <c r="K396" s="222" t="s">
        <v>19</v>
      </c>
      <c r="L396" s="45"/>
      <c r="M396" s="227" t="s">
        <v>19</v>
      </c>
      <c r="N396" s="228" t="s">
        <v>45</v>
      </c>
      <c r="O396" s="85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1" t="s">
        <v>269</v>
      </c>
      <c r="AT396" s="231" t="s">
        <v>143</v>
      </c>
      <c r="AU396" s="231" t="s">
        <v>85</v>
      </c>
      <c r="AY396" s="18" t="s">
        <v>142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8" t="s">
        <v>82</v>
      </c>
      <c r="BK396" s="232">
        <f>ROUND(I396*H396,2)</f>
        <v>0</v>
      </c>
      <c r="BL396" s="18" t="s">
        <v>269</v>
      </c>
      <c r="BM396" s="231" t="s">
        <v>651</v>
      </c>
    </row>
    <row r="397" s="2" customFormat="1">
      <c r="A397" s="39"/>
      <c r="B397" s="40"/>
      <c r="C397" s="41"/>
      <c r="D397" s="233" t="s">
        <v>149</v>
      </c>
      <c r="E397" s="41"/>
      <c r="F397" s="234" t="s">
        <v>652</v>
      </c>
      <c r="G397" s="41"/>
      <c r="H397" s="41"/>
      <c r="I397" s="137"/>
      <c r="J397" s="41"/>
      <c r="K397" s="41"/>
      <c r="L397" s="45"/>
      <c r="M397" s="235"/>
      <c r="N397" s="236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149</v>
      </c>
      <c r="AU397" s="18" t="s">
        <v>85</v>
      </c>
    </row>
    <row r="398" s="2" customFormat="1" ht="21.75" customHeight="1">
      <c r="A398" s="39"/>
      <c r="B398" s="40"/>
      <c r="C398" s="248" t="s">
        <v>653</v>
      </c>
      <c r="D398" s="248" t="s">
        <v>152</v>
      </c>
      <c r="E398" s="249" t="s">
        <v>654</v>
      </c>
      <c r="F398" s="250" t="s">
        <v>655</v>
      </c>
      <c r="G398" s="251" t="s">
        <v>155</v>
      </c>
      <c r="H398" s="252">
        <v>1</v>
      </c>
      <c r="I398" s="253"/>
      <c r="J398" s="254">
        <f>ROUND(I398*H398,2)</f>
        <v>0</v>
      </c>
      <c r="K398" s="250" t="s">
        <v>19</v>
      </c>
      <c r="L398" s="255"/>
      <c r="M398" s="256" t="s">
        <v>19</v>
      </c>
      <c r="N398" s="257" t="s">
        <v>45</v>
      </c>
      <c r="O398" s="85"/>
      <c r="P398" s="229">
        <f>O398*H398</f>
        <v>0</v>
      </c>
      <c r="Q398" s="229">
        <v>0.033000000000000002</v>
      </c>
      <c r="R398" s="229">
        <f>Q398*H398</f>
        <v>0.033000000000000002</v>
      </c>
      <c r="S398" s="229">
        <v>0</v>
      </c>
      <c r="T398" s="230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1" t="s">
        <v>325</v>
      </c>
      <c r="AT398" s="231" t="s">
        <v>152</v>
      </c>
      <c r="AU398" s="231" t="s">
        <v>85</v>
      </c>
      <c r="AY398" s="18" t="s">
        <v>142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8" t="s">
        <v>82</v>
      </c>
      <c r="BK398" s="232">
        <f>ROUND(I398*H398,2)</f>
        <v>0</v>
      </c>
      <c r="BL398" s="18" t="s">
        <v>325</v>
      </c>
      <c r="BM398" s="231" t="s">
        <v>656</v>
      </c>
    </row>
    <row r="399" s="2" customFormat="1">
      <c r="A399" s="39"/>
      <c r="B399" s="40"/>
      <c r="C399" s="41"/>
      <c r="D399" s="233" t="s">
        <v>149</v>
      </c>
      <c r="E399" s="41"/>
      <c r="F399" s="234" t="s">
        <v>655</v>
      </c>
      <c r="G399" s="41"/>
      <c r="H399" s="41"/>
      <c r="I399" s="137"/>
      <c r="J399" s="41"/>
      <c r="K399" s="41"/>
      <c r="L399" s="45"/>
      <c r="M399" s="235"/>
      <c r="N399" s="236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149</v>
      </c>
      <c r="AU399" s="18" t="s">
        <v>85</v>
      </c>
    </row>
    <row r="400" s="13" customFormat="1">
      <c r="A400" s="13"/>
      <c r="B400" s="237"/>
      <c r="C400" s="238"/>
      <c r="D400" s="233" t="s">
        <v>150</v>
      </c>
      <c r="E400" s="239" t="s">
        <v>19</v>
      </c>
      <c r="F400" s="240" t="s">
        <v>643</v>
      </c>
      <c r="G400" s="238"/>
      <c r="H400" s="241">
        <v>1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7" t="s">
        <v>150</v>
      </c>
      <c r="AU400" s="247" t="s">
        <v>85</v>
      </c>
      <c r="AV400" s="13" t="s">
        <v>85</v>
      </c>
      <c r="AW400" s="13" t="s">
        <v>34</v>
      </c>
      <c r="AX400" s="13" t="s">
        <v>82</v>
      </c>
      <c r="AY400" s="247" t="s">
        <v>142</v>
      </c>
    </row>
    <row r="401" s="2" customFormat="1" ht="16.5" customHeight="1">
      <c r="A401" s="39"/>
      <c r="B401" s="40"/>
      <c r="C401" s="220" t="s">
        <v>657</v>
      </c>
      <c r="D401" s="220" t="s">
        <v>143</v>
      </c>
      <c r="E401" s="221" t="s">
        <v>658</v>
      </c>
      <c r="F401" s="222" t="s">
        <v>659</v>
      </c>
      <c r="G401" s="223" t="s">
        <v>155</v>
      </c>
      <c r="H401" s="224">
        <v>7</v>
      </c>
      <c r="I401" s="225"/>
      <c r="J401" s="226">
        <f>ROUND(I401*H401,2)</f>
        <v>0</v>
      </c>
      <c r="K401" s="222" t="s">
        <v>165</v>
      </c>
      <c r="L401" s="45"/>
      <c r="M401" s="227" t="s">
        <v>19</v>
      </c>
      <c r="N401" s="228" t="s">
        <v>45</v>
      </c>
      <c r="O401" s="85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1" t="s">
        <v>269</v>
      </c>
      <c r="AT401" s="231" t="s">
        <v>143</v>
      </c>
      <c r="AU401" s="231" t="s">
        <v>85</v>
      </c>
      <c r="AY401" s="18" t="s">
        <v>142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8" t="s">
        <v>82</v>
      </c>
      <c r="BK401" s="232">
        <f>ROUND(I401*H401,2)</f>
        <v>0</v>
      </c>
      <c r="BL401" s="18" t="s">
        <v>269</v>
      </c>
      <c r="BM401" s="231" t="s">
        <v>660</v>
      </c>
    </row>
    <row r="402" s="2" customFormat="1">
      <c r="A402" s="39"/>
      <c r="B402" s="40"/>
      <c r="C402" s="41"/>
      <c r="D402" s="233" t="s">
        <v>149</v>
      </c>
      <c r="E402" s="41"/>
      <c r="F402" s="234" t="s">
        <v>661</v>
      </c>
      <c r="G402" s="41"/>
      <c r="H402" s="41"/>
      <c r="I402" s="137"/>
      <c r="J402" s="41"/>
      <c r="K402" s="41"/>
      <c r="L402" s="45"/>
      <c r="M402" s="235"/>
      <c r="N402" s="236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149</v>
      </c>
      <c r="AU402" s="18" t="s">
        <v>85</v>
      </c>
    </row>
    <row r="403" s="2" customFormat="1" ht="21.75" customHeight="1">
      <c r="A403" s="39"/>
      <c r="B403" s="40"/>
      <c r="C403" s="248" t="s">
        <v>662</v>
      </c>
      <c r="D403" s="248" t="s">
        <v>152</v>
      </c>
      <c r="E403" s="249" t="s">
        <v>663</v>
      </c>
      <c r="F403" s="250" t="s">
        <v>664</v>
      </c>
      <c r="G403" s="251" t="s">
        <v>155</v>
      </c>
      <c r="H403" s="252">
        <v>6</v>
      </c>
      <c r="I403" s="253"/>
      <c r="J403" s="254">
        <f>ROUND(I403*H403,2)</f>
        <v>0</v>
      </c>
      <c r="K403" s="250" t="s">
        <v>165</v>
      </c>
      <c r="L403" s="255"/>
      <c r="M403" s="256" t="s">
        <v>19</v>
      </c>
      <c r="N403" s="257" t="s">
        <v>45</v>
      </c>
      <c r="O403" s="85"/>
      <c r="P403" s="229">
        <f>O403*H403</f>
        <v>0</v>
      </c>
      <c r="Q403" s="229">
        <v>0.0015100000000000001</v>
      </c>
      <c r="R403" s="229">
        <f>Q403*H403</f>
        <v>0.0090600000000000003</v>
      </c>
      <c r="S403" s="229">
        <v>0</v>
      </c>
      <c r="T403" s="230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1" t="s">
        <v>388</v>
      </c>
      <c r="AT403" s="231" t="s">
        <v>152</v>
      </c>
      <c r="AU403" s="231" t="s">
        <v>85</v>
      </c>
      <c r="AY403" s="18" t="s">
        <v>142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8" t="s">
        <v>82</v>
      </c>
      <c r="BK403" s="232">
        <f>ROUND(I403*H403,2)</f>
        <v>0</v>
      </c>
      <c r="BL403" s="18" t="s">
        <v>269</v>
      </c>
      <c r="BM403" s="231" t="s">
        <v>665</v>
      </c>
    </row>
    <row r="404" s="2" customFormat="1">
      <c r="A404" s="39"/>
      <c r="B404" s="40"/>
      <c r="C404" s="41"/>
      <c r="D404" s="233" t="s">
        <v>149</v>
      </c>
      <c r="E404" s="41"/>
      <c r="F404" s="234" t="s">
        <v>664</v>
      </c>
      <c r="G404" s="41"/>
      <c r="H404" s="41"/>
      <c r="I404" s="137"/>
      <c r="J404" s="41"/>
      <c r="K404" s="41"/>
      <c r="L404" s="45"/>
      <c r="M404" s="235"/>
      <c r="N404" s="236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149</v>
      </c>
      <c r="AU404" s="18" t="s">
        <v>85</v>
      </c>
    </row>
    <row r="405" s="2" customFormat="1">
      <c r="A405" s="39"/>
      <c r="B405" s="40"/>
      <c r="C405" s="41"/>
      <c r="D405" s="233" t="s">
        <v>210</v>
      </c>
      <c r="E405" s="41"/>
      <c r="F405" s="260" t="s">
        <v>666</v>
      </c>
      <c r="G405" s="41"/>
      <c r="H405" s="41"/>
      <c r="I405" s="137"/>
      <c r="J405" s="41"/>
      <c r="K405" s="41"/>
      <c r="L405" s="45"/>
      <c r="M405" s="235"/>
      <c r="N405" s="236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210</v>
      </c>
      <c r="AU405" s="18" t="s">
        <v>85</v>
      </c>
    </row>
    <row r="406" s="13" customFormat="1">
      <c r="A406" s="13"/>
      <c r="B406" s="237"/>
      <c r="C406" s="238"/>
      <c r="D406" s="233" t="s">
        <v>150</v>
      </c>
      <c r="E406" s="239" t="s">
        <v>19</v>
      </c>
      <c r="F406" s="240" t="s">
        <v>667</v>
      </c>
      <c r="G406" s="238"/>
      <c r="H406" s="241">
        <v>6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7" t="s">
        <v>150</v>
      </c>
      <c r="AU406" s="247" t="s">
        <v>85</v>
      </c>
      <c r="AV406" s="13" t="s">
        <v>85</v>
      </c>
      <c r="AW406" s="13" t="s">
        <v>34</v>
      </c>
      <c r="AX406" s="13" t="s">
        <v>82</v>
      </c>
      <c r="AY406" s="247" t="s">
        <v>142</v>
      </c>
    </row>
    <row r="407" s="2" customFormat="1" ht="21.75" customHeight="1">
      <c r="A407" s="39"/>
      <c r="B407" s="40"/>
      <c r="C407" s="248" t="s">
        <v>668</v>
      </c>
      <c r="D407" s="248" t="s">
        <v>152</v>
      </c>
      <c r="E407" s="249" t="s">
        <v>669</v>
      </c>
      <c r="F407" s="250" t="s">
        <v>670</v>
      </c>
      <c r="G407" s="251" t="s">
        <v>155</v>
      </c>
      <c r="H407" s="252">
        <v>1</v>
      </c>
      <c r="I407" s="253"/>
      <c r="J407" s="254">
        <f>ROUND(I407*H407,2)</f>
        <v>0</v>
      </c>
      <c r="K407" s="250" t="s">
        <v>165</v>
      </c>
      <c r="L407" s="255"/>
      <c r="M407" s="256" t="s">
        <v>19</v>
      </c>
      <c r="N407" s="257" t="s">
        <v>45</v>
      </c>
      <c r="O407" s="85"/>
      <c r="P407" s="229">
        <f>O407*H407</f>
        <v>0</v>
      </c>
      <c r="Q407" s="229">
        <v>0.00055999999999999995</v>
      </c>
      <c r="R407" s="229">
        <f>Q407*H407</f>
        <v>0.00055999999999999995</v>
      </c>
      <c r="S407" s="229">
        <v>0</v>
      </c>
      <c r="T407" s="230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1" t="s">
        <v>388</v>
      </c>
      <c r="AT407" s="231" t="s">
        <v>152</v>
      </c>
      <c r="AU407" s="231" t="s">
        <v>85</v>
      </c>
      <c r="AY407" s="18" t="s">
        <v>142</v>
      </c>
      <c r="BE407" s="232">
        <f>IF(N407="základní",J407,0)</f>
        <v>0</v>
      </c>
      <c r="BF407" s="232">
        <f>IF(N407="snížená",J407,0)</f>
        <v>0</v>
      </c>
      <c r="BG407" s="232">
        <f>IF(N407="zákl. přenesená",J407,0)</f>
        <v>0</v>
      </c>
      <c r="BH407" s="232">
        <f>IF(N407="sníž. přenesená",J407,0)</f>
        <v>0</v>
      </c>
      <c r="BI407" s="232">
        <f>IF(N407="nulová",J407,0)</f>
        <v>0</v>
      </c>
      <c r="BJ407" s="18" t="s">
        <v>82</v>
      </c>
      <c r="BK407" s="232">
        <f>ROUND(I407*H407,2)</f>
        <v>0</v>
      </c>
      <c r="BL407" s="18" t="s">
        <v>269</v>
      </c>
      <c r="BM407" s="231" t="s">
        <v>671</v>
      </c>
    </row>
    <row r="408" s="2" customFormat="1">
      <c r="A408" s="39"/>
      <c r="B408" s="40"/>
      <c r="C408" s="41"/>
      <c r="D408" s="233" t="s">
        <v>149</v>
      </c>
      <c r="E408" s="41"/>
      <c r="F408" s="234" t="s">
        <v>670</v>
      </c>
      <c r="G408" s="41"/>
      <c r="H408" s="41"/>
      <c r="I408" s="137"/>
      <c r="J408" s="41"/>
      <c r="K408" s="41"/>
      <c r="L408" s="45"/>
      <c r="M408" s="235"/>
      <c r="N408" s="236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149</v>
      </c>
      <c r="AU408" s="18" t="s">
        <v>85</v>
      </c>
    </row>
    <row r="409" s="2" customFormat="1">
      <c r="A409" s="39"/>
      <c r="B409" s="40"/>
      <c r="C409" s="41"/>
      <c r="D409" s="233" t="s">
        <v>210</v>
      </c>
      <c r="E409" s="41"/>
      <c r="F409" s="260" t="s">
        <v>666</v>
      </c>
      <c r="G409" s="41"/>
      <c r="H409" s="41"/>
      <c r="I409" s="137"/>
      <c r="J409" s="41"/>
      <c r="K409" s="41"/>
      <c r="L409" s="45"/>
      <c r="M409" s="235"/>
      <c r="N409" s="236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210</v>
      </c>
      <c r="AU409" s="18" t="s">
        <v>85</v>
      </c>
    </row>
    <row r="410" s="13" customFormat="1">
      <c r="A410" s="13"/>
      <c r="B410" s="237"/>
      <c r="C410" s="238"/>
      <c r="D410" s="233" t="s">
        <v>150</v>
      </c>
      <c r="E410" s="239" t="s">
        <v>19</v>
      </c>
      <c r="F410" s="240" t="s">
        <v>643</v>
      </c>
      <c r="G410" s="238"/>
      <c r="H410" s="241">
        <v>1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7" t="s">
        <v>150</v>
      </c>
      <c r="AU410" s="247" t="s">
        <v>85</v>
      </c>
      <c r="AV410" s="13" t="s">
        <v>85</v>
      </c>
      <c r="AW410" s="13" t="s">
        <v>34</v>
      </c>
      <c r="AX410" s="13" t="s">
        <v>82</v>
      </c>
      <c r="AY410" s="247" t="s">
        <v>142</v>
      </c>
    </row>
    <row r="411" s="2" customFormat="1" ht="21.75" customHeight="1">
      <c r="A411" s="39"/>
      <c r="B411" s="40"/>
      <c r="C411" s="220" t="s">
        <v>672</v>
      </c>
      <c r="D411" s="220" t="s">
        <v>143</v>
      </c>
      <c r="E411" s="221" t="s">
        <v>673</v>
      </c>
      <c r="F411" s="222" t="s">
        <v>674</v>
      </c>
      <c r="G411" s="223" t="s">
        <v>155</v>
      </c>
      <c r="H411" s="224">
        <v>7</v>
      </c>
      <c r="I411" s="225"/>
      <c r="J411" s="226">
        <f>ROUND(I411*H411,2)</f>
        <v>0</v>
      </c>
      <c r="K411" s="222" t="s">
        <v>165</v>
      </c>
      <c r="L411" s="45"/>
      <c r="M411" s="227" t="s">
        <v>19</v>
      </c>
      <c r="N411" s="228" t="s">
        <v>45</v>
      </c>
      <c r="O411" s="85"/>
      <c r="P411" s="229">
        <f>O411*H411</f>
        <v>0</v>
      </c>
      <c r="Q411" s="229">
        <v>0</v>
      </c>
      <c r="R411" s="229">
        <f>Q411*H411</f>
        <v>0</v>
      </c>
      <c r="S411" s="229">
        <v>0</v>
      </c>
      <c r="T411" s="230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1" t="s">
        <v>269</v>
      </c>
      <c r="AT411" s="231" t="s">
        <v>143</v>
      </c>
      <c r="AU411" s="231" t="s">
        <v>85</v>
      </c>
      <c r="AY411" s="18" t="s">
        <v>142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8" t="s">
        <v>82</v>
      </c>
      <c r="BK411" s="232">
        <f>ROUND(I411*H411,2)</f>
        <v>0</v>
      </c>
      <c r="BL411" s="18" t="s">
        <v>269</v>
      </c>
      <c r="BM411" s="231" t="s">
        <v>675</v>
      </c>
    </row>
    <row r="412" s="2" customFormat="1">
      <c r="A412" s="39"/>
      <c r="B412" s="40"/>
      <c r="C412" s="41"/>
      <c r="D412" s="233" t="s">
        <v>149</v>
      </c>
      <c r="E412" s="41"/>
      <c r="F412" s="234" t="s">
        <v>676</v>
      </c>
      <c r="G412" s="41"/>
      <c r="H412" s="41"/>
      <c r="I412" s="137"/>
      <c r="J412" s="41"/>
      <c r="K412" s="41"/>
      <c r="L412" s="45"/>
      <c r="M412" s="235"/>
      <c r="N412" s="236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149</v>
      </c>
      <c r="AU412" s="18" t="s">
        <v>85</v>
      </c>
    </row>
    <row r="413" s="13" customFormat="1">
      <c r="A413" s="13"/>
      <c r="B413" s="237"/>
      <c r="C413" s="238"/>
      <c r="D413" s="233" t="s">
        <v>150</v>
      </c>
      <c r="E413" s="239" t="s">
        <v>19</v>
      </c>
      <c r="F413" s="240" t="s">
        <v>677</v>
      </c>
      <c r="G413" s="238"/>
      <c r="H413" s="241">
        <v>7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7" t="s">
        <v>150</v>
      </c>
      <c r="AU413" s="247" t="s">
        <v>85</v>
      </c>
      <c r="AV413" s="13" t="s">
        <v>85</v>
      </c>
      <c r="AW413" s="13" t="s">
        <v>34</v>
      </c>
      <c r="AX413" s="13" t="s">
        <v>82</v>
      </c>
      <c r="AY413" s="247" t="s">
        <v>142</v>
      </c>
    </row>
    <row r="414" s="2" customFormat="1" ht="21.75" customHeight="1">
      <c r="A414" s="39"/>
      <c r="B414" s="40"/>
      <c r="C414" s="220" t="s">
        <v>678</v>
      </c>
      <c r="D414" s="220" t="s">
        <v>143</v>
      </c>
      <c r="E414" s="221" t="s">
        <v>679</v>
      </c>
      <c r="F414" s="222" t="s">
        <v>680</v>
      </c>
      <c r="G414" s="223" t="s">
        <v>155</v>
      </c>
      <c r="H414" s="224">
        <v>1</v>
      </c>
      <c r="I414" s="225"/>
      <c r="J414" s="226">
        <f>ROUND(I414*H414,2)</f>
        <v>0</v>
      </c>
      <c r="K414" s="222" t="s">
        <v>165</v>
      </c>
      <c r="L414" s="45"/>
      <c r="M414" s="227" t="s">
        <v>19</v>
      </c>
      <c r="N414" s="228" t="s">
        <v>45</v>
      </c>
      <c r="O414" s="85"/>
      <c r="P414" s="229">
        <f>O414*H414</f>
        <v>0</v>
      </c>
      <c r="Q414" s="229">
        <v>0</v>
      </c>
      <c r="R414" s="229">
        <f>Q414*H414</f>
        <v>0</v>
      </c>
      <c r="S414" s="229">
        <v>0</v>
      </c>
      <c r="T414" s="230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1" t="s">
        <v>269</v>
      </c>
      <c r="AT414" s="231" t="s">
        <v>143</v>
      </c>
      <c r="AU414" s="231" t="s">
        <v>85</v>
      </c>
      <c r="AY414" s="18" t="s">
        <v>142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8" t="s">
        <v>82</v>
      </c>
      <c r="BK414" s="232">
        <f>ROUND(I414*H414,2)</f>
        <v>0</v>
      </c>
      <c r="BL414" s="18" t="s">
        <v>269</v>
      </c>
      <c r="BM414" s="231" t="s">
        <v>681</v>
      </c>
    </row>
    <row r="415" s="2" customFormat="1">
      <c r="A415" s="39"/>
      <c r="B415" s="40"/>
      <c r="C415" s="41"/>
      <c r="D415" s="233" t="s">
        <v>149</v>
      </c>
      <c r="E415" s="41"/>
      <c r="F415" s="234" t="s">
        <v>682</v>
      </c>
      <c r="G415" s="41"/>
      <c r="H415" s="41"/>
      <c r="I415" s="137"/>
      <c r="J415" s="41"/>
      <c r="K415" s="41"/>
      <c r="L415" s="45"/>
      <c r="M415" s="235"/>
      <c r="N415" s="236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149</v>
      </c>
      <c r="AU415" s="18" t="s">
        <v>85</v>
      </c>
    </row>
    <row r="416" s="13" customFormat="1">
      <c r="A416" s="13"/>
      <c r="B416" s="237"/>
      <c r="C416" s="238"/>
      <c r="D416" s="233" t="s">
        <v>150</v>
      </c>
      <c r="E416" s="239" t="s">
        <v>19</v>
      </c>
      <c r="F416" s="240" t="s">
        <v>683</v>
      </c>
      <c r="G416" s="238"/>
      <c r="H416" s="241">
        <v>1</v>
      </c>
      <c r="I416" s="242"/>
      <c r="J416" s="238"/>
      <c r="K416" s="238"/>
      <c r="L416" s="243"/>
      <c r="M416" s="244"/>
      <c r="N416" s="245"/>
      <c r="O416" s="245"/>
      <c r="P416" s="245"/>
      <c r="Q416" s="245"/>
      <c r="R416" s="245"/>
      <c r="S416" s="245"/>
      <c r="T416" s="24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7" t="s">
        <v>150</v>
      </c>
      <c r="AU416" s="247" t="s">
        <v>85</v>
      </c>
      <c r="AV416" s="13" t="s">
        <v>85</v>
      </c>
      <c r="AW416" s="13" t="s">
        <v>34</v>
      </c>
      <c r="AX416" s="13" t="s">
        <v>82</v>
      </c>
      <c r="AY416" s="247" t="s">
        <v>142</v>
      </c>
    </row>
    <row r="417" s="2" customFormat="1" ht="21.75" customHeight="1">
      <c r="A417" s="39"/>
      <c r="B417" s="40"/>
      <c r="C417" s="220" t="s">
        <v>684</v>
      </c>
      <c r="D417" s="220" t="s">
        <v>143</v>
      </c>
      <c r="E417" s="221" t="s">
        <v>685</v>
      </c>
      <c r="F417" s="222" t="s">
        <v>686</v>
      </c>
      <c r="G417" s="223" t="s">
        <v>155</v>
      </c>
      <c r="H417" s="224">
        <v>3</v>
      </c>
      <c r="I417" s="225"/>
      <c r="J417" s="226">
        <f>ROUND(I417*H417,2)</f>
        <v>0</v>
      </c>
      <c r="K417" s="222" t="s">
        <v>165</v>
      </c>
      <c r="L417" s="45"/>
      <c r="M417" s="227" t="s">
        <v>19</v>
      </c>
      <c r="N417" s="228" t="s">
        <v>45</v>
      </c>
      <c r="O417" s="85"/>
      <c r="P417" s="229">
        <f>O417*H417</f>
        <v>0</v>
      </c>
      <c r="Q417" s="229">
        <v>2.2001499999999998</v>
      </c>
      <c r="R417" s="229">
        <f>Q417*H417</f>
        <v>6.6004499999999995</v>
      </c>
      <c r="S417" s="229">
        <v>0</v>
      </c>
      <c r="T417" s="230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1" t="s">
        <v>269</v>
      </c>
      <c r="AT417" s="231" t="s">
        <v>143</v>
      </c>
      <c r="AU417" s="231" t="s">
        <v>85</v>
      </c>
      <c r="AY417" s="18" t="s">
        <v>142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8" t="s">
        <v>82</v>
      </c>
      <c r="BK417" s="232">
        <f>ROUND(I417*H417,2)</f>
        <v>0</v>
      </c>
      <c r="BL417" s="18" t="s">
        <v>269</v>
      </c>
      <c r="BM417" s="231" t="s">
        <v>687</v>
      </c>
    </row>
    <row r="418" s="2" customFormat="1">
      <c r="A418" s="39"/>
      <c r="B418" s="40"/>
      <c r="C418" s="41"/>
      <c r="D418" s="233" t="s">
        <v>149</v>
      </c>
      <c r="E418" s="41"/>
      <c r="F418" s="234" t="s">
        <v>688</v>
      </c>
      <c r="G418" s="41"/>
      <c r="H418" s="41"/>
      <c r="I418" s="137"/>
      <c r="J418" s="41"/>
      <c r="K418" s="41"/>
      <c r="L418" s="45"/>
      <c r="M418" s="235"/>
      <c r="N418" s="236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149</v>
      </c>
      <c r="AU418" s="18" t="s">
        <v>85</v>
      </c>
    </row>
    <row r="419" s="2" customFormat="1">
      <c r="A419" s="39"/>
      <c r="B419" s="40"/>
      <c r="C419" s="41"/>
      <c r="D419" s="233" t="s">
        <v>197</v>
      </c>
      <c r="E419" s="41"/>
      <c r="F419" s="260" t="s">
        <v>689</v>
      </c>
      <c r="G419" s="41"/>
      <c r="H419" s="41"/>
      <c r="I419" s="137"/>
      <c r="J419" s="41"/>
      <c r="K419" s="41"/>
      <c r="L419" s="45"/>
      <c r="M419" s="235"/>
      <c r="N419" s="236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197</v>
      </c>
      <c r="AU419" s="18" t="s">
        <v>85</v>
      </c>
    </row>
    <row r="420" s="13" customFormat="1">
      <c r="A420" s="13"/>
      <c r="B420" s="237"/>
      <c r="C420" s="238"/>
      <c r="D420" s="233" t="s">
        <v>150</v>
      </c>
      <c r="E420" s="239" t="s">
        <v>19</v>
      </c>
      <c r="F420" s="240" t="s">
        <v>537</v>
      </c>
      <c r="G420" s="238"/>
      <c r="H420" s="241">
        <v>3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7" t="s">
        <v>150</v>
      </c>
      <c r="AU420" s="247" t="s">
        <v>85</v>
      </c>
      <c r="AV420" s="13" t="s">
        <v>85</v>
      </c>
      <c r="AW420" s="13" t="s">
        <v>34</v>
      </c>
      <c r="AX420" s="13" t="s">
        <v>82</v>
      </c>
      <c r="AY420" s="247" t="s">
        <v>142</v>
      </c>
    </row>
    <row r="421" s="2" customFormat="1" ht="16.5" customHeight="1">
      <c r="A421" s="39"/>
      <c r="B421" s="40"/>
      <c r="C421" s="220" t="s">
        <v>690</v>
      </c>
      <c r="D421" s="220" t="s">
        <v>143</v>
      </c>
      <c r="E421" s="221" t="s">
        <v>691</v>
      </c>
      <c r="F421" s="222" t="s">
        <v>692</v>
      </c>
      <c r="G421" s="223" t="s">
        <v>155</v>
      </c>
      <c r="H421" s="224">
        <v>3</v>
      </c>
      <c r="I421" s="225"/>
      <c r="J421" s="226">
        <f>ROUND(I421*H421,2)</f>
        <v>0</v>
      </c>
      <c r="K421" s="222" t="s">
        <v>165</v>
      </c>
      <c r="L421" s="45"/>
      <c r="M421" s="227" t="s">
        <v>19</v>
      </c>
      <c r="N421" s="228" t="s">
        <v>45</v>
      </c>
      <c r="O421" s="85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1" t="s">
        <v>269</v>
      </c>
      <c r="AT421" s="231" t="s">
        <v>143</v>
      </c>
      <c r="AU421" s="231" t="s">
        <v>85</v>
      </c>
      <c r="AY421" s="18" t="s">
        <v>142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8" t="s">
        <v>82</v>
      </c>
      <c r="BK421" s="232">
        <f>ROUND(I421*H421,2)</f>
        <v>0</v>
      </c>
      <c r="BL421" s="18" t="s">
        <v>269</v>
      </c>
      <c r="BM421" s="231" t="s">
        <v>693</v>
      </c>
    </row>
    <row r="422" s="2" customFormat="1">
      <c r="A422" s="39"/>
      <c r="B422" s="40"/>
      <c r="C422" s="41"/>
      <c r="D422" s="233" t="s">
        <v>149</v>
      </c>
      <c r="E422" s="41"/>
      <c r="F422" s="234" t="s">
        <v>694</v>
      </c>
      <c r="G422" s="41"/>
      <c r="H422" s="41"/>
      <c r="I422" s="137"/>
      <c r="J422" s="41"/>
      <c r="K422" s="41"/>
      <c r="L422" s="45"/>
      <c r="M422" s="235"/>
      <c r="N422" s="236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149</v>
      </c>
      <c r="AU422" s="18" t="s">
        <v>85</v>
      </c>
    </row>
    <row r="423" s="2" customFormat="1">
      <c r="A423" s="39"/>
      <c r="B423" s="40"/>
      <c r="C423" s="41"/>
      <c r="D423" s="233" t="s">
        <v>197</v>
      </c>
      <c r="E423" s="41"/>
      <c r="F423" s="260" t="s">
        <v>689</v>
      </c>
      <c r="G423" s="41"/>
      <c r="H423" s="41"/>
      <c r="I423" s="137"/>
      <c r="J423" s="41"/>
      <c r="K423" s="41"/>
      <c r="L423" s="45"/>
      <c r="M423" s="235"/>
      <c r="N423" s="236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197</v>
      </c>
      <c r="AU423" s="18" t="s">
        <v>85</v>
      </c>
    </row>
    <row r="424" s="13" customFormat="1">
      <c r="A424" s="13"/>
      <c r="B424" s="237"/>
      <c r="C424" s="238"/>
      <c r="D424" s="233" t="s">
        <v>150</v>
      </c>
      <c r="E424" s="239" t="s">
        <v>19</v>
      </c>
      <c r="F424" s="240" t="s">
        <v>537</v>
      </c>
      <c r="G424" s="238"/>
      <c r="H424" s="241">
        <v>3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7" t="s">
        <v>150</v>
      </c>
      <c r="AU424" s="247" t="s">
        <v>85</v>
      </c>
      <c r="AV424" s="13" t="s">
        <v>85</v>
      </c>
      <c r="AW424" s="13" t="s">
        <v>34</v>
      </c>
      <c r="AX424" s="13" t="s">
        <v>82</v>
      </c>
      <c r="AY424" s="247" t="s">
        <v>142</v>
      </c>
    </row>
    <row r="425" s="2" customFormat="1" ht="44.25" customHeight="1">
      <c r="A425" s="39"/>
      <c r="B425" s="40"/>
      <c r="C425" s="248" t="s">
        <v>695</v>
      </c>
      <c r="D425" s="248" t="s">
        <v>152</v>
      </c>
      <c r="E425" s="249" t="s">
        <v>696</v>
      </c>
      <c r="F425" s="250" t="s">
        <v>697</v>
      </c>
      <c r="G425" s="251" t="s">
        <v>155</v>
      </c>
      <c r="H425" s="252">
        <v>1</v>
      </c>
      <c r="I425" s="253"/>
      <c r="J425" s="254">
        <f>ROUND(I425*H425,2)</f>
        <v>0</v>
      </c>
      <c r="K425" s="250" t="s">
        <v>19</v>
      </c>
      <c r="L425" s="255"/>
      <c r="M425" s="256" t="s">
        <v>19</v>
      </c>
      <c r="N425" s="257" t="s">
        <v>45</v>
      </c>
      <c r="O425" s="85"/>
      <c r="P425" s="229">
        <f>O425*H425</f>
        <v>0</v>
      </c>
      <c r="Q425" s="229">
        <v>0.11500000000000001</v>
      </c>
      <c r="R425" s="229">
        <f>Q425*H425</f>
        <v>0.11500000000000001</v>
      </c>
      <c r="S425" s="229">
        <v>0</v>
      </c>
      <c r="T425" s="230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1" t="s">
        <v>325</v>
      </c>
      <c r="AT425" s="231" t="s">
        <v>152</v>
      </c>
      <c r="AU425" s="231" t="s">
        <v>85</v>
      </c>
      <c r="AY425" s="18" t="s">
        <v>142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8" t="s">
        <v>82</v>
      </c>
      <c r="BK425" s="232">
        <f>ROUND(I425*H425,2)</f>
        <v>0</v>
      </c>
      <c r="BL425" s="18" t="s">
        <v>325</v>
      </c>
      <c r="BM425" s="231" t="s">
        <v>698</v>
      </c>
    </row>
    <row r="426" s="2" customFormat="1">
      <c r="A426" s="39"/>
      <c r="B426" s="40"/>
      <c r="C426" s="41"/>
      <c r="D426" s="233" t="s">
        <v>149</v>
      </c>
      <c r="E426" s="41"/>
      <c r="F426" s="234" t="s">
        <v>697</v>
      </c>
      <c r="G426" s="41"/>
      <c r="H426" s="41"/>
      <c r="I426" s="137"/>
      <c r="J426" s="41"/>
      <c r="K426" s="41"/>
      <c r="L426" s="45"/>
      <c r="M426" s="235"/>
      <c r="N426" s="236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149</v>
      </c>
      <c r="AU426" s="18" t="s">
        <v>85</v>
      </c>
    </row>
    <row r="427" s="13" customFormat="1">
      <c r="A427" s="13"/>
      <c r="B427" s="237"/>
      <c r="C427" s="238"/>
      <c r="D427" s="233" t="s">
        <v>150</v>
      </c>
      <c r="E427" s="239" t="s">
        <v>19</v>
      </c>
      <c r="F427" s="240" t="s">
        <v>298</v>
      </c>
      <c r="G427" s="238"/>
      <c r="H427" s="241">
        <v>1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7" t="s">
        <v>150</v>
      </c>
      <c r="AU427" s="247" t="s">
        <v>85</v>
      </c>
      <c r="AV427" s="13" t="s">
        <v>85</v>
      </c>
      <c r="AW427" s="13" t="s">
        <v>34</v>
      </c>
      <c r="AX427" s="13" t="s">
        <v>82</v>
      </c>
      <c r="AY427" s="247" t="s">
        <v>142</v>
      </c>
    </row>
    <row r="428" s="2" customFormat="1" ht="44.25" customHeight="1">
      <c r="A428" s="39"/>
      <c r="B428" s="40"/>
      <c r="C428" s="248" t="s">
        <v>699</v>
      </c>
      <c r="D428" s="248" t="s">
        <v>152</v>
      </c>
      <c r="E428" s="249" t="s">
        <v>700</v>
      </c>
      <c r="F428" s="250" t="s">
        <v>701</v>
      </c>
      <c r="G428" s="251" t="s">
        <v>155</v>
      </c>
      <c r="H428" s="252">
        <v>1</v>
      </c>
      <c r="I428" s="253"/>
      <c r="J428" s="254">
        <f>ROUND(I428*H428,2)</f>
        <v>0</v>
      </c>
      <c r="K428" s="250" t="s">
        <v>19</v>
      </c>
      <c r="L428" s="255"/>
      <c r="M428" s="256" t="s">
        <v>19</v>
      </c>
      <c r="N428" s="257" t="s">
        <v>45</v>
      </c>
      <c r="O428" s="85"/>
      <c r="P428" s="229">
        <f>O428*H428</f>
        <v>0</v>
      </c>
      <c r="Q428" s="229">
        <v>0.11500000000000001</v>
      </c>
      <c r="R428" s="229">
        <f>Q428*H428</f>
        <v>0.11500000000000001</v>
      </c>
      <c r="S428" s="229">
        <v>0</v>
      </c>
      <c r="T428" s="230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1" t="s">
        <v>325</v>
      </c>
      <c r="AT428" s="231" t="s">
        <v>152</v>
      </c>
      <c r="AU428" s="231" t="s">
        <v>85</v>
      </c>
      <c r="AY428" s="18" t="s">
        <v>142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8" t="s">
        <v>82</v>
      </c>
      <c r="BK428" s="232">
        <f>ROUND(I428*H428,2)</f>
        <v>0</v>
      </c>
      <c r="BL428" s="18" t="s">
        <v>325</v>
      </c>
      <c r="BM428" s="231" t="s">
        <v>702</v>
      </c>
    </row>
    <row r="429" s="2" customFormat="1">
      <c r="A429" s="39"/>
      <c r="B429" s="40"/>
      <c r="C429" s="41"/>
      <c r="D429" s="233" t="s">
        <v>149</v>
      </c>
      <c r="E429" s="41"/>
      <c r="F429" s="234" t="s">
        <v>701</v>
      </c>
      <c r="G429" s="41"/>
      <c r="H429" s="41"/>
      <c r="I429" s="137"/>
      <c r="J429" s="41"/>
      <c r="K429" s="41"/>
      <c r="L429" s="45"/>
      <c r="M429" s="235"/>
      <c r="N429" s="236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149</v>
      </c>
      <c r="AU429" s="18" t="s">
        <v>85</v>
      </c>
    </row>
    <row r="430" s="13" customFormat="1">
      <c r="A430" s="13"/>
      <c r="B430" s="237"/>
      <c r="C430" s="238"/>
      <c r="D430" s="233" t="s">
        <v>150</v>
      </c>
      <c r="E430" s="239" t="s">
        <v>19</v>
      </c>
      <c r="F430" s="240" t="s">
        <v>298</v>
      </c>
      <c r="G430" s="238"/>
      <c r="H430" s="241">
        <v>1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7" t="s">
        <v>150</v>
      </c>
      <c r="AU430" s="247" t="s">
        <v>85</v>
      </c>
      <c r="AV430" s="13" t="s">
        <v>85</v>
      </c>
      <c r="AW430" s="13" t="s">
        <v>34</v>
      </c>
      <c r="AX430" s="13" t="s">
        <v>82</v>
      </c>
      <c r="AY430" s="247" t="s">
        <v>142</v>
      </c>
    </row>
    <row r="431" s="2" customFormat="1" ht="55.5" customHeight="1">
      <c r="A431" s="39"/>
      <c r="B431" s="40"/>
      <c r="C431" s="248" t="s">
        <v>703</v>
      </c>
      <c r="D431" s="248" t="s">
        <v>152</v>
      </c>
      <c r="E431" s="249" t="s">
        <v>704</v>
      </c>
      <c r="F431" s="250" t="s">
        <v>705</v>
      </c>
      <c r="G431" s="251" t="s">
        <v>155</v>
      </c>
      <c r="H431" s="252">
        <v>1</v>
      </c>
      <c r="I431" s="253"/>
      <c r="J431" s="254">
        <f>ROUND(I431*H431,2)</f>
        <v>0</v>
      </c>
      <c r="K431" s="250" t="s">
        <v>165</v>
      </c>
      <c r="L431" s="255"/>
      <c r="M431" s="256" t="s">
        <v>19</v>
      </c>
      <c r="N431" s="257" t="s">
        <v>45</v>
      </c>
      <c r="O431" s="85"/>
      <c r="P431" s="229">
        <f>O431*H431</f>
        <v>0</v>
      </c>
      <c r="Q431" s="229">
        <v>0.14000000000000001</v>
      </c>
      <c r="R431" s="229">
        <f>Q431*H431</f>
        <v>0.14000000000000001</v>
      </c>
      <c r="S431" s="229">
        <v>0</v>
      </c>
      <c r="T431" s="230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1" t="s">
        <v>325</v>
      </c>
      <c r="AT431" s="231" t="s">
        <v>152</v>
      </c>
      <c r="AU431" s="231" t="s">
        <v>85</v>
      </c>
      <c r="AY431" s="18" t="s">
        <v>142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8" t="s">
        <v>82</v>
      </c>
      <c r="BK431" s="232">
        <f>ROUND(I431*H431,2)</f>
        <v>0</v>
      </c>
      <c r="BL431" s="18" t="s">
        <v>325</v>
      </c>
      <c r="BM431" s="231" t="s">
        <v>706</v>
      </c>
    </row>
    <row r="432" s="2" customFormat="1">
      <c r="A432" s="39"/>
      <c r="B432" s="40"/>
      <c r="C432" s="41"/>
      <c r="D432" s="233" t="s">
        <v>149</v>
      </c>
      <c r="E432" s="41"/>
      <c r="F432" s="234" t="s">
        <v>705</v>
      </c>
      <c r="G432" s="41"/>
      <c r="H432" s="41"/>
      <c r="I432" s="137"/>
      <c r="J432" s="41"/>
      <c r="K432" s="41"/>
      <c r="L432" s="45"/>
      <c r="M432" s="235"/>
      <c r="N432" s="236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149</v>
      </c>
      <c r="AU432" s="18" t="s">
        <v>85</v>
      </c>
    </row>
    <row r="433" s="13" customFormat="1">
      <c r="A433" s="13"/>
      <c r="B433" s="237"/>
      <c r="C433" s="238"/>
      <c r="D433" s="233" t="s">
        <v>150</v>
      </c>
      <c r="E433" s="239" t="s">
        <v>19</v>
      </c>
      <c r="F433" s="240" t="s">
        <v>298</v>
      </c>
      <c r="G433" s="238"/>
      <c r="H433" s="241">
        <v>1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7" t="s">
        <v>150</v>
      </c>
      <c r="AU433" s="247" t="s">
        <v>85</v>
      </c>
      <c r="AV433" s="13" t="s">
        <v>85</v>
      </c>
      <c r="AW433" s="13" t="s">
        <v>34</v>
      </c>
      <c r="AX433" s="13" t="s">
        <v>82</v>
      </c>
      <c r="AY433" s="247" t="s">
        <v>142</v>
      </c>
    </row>
    <row r="434" s="2" customFormat="1" ht="44.25" customHeight="1">
      <c r="A434" s="39"/>
      <c r="B434" s="40"/>
      <c r="C434" s="248" t="s">
        <v>707</v>
      </c>
      <c r="D434" s="248" t="s">
        <v>152</v>
      </c>
      <c r="E434" s="249" t="s">
        <v>708</v>
      </c>
      <c r="F434" s="250" t="s">
        <v>709</v>
      </c>
      <c r="G434" s="251" t="s">
        <v>155</v>
      </c>
      <c r="H434" s="252">
        <v>1</v>
      </c>
      <c r="I434" s="253"/>
      <c r="J434" s="254">
        <f>ROUND(I434*H434,2)</f>
        <v>0</v>
      </c>
      <c r="K434" s="250" t="s">
        <v>19</v>
      </c>
      <c r="L434" s="255"/>
      <c r="M434" s="256" t="s">
        <v>19</v>
      </c>
      <c r="N434" s="257" t="s">
        <v>45</v>
      </c>
      <c r="O434" s="85"/>
      <c r="P434" s="229">
        <f>O434*H434</f>
        <v>0</v>
      </c>
      <c r="Q434" s="229">
        <v>0.017299999999999999</v>
      </c>
      <c r="R434" s="229">
        <f>Q434*H434</f>
        <v>0.017299999999999999</v>
      </c>
      <c r="S434" s="229">
        <v>0</v>
      </c>
      <c r="T434" s="230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1" t="s">
        <v>388</v>
      </c>
      <c r="AT434" s="231" t="s">
        <v>152</v>
      </c>
      <c r="AU434" s="231" t="s">
        <v>85</v>
      </c>
      <c r="AY434" s="18" t="s">
        <v>142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18" t="s">
        <v>82</v>
      </c>
      <c r="BK434" s="232">
        <f>ROUND(I434*H434,2)</f>
        <v>0</v>
      </c>
      <c r="BL434" s="18" t="s">
        <v>269</v>
      </c>
      <c r="BM434" s="231" t="s">
        <v>710</v>
      </c>
    </row>
    <row r="435" s="2" customFormat="1">
      <c r="A435" s="39"/>
      <c r="B435" s="40"/>
      <c r="C435" s="41"/>
      <c r="D435" s="233" t="s">
        <v>149</v>
      </c>
      <c r="E435" s="41"/>
      <c r="F435" s="234" t="s">
        <v>709</v>
      </c>
      <c r="G435" s="41"/>
      <c r="H435" s="41"/>
      <c r="I435" s="137"/>
      <c r="J435" s="41"/>
      <c r="K435" s="41"/>
      <c r="L435" s="45"/>
      <c r="M435" s="235"/>
      <c r="N435" s="236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149</v>
      </c>
      <c r="AU435" s="18" t="s">
        <v>85</v>
      </c>
    </row>
    <row r="436" s="13" customFormat="1">
      <c r="A436" s="13"/>
      <c r="B436" s="237"/>
      <c r="C436" s="238"/>
      <c r="D436" s="233" t="s">
        <v>150</v>
      </c>
      <c r="E436" s="239" t="s">
        <v>19</v>
      </c>
      <c r="F436" s="240" t="s">
        <v>711</v>
      </c>
      <c r="G436" s="238"/>
      <c r="H436" s="241">
        <v>1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7" t="s">
        <v>150</v>
      </c>
      <c r="AU436" s="247" t="s">
        <v>85</v>
      </c>
      <c r="AV436" s="13" t="s">
        <v>85</v>
      </c>
      <c r="AW436" s="13" t="s">
        <v>34</v>
      </c>
      <c r="AX436" s="13" t="s">
        <v>82</v>
      </c>
      <c r="AY436" s="247" t="s">
        <v>142</v>
      </c>
    </row>
    <row r="437" s="2" customFormat="1" ht="44.25" customHeight="1">
      <c r="A437" s="39"/>
      <c r="B437" s="40"/>
      <c r="C437" s="220" t="s">
        <v>712</v>
      </c>
      <c r="D437" s="220" t="s">
        <v>143</v>
      </c>
      <c r="E437" s="221" t="s">
        <v>713</v>
      </c>
      <c r="F437" s="222" t="s">
        <v>714</v>
      </c>
      <c r="G437" s="223" t="s">
        <v>155</v>
      </c>
      <c r="H437" s="224">
        <v>1</v>
      </c>
      <c r="I437" s="225"/>
      <c r="J437" s="226">
        <f>ROUND(I437*H437,2)</f>
        <v>0</v>
      </c>
      <c r="K437" s="222" t="s">
        <v>19</v>
      </c>
      <c r="L437" s="45"/>
      <c r="M437" s="227" t="s">
        <v>19</v>
      </c>
      <c r="N437" s="228" t="s">
        <v>45</v>
      </c>
      <c r="O437" s="85"/>
      <c r="P437" s="229">
        <f>O437*H437</f>
        <v>0</v>
      </c>
      <c r="Q437" s="229">
        <v>2.2001499999999998</v>
      </c>
      <c r="R437" s="229">
        <f>Q437*H437</f>
        <v>2.2001499999999998</v>
      </c>
      <c r="S437" s="229">
        <v>0</v>
      </c>
      <c r="T437" s="230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1" t="s">
        <v>269</v>
      </c>
      <c r="AT437" s="231" t="s">
        <v>143</v>
      </c>
      <c r="AU437" s="231" t="s">
        <v>85</v>
      </c>
      <c r="AY437" s="18" t="s">
        <v>142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8" t="s">
        <v>82</v>
      </c>
      <c r="BK437" s="232">
        <f>ROUND(I437*H437,2)</f>
        <v>0</v>
      </c>
      <c r="BL437" s="18" t="s">
        <v>269</v>
      </c>
      <c r="BM437" s="231" t="s">
        <v>715</v>
      </c>
    </row>
    <row r="438" s="2" customFormat="1">
      <c r="A438" s="39"/>
      <c r="B438" s="40"/>
      <c r="C438" s="41"/>
      <c r="D438" s="233" t="s">
        <v>149</v>
      </c>
      <c r="E438" s="41"/>
      <c r="F438" s="234" t="s">
        <v>716</v>
      </c>
      <c r="G438" s="41"/>
      <c r="H438" s="41"/>
      <c r="I438" s="137"/>
      <c r="J438" s="41"/>
      <c r="K438" s="41"/>
      <c r="L438" s="45"/>
      <c r="M438" s="235"/>
      <c r="N438" s="236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149</v>
      </c>
      <c r="AU438" s="18" t="s">
        <v>85</v>
      </c>
    </row>
    <row r="439" s="2" customFormat="1">
      <c r="A439" s="39"/>
      <c r="B439" s="40"/>
      <c r="C439" s="41"/>
      <c r="D439" s="233" t="s">
        <v>197</v>
      </c>
      <c r="E439" s="41"/>
      <c r="F439" s="260" t="s">
        <v>689</v>
      </c>
      <c r="G439" s="41"/>
      <c r="H439" s="41"/>
      <c r="I439" s="137"/>
      <c r="J439" s="41"/>
      <c r="K439" s="41"/>
      <c r="L439" s="45"/>
      <c r="M439" s="235"/>
      <c r="N439" s="236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197</v>
      </c>
      <c r="AU439" s="18" t="s">
        <v>85</v>
      </c>
    </row>
    <row r="440" s="13" customFormat="1">
      <c r="A440" s="13"/>
      <c r="B440" s="237"/>
      <c r="C440" s="238"/>
      <c r="D440" s="233" t="s">
        <v>150</v>
      </c>
      <c r="E440" s="239" t="s">
        <v>19</v>
      </c>
      <c r="F440" s="240" t="s">
        <v>711</v>
      </c>
      <c r="G440" s="238"/>
      <c r="H440" s="241">
        <v>1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7" t="s">
        <v>150</v>
      </c>
      <c r="AU440" s="247" t="s">
        <v>85</v>
      </c>
      <c r="AV440" s="13" t="s">
        <v>85</v>
      </c>
      <c r="AW440" s="13" t="s">
        <v>34</v>
      </c>
      <c r="AX440" s="13" t="s">
        <v>82</v>
      </c>
      <c r="AY440" s="247" t="s">
        <v>142</v>
      </c>
    </row>
    <row r="441" s="2" customFormat="1" ht="33" customHeight="1">
      <c r="A441" s="39"/>
      <c r="B441" s="40"/>
      <c r="C441" s="220" t="s">
        <v>717</v>
      </c>
      <c r="D441" s="220" t="s">
        <v>143</v>
      </c>
      <c r="E441" s="221" t="s">
        <v>718</v>
      </c>
      <c r="F441" s="222" t="s">
        <v>719</v>
      </c>
      <c r="G441" s="223" t="s">
        <v>155</v>
      </c>
      <c r="H441" s="224">
        <v>1</v>
      </c>
      <c r="I441" s="225"/>
      <c r="J441" s="226">
        <f>ROUND(I441*H441,2)</f>
        <v>0</v>
      </c>
      <c r="K441" s="222" t="s">
        <v>19</v>
      </c>
      <c r="L441" s="45"/>
      <c r="M441" s="227" t="s">
        <v>19</v>
      </c>
      <c r="N441" s="228" t="s">
        <v>45</v>
      </c>
      <c r="O441" s="85"/>
      <c r="P441" s="229">
        <f>O441*H441</f>
        <v>0</v>
      </c>
      <c r="Q441" s="229">
        <v>2.2001499999999998</v>
      </c>
      <c r="R441" s="229">
        <f>Q441*H441</f>
        <v>2.2001499999999998</v>
      </c>
      <c r="S441" s="229">
        <v>0</v>
      </c>
      <c r="T441" s="230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1" t="s">
        <v>269</v>
      </c>
      <c r="AT441" s="231" t="s">
        <v>143</v>
      </c>
      <c r="AU441" s="231" t="s">
        <v>85</v>
      </c>
      <c r="AY441" s="18" t="s">
        <v>142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18" t="s">
        <v>82</v>
      </c>
      <c r="BK441" s="232">
        <f>ROUND(I441*H441,2)</f>
        <v>0</v>
      </c>
      <c r="BL441" s="18" t="s">
        <v>269</v>
      </c>
      <c r="BM441" s="231" t="s">
        <v>720</v>
      </c>
    </row>
    <row r="442" s="2" customFormat="1">
      <c r="A442" s="39"/>
      <c r="B442" s="40"/>
      <c r="C442" s="41"/>
      <c r="D442" s="233" t="s">
        <v>149</v>
      </c>
      <c r="E442" s="41"/>
      <c r="F442" s="234" t="s">
        <v>721</v>
      </c>
      <c r="G442" s="41"/>
      <c r="H442" s="41"/>
      <c r="I442" s="137"/>
      <c r="J442" s="41"/>
      <c r="K442" s="41"/>
      <c r="L442" s="45"/>
      <c r="M442" s="235"/>
      <c r="N442" s="236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149</v>
      </c>
      <c r="AU442" s="18" t="s">
        <v>85</v>
      </c>
    </row>
    <row r="443" s="2" customFormat="1">
      <c r="A443" s="39"/>
      <c r="B443" s="40"/>
      <c r="C443" s="41"/>
      <c r="D443" s="233" t="s">
        <v>197</v>
      </c>
      <c r="E443" s="41"/>
      <c r="F443" s="260" t="s">
        <v>689</v>
      </c>
      <c r="G443" s="41"/>
      <c r="H443" s="41"/>
      <c r="I443" s="137"/>
      <c r="J443" s="41"/>
      <c r="K443" s="41"/>
      <c r="L443" s="45"/>
      <c r="M443" s="235"/>
      <c r="N443" s="236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197</v>
      </c>
      <c r="AU443" s="18" t="s">
        <v>85</v>
      </c>
    </row>
    <row r="444" s="13" customFormat="1">
      <c r="A444" s="13"/>
      <c r="B444" s="237"/>
      <c r="C444" s="238"/>
      <c r="D444" s="233" t="s">
        <v>150</v>
      </c>
      <c r="E444" s="239" t="s">
        <v>19</v>
      </c>
      <c r="F444" s="240" t="s">
        <v>711</v>
      </c>
      <c r="G444" s="238"/>
      <c r="H444" s="241">
        <v>1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7" t="s">
        <v>150</v>
      </c>
      <c r="AU444" s="247" t="s">
        <v>85</v>
      </c>
      <c r="AV444" s="13" t="s">
        <v>85</v>
      </c>
      <c r="AW444" s="13" t="s">
        <v>34</v>
      </c>
      <c r="AX444" s="13" t="s">
        <v>82</v>
      </c>
      <c r="AY444" s="247" t="s">
        <v>142</v>
      </c>
    </row>
    <row r="445" s="2" customFormat="1" ht="16.5" customHeight="1">
      <c r="A445" s="39"/>
      <c r="B445" s="40"/>
      <c r="C445" s="220" t="s">
        <v>722</v>
      </c>
      <c r="D445" s="220" t="s">
        <v>143</v>
      </c>
      <c r="E445" s="221" t="s">
        <v>723</v>
      </c>
      <c r="F445" s="222" t="s">
        <v>724</v>
      </c>
      <c r="G445" s="223" t="s">
        <v>725</v>
      </c>
      <c r="H445" s="224">
        <v>1</v>
      </c>
      <c r="I445" s="225"/>
      <c r="J445" s="226">
        <f>ROUND(I445*H445,2)</f>
        <v>0</v>
      </c>
      <c r="K445" s="222" t="s">
        <v>19</v>
      </c>
      <c r="L445" s="45"/>
      <c r="M445" s="227" t="s">
        <v>19</v>
      </c>
      <c r="N445" s="228" t="s">
        <v>45</v>
      </c>
      <c r="O445" s="85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1" t="s">
        <v>269</v>
      </c>
      <c r="AT445" s="231" t="s">
        <v>143</v>
      </c>
      <c r="AU445" s="231" t="s">
        <v>85</v>
      </c>
      <c r="AY445" s="18" t="s">
        <v>142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8" t="s">
        <v>82</v>
      </c>
      <c r="BK445" s="232">
        <f>ROUND(I445*H445,2)</f>
        <v>0</v>
      </c>
      <c r="BL445" s="18" t="s">
        <v>269</v>
      </c>
      <c r="BM445" s="231" t="s">
        <v>726</v>
      </c>
    </row>
    <row r="446" s="2" customFormat="1">
      <c r="A446" s="39"/>
      <c r="B446" s="40"/>
      <c r="C446" s="41"/>
      <c r="D446" s="233" t="s">
        <v>149</v>
      </c>
      <c r="E446" s="41"/>
      <c r="F446" s="234" t="s">
        <v>727</v>
      </c>
      <c r="G446" s="41"/>
      <c r="H446" s="41"/>
      <c r="I446" s="137"/>
      <c r="J446" s="41"/>
      <c r="K446" s="41"/>
      <c r="L446" s="45"/>
      <c r="M446" s="235"/>
      <c r="N446" s="236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149</v>
      </c>
      <c r="AU446" s="18" t="s">
        <v>85</v>
      </c>
    </row>
    <row r="447" s="2" customFormat="1" ht="16.5" customHeight="1">
      <c r="A447" s="39"/>
      <c r="B447" s="40"/>
      <c r="C447" s="220" t="s">
        <v>728</v>
      </c>
      <c r="D447" s="220" t="s">
        <v>143</v>
      </c>
      <c r="E447" s="221" t="s">
        <v>729</v>
      </c>
      <c r="F447" s="222" t="s">
        <v>730</v>
      </c>
      <c r="G447" s="223" t="s">
        <v>725</v>
      </c>
      <c r="H447" s="224">
        <v>1</v>
      </c>
      <c r="I447" s="225"/>
      <c r="J447" s="226">
        <f>ROUND(I447*H447,2)</f>
        <v>0</v>
      </c>
      <c r="K447" s="222" t="s">
        <v>19</v>
      </c>
      <c r="L447" s="45"/>
      <c r="M447" s="227" t="s">
        <v>19</v>
      </c>
      <c r="N447" s="228" t="s">
        <v>45</v>
      </c>
      <c r="O447" s="85"/>
      <c r="P447" s="229">
        <f>O447*H447</f>
        <v>0</v>
      </c>
      <c r="Q447" s="229">
        <v>0</v>
      </c>
      <c r="R447" s="229">
        <f>Q447*H447</f>
        <v>0</v>
      </c>
      <c r="S447" s="229">
        <v>0</v>
      </c>
      <c r="T447" s="230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1" t="s">
        <v>269</v>
      </c>
      <c r="AT447" s="231" t="s">
        <v>143</v>
      </c>
      <c r="AU447" s="231" t="s">
        <v>85</v>
      </c>
      <c r="AY447" s="18" t="s">
        <v>142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18" t="s">
        <v>82</v>
      </c>
      <c r="BK447" s="232">
        <f>ROUND(I447*H447,2)</f>
        <v>0</v>
      </c>
      <c r="BL447" s="18" t="s">
        <v>269</v>
      </c>
      <c r="BM447" s="231" t="s">
        <v>731</v>
      </c>
    </row>
    <row r="448" s="2" customFormat="1">
      <c r="A448" s="39"/>
      <c r="B448" s="40"/>
      <c r="C448" s="41"/>
      <c r="D448" s="233" t="s">
        <v>149</v>
      </c>
      <c r="E448" s="41"/>
      <c r="F448" s="234" t="s">
        <v>732</v>
      </c>
      <c r="G448" s="41"/>
      <c r="H448" s="41"/>
      <c r="I448" s="137"/>
      <c r="J448" s="41"/>
      <c r="K448" s="41"/>
      <c r="L448" s="45"/>
      <c r="M448" s="235"/>
      <c r="N448" s="236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149</v>
      </c>
      <c r="AU448" s="18" t="s">
        <v>85</v>
      </c>
    </row>
    <row r="449" s="12" customFormat="1" ht="22.8" customHeight="1">
      <c r="A449" s="12"/>
      <c r="B449" s="206"/>
      <c r="C449" s="207"/>
      <c r="D449" s="208" t="s">
        <v>73</v>
      </c>
      <c r="E449" s="258" t="s">
        <v>733</v>
      </c>
      <c r="F449" s="258" t="s">
        <v>734</v>
      </c>
      <c r="G449" s="207"/>
      <c r="H449" s="207"/>
      <c r="I449" s="210"/>
      <c r="J449" s="259">
        <f>BK449</f>
        <v>0</v>
      </c>
      <c r="K449" s="207"/>
      <c r="L449" s="212"/>
      <c r="M449" s="213"/>
      <c r="N449" s="214"/>
      <c r="O449" s="214"/>
      <c r="P449" s="215">
        <f>SUM(P450:P590)</f>
        <v>0</v>
      </c>
      <c r="Q449" s="214"/>
      <c r="R449" s="215">
        <f>SUM(R450:R590)</f>
        <v>669.70342371000004</v>
      </c>
      <c r="S449" s="214"/>
      <c r="T449" s="216">
        <f>SUM(T450:T590)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7" t="s">
        <v>158</v>
      </c>
      <c r="AT449" s="218" t="s">
        <v>73</v>
      </c>
      <c r="AU449" s="218" t="s">
        <v>82</v>
      </c>
      <c r="AY449" s="217" t="s">
        <v>142</v>
      </c>
      <c r="BK449" s="219">
        <f>SUM(BK450:BK590)</f>
        <v>0</v>
      </c>
    </row>
    <row r="450" s="2" customFormat="1" ht="21.75" customHeight="1">
      <c r="A450" s="39"/>
      <c r="B450" s="40"/>
      <c r="C450" s="220" t="s">
        <v>735</v>
      </c>
      <c r="D450" s="220" t="s">
        <v>143</v>
      </c>
      <c r="E450" s="221" t="s">
        <v>736</v>
      </c>
      <c r="F450" s="222" t="s">
        <v>737</v>
      </c>
      <c r="G450" s="223" t="s">
        <v>146</v>
      </c>
      <c r="H450" s="224">
        <v>520</v>
      </c>
      <c r="I450" s="225"/>
      <c r="J450" s="226">
        <f>ROUND(I450*H450,2)</f>
        <v>0</v>
      </c>
      <c r="K450" s="222" t="s">
        <v>165</v>
      </c>
      <c r="L450" s="45"/>
      <c r="M450" s="227" t="s">
        <v>19</v>
      </c>
      <c r="N450" s="228" t="s">
        <v>45</v>
      </c>
      <c r="O450" s="85"/>
      <c r="P450" s="229">
        <f>O450*H450</f>
        <v>0</v>
      </c>
      <c r="Q450" s="229">
        <v>0</v>
      </c>
      <c r="R450" s="229">
        <f>Q450*H450</f>
        <v>0</v>
      </c>
      <c r="S450" s="229">
        <v>0</v>
      </c>
      <c r="T450" s="230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1" t="s">
        <v>269</v>
      </c>
      <c r="AT450" s="231" t="s">
        <v>143</v>
      </c>
      <c r="AU450" s="231" t="s">
        <v>85</v>
      </c>
      <c r="AY450" s="18" t="s">
        <v>142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8" t="s">
        <v>82</v>
      </c>
      <c r="BK450" s="232">
        <f>ROUND(I450*H450,2)</f>
        <v>0</v>
      </c>
      <c r="BL450" s="18" t="s">
        <v>269</v>
      </c>
      <c r="BM450" s="231" t="s">
        <v>738</v>
      </c>
    </row>
    <row r="451" s="2" customFormat="1">
      <c r="A451" s="39"/>
      <c r="B451" s="40"/>
      <c r="C451" s="41"/>
      <c r="D451" s="233" t="s">
        <v>149</v>
      </c>
      <c r="E451" s="41"/>
      <c r="F451" s="234" t="s">
        <v>739</v>
      </c>
      <c r="G451" s="41"/>
      <c r="H451" s="41"/>
      <c r="I451" s="137"/>
      <c r="J451" s="41"/>
      <c r="K451" s="41"/>
      <c r="L451" s="45"/>
      <c r="M451" s="235"/>
      <c r="N451" s="236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149</v>
      </c>
      <c r="AU451" s="18" t="s">
        <v>85</v>
      </c>
    </row>
    <row r="452" s="2" customFormat="1">
      <c r="A452" s="39"/>
      <c r="B452" s="40"/>
      <c r="C452" s="41"/>
      <c r="D452" s="233" t="s">
        <v>197</v>
      </c>
      <c r="E452" s="41"/>
      <c r="F452" s="260" t="s">
        <v>740</v>
      </c>
      <c r="G452" s="41"/>
      <c r="H452" s="41"/>
      <c r="I452" s="137"/>
      <c r="J452" s="41"/>
      <c r="K452" s="41"/>
      <c r="L452" s="45"/>
      <c r="M452" s="235"/>
      <c r="N452" s="236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197</v>
      </c>
      <c r="AU452" s="18" t="s">
        <v>85</v>
      </c>
    </row>
    <row r="453" s="13" customFormat="1">
      <c r="A453" s="13"/>
      <c r="B453" s="237"/>
      <c r="C453" s="238"/>
      <c r="D453" s="233" t="s">
        <v>150</v>
      </c>
      <c r="E453" s="239" t="s">
        <v>19</v>
      </c>
      <c r="F453" s="240" t="s">
        <v>741</v>
      </c>
      <c r="G453" s="238"/>
      <c r="H453" s="241">
        <v>520</v>
      </c>
      <c r="I453" s="242"/>
      <c r="J453" s="238"/>
      <c r="K453" s="238"/>
      <c r="L453" s="243"/>
      <c r="M453" s="244"/>
      <c r="N453" s="245"/>
      <c r="O453" s="245"/>
      <c r="P453" s="245"/>
      <c r="Q453" s="245"/>
      <c r="R453" s="245"/>
      <c r="S453" s="245"/>
      <c r="T453" s="246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7" t="s">
        <v>150</v>
      </c>
      <c r="AU453" s="247" t="s">
        <v>85</v>
      </c>
      <c r="AV453" s="13" t="s">
        <v>85</v>
      </c>
      <c r="AW453" s="13" t="s">
        <v>34</v>
      </c>
      <c r="AX453" s="13" t="s">
        <v>82</v>
      </c>
      <c r="AY453" s="247" t="s">
        <v>142</v>
      </c>
    </row>
    <row r="454" s="2" customFormat="1" ht="21.75" customHeight="1">
      <c r="A454" s="39"/>
      <c r="B454" s="40"/>
      <c r="C454" s="220" t="s">
        <v>742</v>
      </c>
      <c r="D454" s="220" t="s">
        <v>143</v>
      </c>
      <c r="E454" s="221" t="s">
        <v>743</v>
      </c>
      <c r="F454" s="222" t="s">
        <v>744</v>
      </c>
      <c r="G454" s="223" t="s">
        <v>194</v>
      </c>
      <c r="H454" s="224">
        <v>8</v>
      </c>
      <c r="I454" s="225"/>
      <c r="J454" s="226">
        <f>ROUND(I454*H454,2)</f>
        <v>0</v>
      </c>
      <c r="K454" s="222" t="s">
        <v>165</v>
      </c>
      <c r="L454" s="45"/>
      <c r="M454" s="227" t="s">
        <v>19</v>
      </c>
      <c r="N454" s="228" t="s">
        <v>45</v>
      </c>
      <c r="O454" s="85"/>
      <c r="P454" s="229">
        <f>O454*H454</f>
        <v>0</v>
      </c>
      <c r="Q454" s="229">
        <v>0</v>
      </c>
      <c r="R454" s="229">
        <f>Q454*H454</f>
        <v>0</v>
      </c>
      <c r="S454" s="229">
        <v>0</v>
      </c>
      <c r="T454" s="230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1" t="s">
        <v>269</v>
      </c>
      <c r="AT454" s="231" t="s">
        <v>143</v>
      </c>
      <c r="AU454" s="231" t="s">
        <v>85</v>
      </c>
      <c r="AY454" s="18" t="s">
        <v>142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18" t="s">
        <v>82</v>
      </c>
      <c r="BK454" s="232">
        <f>ROUND(I454*H454,2)</f>
        <v>0</v>
      </c>
      <c r="BL454" s="18" t="s">
        <v>269</v>
      </c>
      <c r="BM454" s="231" t="s">
        <v>745</v>
      </c>
    </row>
    <row r="455" s="2" customFormat="1">
      <c r="A455" s="39"/>
      <c r="B455" s="40"/>
      <c r="C455" s="41"/>
      <c r="D455" s="233" t="s">
        <v>149</v>
      </c>
      <c r="E455" s="41"/>
      <c r="F455" s="234" t="s">
        <v>746</v>
      </c>
      <c r="G455" s="41"/>
      <c r="H455" s="41"/>
      <c r="I455" s="137"/>
      <c r="J455" s="41"/>
      <c r="K455" s="41"/>
      <c r="L455" s="45"/>
      <c r="M455" s="235"/>
      <c r="N455" s="236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149</v>
      </c>
      <c r="AU455" s="18" t="s">
        <v>85</v>
      </c>
    </row>
    <row r="456" s="2" customFormat="1">
      <c r="A456" s="39"/>
      <c r="B456" s="40"/>
      <c r="C456" s="41"/>
      <c r="D456" s="233" t="s">
        <v>197</v>
      </c>
      <c r="E456" s="41"/>
      <c r="F456" s="260" t="s">
        <v>740</v>
      </c>
      <c r="G456" s="41"/>
      <c r="H456" s="41"/>
      <c r="I456" s="137"/>
      <c r="J456" s="41"/>
      <c r="K456" s="41"/>
      <c r="L456" s="45"/>
      <c r="M456" s="235"/>
      <c r="N456" s="236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197</v>
      </c>
      <c r="AU456" s="18" t="s">
        <v>85</v>
      </c>
    </row>
    <row r="457" s="13" customFormat="1">
      <c r="A457" s="13"/>
      <c r="B457" s="237"/>
      <c r="C457" s="238"/>
      <c r="D457" s="233" t="s">
        <v>150</v>
      </c>
      <c r="E457" s="239" t="s">
        <v>19</v>
      </c>
      <c r="F457" s="240" t="s">
        <v>747</v>
      </c>
      <c r="G457" s="238"/>
      <c r="H457" s="241">
        <v>8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7" t="s">
        <v>150</v>
      </c>
      <c r="AU457" s="247" t="s">
        <v>85</v>
      </c>
      <c r="AV457" s="13" t="s">
        <v>85</v>
      </c>
      <c r="AW457" s="13" t="s">
        <v>34</v>
      </c>
      <c r="AX457" s="13" t="s">
        <v>82</v>
      </c>
      <c r="AY457" s="247" t="s">
        <v>142</v>
      </c>
    </row>
    <row r="458" s="2" customFormat="1" ht="21.75" customHeight="1">
      <c r="A458" s="39"/>
      <c r="B458" s="40"/>
      <c r="C458" s="220" t="s">
        <v>748</v>
      </c>
      <c r="D458" s="220" t="s">
        <v>143</v>
      </c>
      <c r="E458" s="221" t="s">
        <v>749</v>
      </c>
      <c r="F458" s="222" t="s">
        <v>750</v>
      </c>
      <c r="G458" s="223" t="s">
        <v>194</v>
      </c>
      <c r="H458" s="224">
        <v>8</v>
      </c>
      <c r="I458" s="225"/>
      <c r="J458" s="226">
        <f>ROUND(I458*H458,2)</f>
        <v>0</v>
      </c>
      <c r="K458" s="222" t="s">
        <v>165</v>
      </c>
      <c r="L458" s="45"/>
      <c r="M458" s="227" t="s">
        <v>19</v>
      </c>
      <c r="N458" s="228" t="s">
        <v>45</v>
      </c>
      <c r="O458" s="85"/>
      <c r="P458" s="229">
        <f>O458*H458</f>
        <v>0</v>
      </c>
      <c r="Q458" s="229">
        <v>0</v>
      </c>
      <c r="R458" s="229">
        <f>Q458*H458</f>
        <v>0</v>
      </c>
      <c r="S458" s="229">
        <v>0</v>
      </c>
      <c r="T458" s="230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1" t="s">
        <v>269</v>
      </c>
      <c r="AT458" s="231" t="s">
        <v>143</v>
      </c>
      <c r="AU458" s="231" t="s">
        <v>85</v>
      </c>
      <c r="AY458" s="18" t="s">
        <v>142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18" t="s">
        <v>82</v>
      </c>
      <c r="BK458" s="232">
        <f>ROUND(I458*H458,2)</f>
        <v>0</v>
      </c>
      <c r="BL458" s="18" t="s">
        <v>269</v>
      </c>
      <c r="BM458" s="231" t="s">
        <v>751</v>
      </c>
    </row>
    <row r="459" s="2" customFormat="1">
      <c r="A459" s="39"/>
      <c r="B459" s="40"/>
      <c r="C459" s="41"/>
      <c r="D459" s="233" t="s">
        <v>149</v>
      </c>
      <c r="E459" s="41"/>
      <c r="F459" s="234" t="s">
        <v>752</v>
      </c>
      <c r="G459" s="41"/>
      <c r="H459" s="41"/>
      <c r="I459" s="137"/>
      <c r="J459" s="41"/>
      <c r="K459" s="41"/>
      <c r="L459" s="45"/>
      <c r="M459" s="235"/>
      <c r="N459" s="236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149</v>
      </c>
      <c r="AU459" s="18" t="s">
        <v>85</v>
      </c>
    </row>
    <row r="460" s="2" customFormat="1">
      <c r="A460" s="39"/>
      <c r="B460" s="40"/>
      <c r="C460" s="41"/>
      <c r="D460" s="233" t="s">
        <v>197</v>
      </c>
      <c r="E460" s="41"/>
      <c r="F460" s="260" t="s">
        <v>753</v>
      </c>
      <c r="G460" s="41"/>
      <c r="H460" s="41"/>
      <c r="I460" s="137"/>
      <c r="J460" s="41"/>
      <c r="K460" s="41"/>
      <c r="L460" s="45"/>
      <c r="M460" s="235"/>
      <c r="N460" s="236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197</v>
      </c>
      <c r="AU460" s="18" t="s">
        <v>85</v>
      </c>
    </row>
    <row r="461" s="13" customFormat="1">
      <c r="A461" s="13"/>
      <c r="B461" s="237"/>
      <c r="C461" s="238"/>
      <c r="D461" s="233" t="s">
        <v>150</v>
      </c>
      <c r="E461" s="239" t="s">
        <v>19</v>
      </c>
      <c r="F461" s="240" t="s">
        <v>747</v>
      </c>
      <c r="G461" s="238"/>
      <c r="H461" s="241">
        <v>8</v>
      </c>
      <c r="I461" s="242"/>
      <c r="J461" s="238"/>
      <c r="K461" s="238"/>
      <c r="L461" s="243"/>
      <c r="M461" s="244"/>
      <c r="N461" s="245"/>
      <c r="O461" s="245"/>
      <c r="P461" s="245"/>
      <c r="Q461" s="245"/>
      <c r="R461" s="245"/>
      <c r="S461" s="245"/>
      <c r="T461" s="24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7" t="s">
        <v>150</v>
      </c>
      <c r="AU461" s="247" t="s">
        <v>85</v>
      </c>
      <c r="AV461" s="13" t="s">
        <v>85</v>
      </c>
      <c r="AW461" s="13" t="s">
        <v>34</v>
      </c>
      <c r="AX461" s="13" t="s">
        <v>82</v>
      </c>
      <c r="AY461" s="247" t="s">
        <v>142</v>
      </c>
    </row>
    <row r="462" s="2" customFormat="1" ht="16.5" customHeight="1">
      <c r="A462" s="39"/>
      <c r="B462" s="40"/>
      <c r="C462" s="248" t="s">
        <v>754</v>
      </c>
      <c r="D462" s="248" t="s">
        <v>152</v>
      </c>
      <c r="E462" s="249" t="s">
        <v>755</v>
      </c>
      <c r="F462" s="250" t="s">
        <v>756</v>
      </c>
      <c r="G462" s="251" t="s">
        <v>194</v>
      </c>
      <c r="H462" s="252">
        <v>8</v>
      </c>
      <c r="I462" s="253"/>
      <c r="J462" s="254">
        <f>ROUND(I462*H462,2)</f>
        <v>0</v>
      </c>
      <c r="K462" s="250" t="s">
        <v>165</v>
      </c>
      <c r="L462" s="255"/>
      <c r="M462" s="256" t="s">
        <v>19</v>
      </c>
      <c r="N462" s="257" t="s">
        <v>45</v>
      </c>
      <c r="O462" s="85"/>
      <c r="P462" s="229">
        <f>O462*H462</f>
        <v>0</v>
      </c>
      <c r="Q462" s="229">
        <v>0.045999999999999999</v>
      </c>
      <c r="R462" s="229">
        <f>Q462*H462</f>
        <v>0.36799999999999999</v>
      </c>
      <c r="S462" s="229">
        <v>0</v>
      </c>
      <c r="T462" s="230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1" t="s">
        <v>325</v>
      </c>
      <c r="AT462" s="231" t="s">
        <v>152</v>
      </c>
      <c r="AU462" s="231" t="s">
        <v>85</v>
      </c>
      <c r="AY462" s="18" t="s">
        <v>142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18" t="s">
        <v>82</v>
      </c>
      <c r="BK462" s="232">
        <f>ROUND(I462*H462,2)</f>
        <v>0</v>
      </c>
      <c r="BL462" s="18" t="s">
        <v>325</v>
      </c>
      <c r="BM462" s="231" t="s">
        <v>757</v>
      </c>
    </row>
    <row r="463" s="2" customFormat="1">
      <c r="A463" s="39"/>
      <c r="B463" s="40"/>
      <c r="C463" s="41"/>
      <c r="D463" s="233" t="s">
        <v>149</v>
      </c>
      <c r="E463" s="41"/>
      <c r="F463" s="234" t="s">
        <v>756</v>
      </c>
      <c r="G463" s="41"/>
      <c r="H463" s="41"/>
      <c r="I463" s="137"/>
      <c r="J463" s="41"/>
      <c r="K463" s="41"/>
      <c r="L463" s="45"/>
      <c r="M463" s="235"/>
      <c r="N463" s="236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149</v>
      </c>
      <c r="AU463" s="18" t="s">
        <v>85</v>
      </c>
    </row>
    <row r="464" s="13" customFormat="1">
      <c r="A464" s="13"/>
      <c r="B464" s="237"/>
      <c r="C464" s="238"/>
      <c r="D464" s="233" t="s">
        <v>150</v>
      </c>
      <c r="E464" s="239" t="s">
        <v>19</v>
      </c>
      <c r="F464" s="240" t="s">
        <v>758</v>
      </c>
      <c r="G464" s="238"/>
      <c r="H464" s="241">
        <v>8</v>
      </c>
      <c r="I464" s="242"/>
      <c r="J464" s="238"/>
      <c r="K464" s="238"/>
      <c r="L464" s="243"/>
      <c r="M464" s="244"/>
      <c r="N464" s="245"/>
      <c r="O464" s="245"/>
      <c r="P464" s="245"/>
      <c r="Q464" s="245"/>
      <c r="R464" s="245"/>
      <c r="S464" s="245"/>
      <c r="T464" s="24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7" t="s">
        <v>150</v>
      </c>
      <c r="AU464" s="247" t="s">
        <v>85</v>
      </c>
      <c r="AV464" s="13" t="s">
        <v>85</v>
      </c>
      <c r="AW464" s="13" t="s">
        <v>34</v>
      </c>
      <c r="AX464" s="13" t="s">
        <v>82</v>
      </c>
      <c r="AY464" s="247" t="s">
        <v>142</v>
      </c>
    </row>
    <row r="465" s="2" customFormat="1" ht="21.75" customHeight="1">
      <c r="A465" s="39"/>
      <c r="B465" s="40"/>
      <c r="C465" s="220" t="s">
        <v>759</v>
      </c>
      <c r="D465" s="220" t="s">
        <v>143</v>
      </c>
      <c r="E465" s="221" t="s">
        <v>760</v>
      </c>
      <c r="F465" s="222" t="s">
        <v>761</v>
      </c>
      <c r="G465" s="223" t="s">
        <v>194</v>
      </c>
      <c r="H465" s="224">
        <v>8</v>
      </c>
      <c r="I465" s="225"/>
      <c r="J465" s="226">
        <f>ROUND(I465*H465,2)</f>
        <v>0</v>
      </c>
      <c r="K465" s="222" t="s">
        <v>165</v>
      </c>
      <c r="L465" s="45"/>
      <c r="M465" s="227" t="s">
        <v>19</v>
      </c>
      <c r="N465" s="228" t="s">
        <v>45</v>
      </c>
      <c r="O465" s="85"/>
      <c r="P465" s="229">
        <f>O465*H465</f>
        <v>0</v>
      </c>
      <c r="Q465" s="229">
        <v>0</v>
      </c>
      <c r="R465" s="229">
        <f>Q465*H465</f>
        <v>0</v>
      </c>
      <c r="S465" s="229">
        <v>0</v>
      </c>
      <c r="T465" s="230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1" t="s">
        <v>269</v>
      </c>
      <c r="AT465" s="231" t="s">
        <v>143</v>
      </c>
      <c r="AU465" s="231" t="s">
        <v>85</v>
      </c>
      <c r="AY465" s="18" t="s">
        <v>142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18" t="s">
        <v>82</v>
      </c>
      <c r="BK465" s="232">
        <f>ROUND(I465*H465,2)</f>
        <v>0</v>
      </c>
      <c r="BL465" s="18" t="s">
        <v>269</v>
      </c>
      <c r="BM465" s="231" t="s">
        <v>762</v>
      </c>
    </row>
    <row r="466" s="2" customFormat="1">
      <c r="A466" s="39"/>
      <c r="B466" s="40"/>
      <c r="C466" s="41"/>
      <c r="D466" s="233" t="s">
        <v>149</v>
      </c>
      <c r="E466" s="41"/>
      <c r="F466" s="234" t="s">
        <v>763</v>
      </c>
      <c r="G466" s="41"/>
      <c r="H466" s="41"/>
      <c r="I466" s="137"/>
      <c r="J466" s="41"/>
      <c r="K466" s="41"/>
      <c r="L466" s="45"/>
      <c r="M466" s="235"/>
      <c r="N466" s="236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149</v>
      </c>
      <c r="AU466" s="18" t="s">
        <v>85</v>
      </c>
    </row>
    <row r="467" s="2" customFormat="1">
      <c r="A467" s="39"/>
      <c r="B467" s="40"/>
      <c r="C467" s="41"/>
      <c r="D467" s="233" t="s">
        <v>197</v>
      </c>
      <c r="E467" s="41"/>
      <c r="F467" s="260" t="s">
        <v>740</v>
      </c>
      <c r="G467" s="41"/>
      <c r="H467" s="41"/>
      <c r="I467" s="137"/>
      <c r="J467" s="41"/>
      <c r="K467" s="41"/>
      <c r="L467" s="45"/>
      <c r="M467" s="235"/>
      <c r="N467" s="236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197</v>
      </c>
      <c r="AU467" s="18" t="s">
        <v>85</v>
      </c>
    </row>
    <row r="468" s="13" customFormat="1">
      <c r="A468" s="13"/>
      <c r="B468" s="237"/>
      <c r="C468" s="238"/>
      <c r="D468" s="233" t="s">
        <v>150</v>
      </c>
      <c r="E468" s="239" t="s">
        <v>19</v>
      </c>
      <c r="F468" s="240" t="s">
        <v>747</v>
      </c>
      <c r="G468" s="238"/>
      <c r="H468" s="241">
        <v>8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7" t="s">
        <v>150</v>
      </c>
      <c r="AU468" s="247" t="s">
        <v>85</v>
      </c>
      <c r="AV468" s="13" t="s">
        <v>85</v>
      </c>
      <c r="AW468" s="13" t="s">
        <v>34</v>
      </c>
      <c r="AX468" s="13" t="s">
        <v>82</v>
      </c>
      <c r="AY468" s="247" t="s">
        <v>142</v>
      </c>
    </row>
    <row r="469" s="2" customFormat="1" ht="21.75" customHeight="1">
      <c r="A469" s="39"/>
      <c r="B469" s="40"/>
      <c r="C469" s="220" t="s">
        <v>764</v>
      </c>
      <c r="D469" s="220" t="s">
        <v>143</v>
      </c>
      <c r="E469" s="221" t="s">
        <v>765</v>
      </c>
      <c r="F469" s="222" t="s">
        <v>766</v>
      </c>
      <c r="G469" s="223" t="s">
        <v>194</v>
      </c>
      <c r="H469" s="224">
        <v>8</v>
      </c>
      <c r="I469" s="225"/>
      <c r="J469" s="226">
        <f>ROUND(I469*H469,2)</f>
        <v>0</v>
      </c>
      <c r="K469" s="222" t="s">
        <v>165</v>
      </c>
      <c r="L469" s="45"/>
      <c r="M469" s="227" t="s">
        <v>19</v>
      </c>
      <c r="N469" s="228" t="s">
        <v>45</v>
      </c>
      <c r="O469" s="85"/>
      <c r="P469" s="229">
        <f>O469*H469</f>
        <v>0</v>
      </c>
      <c r="Q469" s="229">
        <v>0</v>
      </c>
      <c r="R469" s="229">
        <f>Q469*H469</f>
        <v>0</v>
      </c>
      <c r="S469" s="229">
        <v>0</v>
      </c>
      <c r="T469" s="230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1" t="s">
        <v>269</v>
      </c>
      <c r="AT469" s="231" t="s">
        <v>143</v>
      </c>
      <c r="AU469" s="231" t="s">
        <v>85</v>
      </c>
      <c r="AY469" s="18" t="s">
        <v>142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18" t="s">
        <v>82</v>
      </c>
      <c r="BK469" s="232">
        <f>ROUND(I469*H469,2)</f>
        <v>0</v>
      </c>
      <c r="BL469" s="18" t="s">
        <v>269</v>
      </c>
      <c r="BM469" s="231" t="s">
        <v>767</v>
      </c>
    </row>
    <row r="470" s="2" customFormat="1">
      <c r="A470" s="39"/>
      <c r="B470" s="40"/>
      <c r="C470" s="41"/>
      <c r="D470" s="233" t="s">
        <v>149</v>
      </c>
      <c r="E470" s="41"/>
      <c r="F470" s="234" t="s">
        <v>768</v>
      </c>
      <c r="G470" s="41"/>
      <c r="H470" s="41"/>
      <c r="I470" s="137"/>
      <c r="J470" s="41"/>
      <c r="K470" s="41"/>
      <c r="L470" s="45"/>
      <c r="M470" s="235"/>
      <c r="N470" s="236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149</v>
      </c>
      <c r="AU470" s="18" t="s">
        <v>85</v>
      </c>
    </row>
    <row r="471" s="2" customFormat="1">
      <c r="A471" s="39"/>
      <c r="B471" s="40"/>
      <c r="C471" s="41"/>
      <c r="D471" s="233" t="s">
        <v>197</v>
      </c>
      <c r="E471" s="41"/>
      <c r="F471" s="260" t="s">
        <v>753</v>
      </c>
      <c r="G471" s="41"/>
      <c r="H471" s="41"/>
      <c r="I471" s="137"/>
      <c r="J471" s="41"/>
      <c r="K471" s="41"/>
      <c r="L471" s="45"/>
      <c r="M471" s="235"/>
      <c r="N471" s="236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197</v>
      </c>
      <c r="AU471" s="18" t="s">
        <v>85</v>
      </c>
    </row>
    <row r="472" s="13" customFormat="1">
      <c r="A472" s="13"/>
      <c r="B472" s="237"/>
      <c r="C472" s="238"/>
      <c r="D472" s="233" t="s">
        <v>150</v>
      </c>
      <c r="E472" s="239" t="s">
        <v>19</v>
      </c>
      <c r="F472" s="240" t="s">
        <v>747</v>
      </c>
      <c r="G472" s="238"/>
      <c r="H472" s="241">
        <v>8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7" t="s">
        <v>150</v>
      </c>
      <c r="AU472" s="247" t="s">
        <v>85</v>
      </c>
      <c r="AV472" s="13" t="s">
        <v>85</v>
      </c>
      <c r="AW472" s="13" t="s">
        <v>34</v>
      </c>
      <c r="AX472" s="13" t="s">
        <v>82</v>
      </c>
      <c r="AY472" s="247" t="s">
        <v>142</v>
      </c>
    </row>
    <row r="473" s="2" customFormat="1" ht="16.5" customHeight="1">
      <c r="A473" s="39"/>
      <c r="B473" s="40"/>
      <c r="C473" s="248" t="s">
        <v>769</v>
      </c>
      <c r="D473" s="248" t="s">
        <v>152</v>
      </c>
      <c r="E473" s="249" t="s">
        <v>770</v>
      </c>
      <c r="F473" s="250" t="s">
        <v>771</v>
      </c>
      <c r="G473" s="251" t="s">
        <v>194</v>
      </c>
      <c r="H473" s="252">
        <v>8</v>
      </c>
      <c r="I473" s="253"/>
      <c r="J473" s="254">
        <f>ROUND(I473*H473,2)</f>
        <v>0</v>
      </c>
      <c r="K473" s="250" t="s">
        <v>165</v>
      </c>
      <c r="L473" s="255"/>
      <c r="M473" s="256" t="s">
        <v>19</v>
      </c>
      <c r="N473" s="257" t="s">
        <v>45</v>
      </c>
      <c r="O473" s="85"/>
      <c r="P473" s="229">
        <f>O473*H473</f>
        <v>0</v>
      </c>
      <c r="Q473" s="229">
        <v>0.080000000000000002</v>
      </c>
      <c r="R473" s="229">
        <f>Q473*H473</f>
        <v>0.64000000000000001</v>
      </c>
      <c r="S473" s="229">
        <v>0</v>
      </c>
      <c r="T473" s="230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1" t="s">
        <v>325</v>
      </c>
      <c r="AT473" s="231" t="s">
        <v>152</v>
      </c>
      <c r="AU473" s="231" t="s">
        <v>85</v>
      </c>
      <c r="AY473" s="18" t="s">
        <v>142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18" t="s">
        <v>82</v>
      </c>
      <c r="BK473" s="232">
        <f>ROUND(I473*H473,2)</f>
        <v>0</v>
      </c>
      <c r="BL473" s="18" t="s">
        <v>325</v>
      </c>
      <c r="BM473" s="231" t="s">
        <v>772</v>
      </c>
    </row>
    <row r="474" s="2" customFormat="1">
      <c r="A474" s="39"/>
      <c r="B474" s="40"/>
      <c r="C474" s="41"/>
      <c r="D474" s="233" t="s">
        <v>149</v>
      </c>
      <c r="E474" s="41"/>
      <c r="F474" s="234" t="s">
        <v>771</v>
      </c>
      <c r="G474" s="41"/>
      <c r="H474" s="41"/>
      <c r="I474" s="137"/>
      <c r="J474" s="41"/>
      <c r="K474" s="41"/>
      <c r="L474" s="45"/>
      <c r="M474" s="235"/>
      <c r="N474" s="236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149</v>
      </c>
      <c r="AU474" s="18" t="s">
        <v>85</v>
      </c>
    </row>
    <row r="475" s="13" customFormat="1">
      <c r="A475" s="13"/>
      <c r="B475" s="237"/>
      <c r="C475" s="238"/>
      <c r="D475" s="233" t="s">
        <v>150</v>
      </c>
      <c r="E475" s="239" t="s">
        <v>19</v>
      </c>
      <c r="F475" s="240" t="s">
        <v>758</v>
      </c>
      <c r="G475" s="238"/>
      <c r="H475" s="241">
        <v>8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7" t="s">
        <v>150</v>
      </c>
      <c r="AU475" s="247" t="s">
        <v>85</v>
      </c>
      <c r="AV475" s="13" t="s">
        <v>85</v>
      </c>
      <c r="AW475" s="13" t="s">
        <v>34</v>
      </c>
      <c r="AX475" s="13" t="s">
        <v>82</v>
      </c>
      <c r="AY475" s="247" t="s">
        <v>142</v>
      </c>
    </row>
    <row r="476" s="2" customFormat="1" ht="21.75" customHeight="1">
      <c r="A476" s="39"/>
      <c r="B476" s="40"/>
      <c r="C476" s="220" t="s">
        <v>773</v>
      </c>
      <c r="D476" s="220" t="s">
        <v>143</v>
      </c>
      <c r="E476" s="221" t="s">
        <v>774</v>
      </c>
      <c r="F476" s="222" t="s">
        <v>775</v>
      </c>
      <c r="G476" s="223" t="s">
        <v>146</v>
      </c>
      <c r="H476" s="224">
        <v>21</v>
      </c>
      <c r="I476" s="225"/>
      <c r="J476" s="226">
        <f>ROUND(I476*H476,2)</f>
        <v>0</v>
      </c>
      <c r="K476" s="222" t="s">
        <v>165</v>
      </c>
      <c r="L476" s="45"/>
      <c r="M476" s="227" t="s">
        <v>19</v>
      </c>
      <c r="N476" s="228" t="s">
        <v>45</v>
      </c>
      <c r="O476" s="85"/>
      <c r="P476" s="229">
        <f>O476*H476</f>
        <v>0</v>
      </c>
      <c r="Q476" s="229">
        <v>0</v>
      </c>
      <c r="R476" s="229">
        <f>Q476*H476</f>
        <v>0</v>
      </c>
      <c r="S476" s="229">
        <v>0</v>
      </c>
      <c r="T476" s="230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1" t="s">
        <v>269</v>
      </c>
      <c r="AT476" s="231" t="s">
        <v>143</v>
      </c>
      <c r="AU476" s="231" t="s">
        <v>85</v>
      </c>
      <c r="AY476" s="18" t="s">
        <v>142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18" t="s">
        <v>82</v>
      </c>
      <c r="BK476" s="232">
        <f>ROUND(I476*H476,2)</f>
        <v>0</v>
      </c>
      <c r="BL476" s="18" t="s">
        <v>269</v>
      </c>
      <c r="BM476" s="231" t="s">
        <v>776</v>
      </c>
    </row>
    <row r="477" s="2" customFormat="1">
      <c r="A477" s="39"/>
      <c r="B477" s="40"/>
      <c r="C477" s="41"/>
      <c r="D477" s="233" t="s">
        <v>149</v>
      </c>
      <c r="E477" s="41"/>
      <c r="F477" s="234" t="s">
        <v>777</v>
      </c>
      <c r="G477" s="41"/>
      <c r="H477" s="41"/>
      <c r="I477" s="137"/>
      <c r="J477" s="41"/>
      <c r="K477" s="41"/>
      <c r="L477" s="45"/>
      <c r="M477" s="235"/>
      <c r="N477" s="236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149</v>
      </c>
      <c r="AU477" s="18" t="s">
        <v>85</v>
      </c>
    </row>
    <row r="478" s="2" customFormat="1">
      <c r="A478" s="39"/>
      <c r="B478" s="40"/>
      <c r="C478" s="41"/>
      <c r="D478" s="233" t="s">
        <v>197</v>
      </c>
      <c r="E478" s="41"/>
      <c r="F478" s="260" t="s">
        <v>740</v>
      </c>
      <c r="G478" s="41"/>
      <c r="H478" s="41"/>
      <c r="I478" s="137"/>
      <c r="J478" s="41"/>
      <c r="K478" s="41"/>
      <c r="L478" s="45"/>
      <c r="M478" s="235"/>
      <c r="N478" s="236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197</v>
      </c>
      <c r="AU478" s="18" t="s">
        <v>85</v>
      </c>
    </row>
    <row r="479" s="13" customFormat="1">
      <c r="A479" s="13"/>
      <c r="B479" s="237"/>
      <c r="C479" s="238"/>
      <c r="D479" s="233" t="s">
        <v>150</v>
      </c>
      <c r="E479" s="239" t="s">
        <v>19</v>
      </c>
      <c r="F479" s="240" t="s">
        <v>778</v>
      </c>
      <c r="G479" s="238"/>
      <c r="H479" s="241">
        <v>21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7" t="s">
        <v>150</v>
      </c>
      <c r="AU479" s="247" t="s">
        <v>85</v>
      </c>
      <c r="AV479" s="13" t="s">
        <v>85</v>
      </c>
      <c r="AW479" s="13" t="s">
        <v>34</v>
      </c>
      <c r="AX479" s="13" t="s">
        <v>82</v>
      </c>
      <c r="AY479" s="247" t="s">
        <v>142</v>
      </c>
    </row>
    <row r="480" s="2" customFormat="1" ht="21.75" customHeight="1">
      <c r="A480" s="39"/>
      <c r="B480" s="40"/>
      <c r="C480" s="220" t="s">
        <v>779</v>
      </c>
      <c r="D480" s="220" t="s">
        <v>143</v>
      </c>
      <c r="E480" s="221" t="s">
        <v>780</v>
      </c>
      <c r="F480" s="222" t="s">
        <v>781</v>
      </c>
      <c r="G480" s="223" t="s">
        <v>194</v>
      </c>
      <c r="H480" s="224">
        <v>173.333</v>
      </c>
      <c r="I480" s="225"/>
      <c r="J480" s="226">
        <f>ROUND(I480*H480,2)</f>
        <v>0</v>
      </c>
      <c r="K480" s="222" t="s">
        <v>165</v>
      </c>
      <c r="L480" s="45"/>
      <c r="M480" s="227" t="s">
        <v>19</v>
      </c>
      <c r="N480" s="228" t="s">
        <v>45</v>
      </c>
      <c r="O480" s="85"/>
      <c r="P480" s="229">
        <f>O480*H480</f>
        <v>0</v>
      </c>
      <c r="Q480" s="229">
        <v>0</v>
      </c>
      <c r="R480" s="229">
        <f>Q480*H480</f>
        <v>0</v>
      </c>
      <c r="S480" s="229">
        <v>0</v>
      </c>
      <c r="T480" s="230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1" t="s">
        <v>269</v>
      </c>
      <c r="AT480" s="231" t="s">
        <v>143</v>
      </c>
      <c r="AU480" s="231" t="s">
        <v>85</v>
      </c>
      <c r="AY480" s="18" t="s">
        <v>142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18" t="s">
        <v>82</v>
      </c>
      <c r="BK480" s="232">
        <f>ROUND(I480*H480,2)</f>
        <v>0</v>
      </c>
      <c r="BL480" s="18" t="s">
        <v>269</v>
      </c>
      <c r="BM480" s="231" t="s">
        <v>782</v>
      </c>
    </row>
    <row r="481" s="2" customFormat="1">
      <c r="A481" s="39"/>
      <c r="B481" s="40"/>
      <c r="C481" s="41"/>
      <c r="D481" s="233" t="s">
        <v>149</v>
      </c>
      <c r="E481" s="41"/>
      <c r="F481" s="234" t="s">
        <v>783</v>
      </c>
      <c r="G481" s="41"/>
      <c r="H481" s="41"/>
      <c r="I481" s="137"/>
      <c r="J481" s="41"/>
      <c r="K481" s="41"/>
      <c r="L481" s="45"/>
      <c r="M481" s="235"/>
      <c r="N481" s="236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149</v>
      </c>
      <c r="AU481" s="18" t="s">
        <v>85</v>
      </c>
    </row>
    <row r="482" s="2" customFormat="1">
      <c r="A482" s="39"/>
      <c r="B482" s="40"/>
      <c r="C482" s="41"/>
      <c r="D482" s="233" t="s">
        <v>197</v>
      </c>
      <c r="E482" s="41"/>
      <c r="F482" s="260" t="s">
        <v>784</v>
      </c>
      <c r="G482" s="41"/>
      <c r="H482" s="41"/>
      <c r="I482" s="137"/>
      <c r="J482" s="41"/>
      <c r="K482" s="41"/>
      <c r="L482" s="45"/>
      <c r="M482" s="235"/>
      <c r="N482" s="236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197</v>
      </c>
      <c r="AU482" s="18" t="s">
        <v>85</v>
      </c>
    </row>
    <row r="483" s="13" customFormat="1">
      <c r="A483" s="13"/>
      <c r="B483" s="237"/>
      <c r="C483" s="238"/>
      <c r="D483" s="233" t="s">
        <v>150</v>
      </c>
      <c r="E483" s="239" t="s">
        <v>19</v>
      </c>
      <c r="F483" s="240" t="s">
        <v>785</v>
      </c>
      <c r="G483" s="238"/>
      <c r="H483" s="241">
        <v>173.333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7" t="s">
        <v>150</v>
      </c>
      <c r="AU483" s="247" t="s">
        <v>85</v>
      </c>
      <c r="AV483" s="13" t="s">
        <v>85</v>
      </c>
      <c r="AW483" s="13" t="s">
        <v>34</v>
      </c>
      <c r="AX483" s="13" t="s">
        <v>82</v>
      </c>
      <c r="AY483" s="247" t="s">
        <v>142</v>
      </c>
    </row>
    <row r="484" s="2" customFormat="1" ht="21.75" customHeight="1">
      <c r="A484" s="39"/>
      <c r="B484" s="40"/>
      <c r="C484" s="220" t="s">
        <v>786</v>
      </c>
      <c r="D484" s="220" t="s">
        <v>143</v>
      </c>
      <c r="E484" s="221" t="s">
        <v>787</v>
      </c>
      <c r="F484" s="222" t="s">
        <v>788</v>
      </c>
      <c r="G484" s="223" t="s">
        <v>194</v>
      </c>
      <c r="H484" s="224">
        <v>86.667000000000002</v>
      </c>
      <c r="I484" s="225"/>
      <c r="J484" s="226">
        <f>ROUND(I484*H484,2)</f>
        <v>0</v>
      </c>
      <c r="K484" s="222" t="s">
        <v>165</v>
      </c>
      <c r="L484" s="45"/>
      <c r="M484" s="227" t="s">
        <v>19</v>
      </c>
      <c r="N484" s="228" t="s">
        <v>45</v>
      </c>
      <c r="O484" s="85"/>
      <c r="P484" s="229">
        <f>O484*H484</f>
        <v>0</v>
      </c>
      <c r="Q484" s="229">
        <v>0</v>
      </c>
      <c r="R484" s="229">
        <f>Q484*H484</f>
        <v>0</v>
      </c>
      <c r="S484" s="229">
        <v>0</v>
      </c>
      <c r="T484" s="230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1" t="s">
        <v>269</v>
      </c>
      <c r="AT484" s="231" t="s">
        <v>143</v>
      </c>
      <c r="AU484" s="231" t="s">
        <v>85</v>
      </c>
      <c r="AY484" s="18" t="s">
        <v>142</v>
      </c>
      <c r="BE484" s="232">
        <f>IF(N484="základní",J484,0)</f>
        <v>0</v>
      </c>
      <c r="BF484" s="232">
        <f>IF(N484="snížená",J484,0)</f>
        <v>0</v>
      </c>
      <c r="BG484" s="232">
        <f>IF(N484="zákl. přenesená",J484,0)</f>
        <v>0</v>
      </c>
      <c r="BH484" s="232">
        <f>IF(N484="sníž. přenesená",J484,0)</f>
        <v>0</v>
      </c>
      <c r="BI484" s="232">
        <f>IF(N484="nulová",J484,0)</f>
        <v>0</v>
      </c>
      <c r="BJ484" s="18" t="s">
        <v>82</v>
      </c>
      <c r="BK484" s="232">
        <f>ROUND(I484*H484,2)</f>
        <v>0</v>
      </c>
      <c r="BL484" s="18" t="s">
        <v>269</v>
      </c>
      <c r="BM484" s="231" t="s">
        <v>789</v>
      </c>
    </row>
    <row r="485" s="2" customFormat="1">
      <c r="A485" s="39"/>
      <c r="B485" s="40"/>
      <c r="C485" s="41"/>
      <c r="D485" s="233" t="s">
        <v>149</v>
      </c>
      <c r="E485" s="41"/>
      <c r="F485" s="234" t="s">
        <v>790</v>
      </c>
      <c r="G485" s="41"/>
      <c r="H485" s="41"/>
      <c r="I485" s="137"/>
      <c r="J485" s="41"/>
      <c r="K485" s="41"/>
      <c r="L485" s="45"/>
      <c r="M485" s="235"/>
      <c r="N485" s="236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149</v>
      </c>
      <c r="AU485" s="18" t="s">
        <v>85</v>
      </c>
    </row>
    <row r="486" s="2" customFormat="1">
      <c r="A486" s="39"/>
      <c r="B486" s="40"/>
      <c r="C486" s="41"/>
      <c r="D486" s="233" t="s">
        <v>197</v>
      </c>
      <c r="E486" s="41"/>
      <c r="F486" s="260" t="s">
        <v>784</v>
      </c>
      <c r="G486" s="41"/>
      <c r="H486" s="41"/>
      <c r="I486" s="137"/>
      <c r="J486" s="41"/>
      <c r="K486" s="41"/>
      <c r="L486" s="45"/>
      <c r="M486" s="235"/>
      <c r="N486" s="236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197</v>
      </c>
      <c r="AU486" s="18" t="s">
        <v>85</v>
      </c>
    </row>
    <row r="487" s="13" customFormat="1">
      <c r="A487" s="13"/>
      <c r="B487" s="237"/>
      <c r="C487" s="238"/>
      <c r="D487" s="233" t="s">
        <v>150</v>
      </c>
      <c r="E487" s="239" t="s">
        <v>19</v>
      </c>
      <c r="F487" s="240" t="s">
        <v>791</v>
      </c>
      <c r="G487" s="238"/>
      <c r="H487" s="241">
        <v>86.667000000000002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7" t="s">
        <v>150</v>
      </c>
      <c r="AU487" s="247" t="s">
        <v>85</v>
      </c>
      <c r="AV487" s="13" t="s">
        <v>85</v>
      </c>
      <c r="AW487" s="13" t="s">
        <v>34</v>
      </c>
      <c r="AX487" s="13" t="s">
        <v>82</v>
      </c>
      <c r="AY487" s="247" t="s">
        <v>142</v>
      </c>
    </row>
    <row r="488" s="2" customFormat="1" ht="21.75" customHeight="1">
      <c r="A488" s="39"/>
      <c r="B488" s="40"/>
      <c r="C488" s="220" t="s">
        <v>792</v>
      </c>
      <c r="D488" s="220" t="s">
        <v>143</v>
      </c>
      <c r="E488" s="221" t="s">
        <v>793</v>
      </c>
      <c r="F488" s="222" t="s">
        <v>794</v>
      </c>
      <c r="G488" s="223" t="s">
        <v>194</v>
      </c>
      <c r="H488" s="224">
        <v>260</v>
      </c>
      <c r="I488" s="225"/>
      <c r="J488" s="226">
        <f>ROUND(I488*H488,2)</f>
        <v>0</v>
      </c>
      <c r="K488" s="222" t="s">
        <v>165</v>
      </c>
      <c r="L488" s="45"/>
      <c r="M488" s="227" t="s">
        <v>19</v>
      </c>
      <c r="N488" s="228" t="s">
        <v>45</v>
      </c>
      <c r="O488" s="85"/>
      <c r="P488" s="229">
        <f>O488*H488</f>
        <v>0</v>
      </c>
      <c r="Q488" s="229">
        <v>0.156</v>
      </c>
      <c r="R488" s="229">
        <f>Q488*H488</f>
        <v>40.560000000000002</v>
      </c>
      <c r="S488" s="229">
        <v>0</v>
      </c>
      <c r="T488" s="230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1" t="s">
        <v>269</v>
      </c>
      <c r="AT488" s="231" t="s">
        <v>143</v>
      </c>
      <c r="AU488" s="231" t="s">
        <v>85</v>
      </c>
      <c r="AY488" s="18" t="s">
        <v>142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18" t="s">
        <v>82</v>
      </c>
      <c r="BK488" s="232">
        <f>ROUND(I488*H488,2)</f>
        <v>0</v>
      </c>
      <c r="BL488" s="18" t="s">
        <v>269</v>
      </c>
      <c r="BM488" s="231" t="s">
        <v>795</v>
      </c>
    </row>
    <row r="489" s="2" customFormat="1">
      <c r="A489" s="39"/>
      <c r="B489" s="40"/>
      <c r="C489" s="41"/>
      <c r="D489" s="233" t="s">
        <v>149</v>
      </c>
      <c r="E489" s="41"/>
      <c r="F489" s="234" t="s">
        <v>796</v>
      </c>
      <c r="G489" s="41"/>
      <c r="H489" s="41"/>
      <c r="I489" s="137"/>
      <c r="J489" s="41"/>
      <c r="K489" s="41"/>
      <c r="L489" s="45"/>
      <c r="M489" s="235"/>
      <c r="N489" s="236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149</v>
      </c>
      <c r="AU489" s="18" t="s">
        <v>85</v>
      </c>
    </row>
    <row r="490" s="2" customFormat="1">
      <c r="A490" s="39"/>
      <c r="B490" s="40"/>
      <c r="C490" s="41"/>
      <c r="D490" s="233" t="s">
        <v>197</v>
      </c>
      <c r="E490" s="41"/>
      <c r="F490" s="260" t="s">
        <v>797</v>
      </c>
      <c r="G490" s="41"/>
      <c r="H490" s="41"/>
      <c r="I490" s="137"/>
      <c r="J490" s="41"/>
      <c r="K490" s="41"/>
      <c r="L490" s="45"/>
      <c r="M490" s="235"/>
      <c r="N490" s="236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197</v>
      </c>
      <c r="AU490" s="18" t="s">
        <v>85</v>
      </c>
    </row>
    <row r="491" s="13" customFormat="1">
      <c r="A491" s="13"/>
      <c r="B491" s="237"/>
      <c r="C491" s="238"/>
      <c r="D491" s="233" t="s">
        <v>150</v>
      </c>
      <c r="E491" s="239" t="s">
        <v>19</v>
      </c>
      <c r="F491" s="240" t="s">
        <v>798</v>
      </c>
      <c r="G491" s="238"/>
      <c r="H491" s="241">
        <v>260</v>
      </c>
      <c r="I491" s="242"/>
      <c r="J491" s="238"/>
      <c r="K491" s="238"/>
      <c r="L491" s="243"/>
      <c r="M491" s="244"/>
      <c r="N491" s="245"/>
      <c r="O491" s="245"/>
      <c r="P491" s="245"/>
      <c r="Q491" s="245"/>
      <c r="R491" s="245"/>
      <c r="S491" s="245"/>
      <c r="T491" s="24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7" t="s">
        <v>150</v>
      </c>
      <c r="AU491" s="247" t="s">
        <v>85</v>
      </c>
      <c r="AV491" s="13" t="s">
        <v>85</v>
      </c>
      <c r="AW491" s="13" t="s">
        <v>34</v>
      </c>
      <c r="AX491" s="13" t="s">
        <v>82</v>
      </c>
      <c r="AY491" s="247" t="s">
        <v>142</v>
      </c>
    </row>
    <row r="492" s="2" customFormat="1" ht="16.5" customHeight="1">
      <c r="A492" s="39"/>
      <c r="B492" s="40"/>
      <c r="C492" s="248" t="s">
        <v>799</v>
      </c>
      <c r="D492" s="248" t="s">
        <v>152</v>
      </c>
      <c r="E492" s="249" t="s">
        <v>800</v>
      </c>
      <c r="F492" s="250" t="s">
        <v>801</v>
      </c>
      <c r="G492" s="251" t="s">
        <v>194</v>
      </c>
      <c r="H492" s="252">
        <v>520</v>
      </c>
      <c r="I492" s="253"/>
      <c r="J492" s="254">
        <f>ROUND(I492*H492,2)</f>
        <v>0</v>
      </c>
      <c r="K492" s="250" t="s">
        <v>165</v>
      </c>
      <c r="L492" s="255"/>
      <c r="M492" s="256" t="s">
        <v>19</v>
      </c>
      <c r="N492" s="257" t="s">
        <v>45</v>
      </c>
      <c r="O492" s="85"/>
      <c r="P492" s="229">
        <f>O492*H492</f>
        <v>0</v>
      </c>
      <c r="Q492" s="229">
        <v>2.0000000000000002E-05</v>
      </c>
      <c r="R492" s="229">
        <f>Q492*H492</f>
        <v>0.010400000000000001</v>
      </c>
      <c r="S492" s="229">
        <v>0</v>
      </c>
      <c r="T492" s="230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1" t="s">
        <v>325</v>
      </c>
      <c r="AT492" s="231" t="s">
        <v>152</v>
      </c>
      <c r="AU492" s="231" t="s">
        <v>85</v>
      </c>
      <c r="AY492" s="18" t="s">
        <v>142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18" t="s">
        <v>82</v>
      </c>
      <c r="BK492" s="232">
        <f>ROUND(I492*H492,2)</f>
        <v>0</v>
      </c>
      <c r="BL492" s="18" t="s">
        <v>325</v>
      </c>
      <c r="BM492" s="231" t="s">
        <v>802</v>
      </c>
    </row>
    <row r="493" s="2" customFormat="1">
      <c r="A493" s="39"/>
      <c r="B493" s="40"/>
      <c r="C493" s="41"/>
      <c r="D493" s="233" t="s">
        <v>149</v>
      </c>
      <c r="E493" s="41"/>
      <c r="F493" s="234" t="s">
        <v>801</v>
      </c>
      <c r="G493" s="41"/>
      <c r="H493" s="41"/>
      <c r="I493" s="137"/>
      <c r="J493" s="41"/>
      <c r="K493" s="41"/>
      <c r="L493" s="45"/>
      <c r="M493" s="235"/>
      <c r="N493" s="236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149</v>
      </c>
      <c r="AU493" s="18" t="s">
        <v>85</v>
      </c>
    </row>
    <row r="494" s="13" customFormat="1">
      <c r="A494" s="13"/>
      <c r="B494" s="237"/>
      <c r="C494" s="238"/>
      <c r="D494" s="233" t="s">
        <v>150</v>
      </c>
      <c r="E494" s="239" t="s">
        <v>19</v>
      </c>
      <c r="F494" s="240" t="s">
        <v>803</v>
      </c>
      <c r="G494" s="238"/>
      <c r="H494" s="241">
        <v>520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7" t="s">
        <v>150</v>
      </c>
      <c r="AU494" s="247" t="s">
        <v>85</v>
      </c>
      <c r="AV494" s="13" t="s">
        <v>85</v>
      </c>
      <c r="AW494" s="13" t="s">
        <v>34</v>
      </c>
      <c r="AX494" s="13" t="s">
        <v>82</v>
      </c>
      <c r="AY494" s="247" t="s">
        <v>142</v>
      </c>
    </row>
    <row r="495" s="2" customFormat="1" ht="21.75" customHeight="1">
      <c r="A495" s="39"/>
      <c r="B495" s="40"/>
      <c r="C495" s="220" t="s">
        <v>804</v>
      </c>
      <c r="D495" s="220" t="s">
        <v>143</v>
      </c>
      <c r="E495" s="221" t="s">
        <v>805</v>
      </c>
      <c r="F495" s="222" t="s">
        <v>806</v>
      </c>
      <c r="G495" s="223" t="s">
        <v>194</v>
      </c>
      <c r="H495" s="224">
        <v>260</v>
      </c>
      <c r="I495" s="225"/>
      <c r="J495" s="226">
        <f>ROUND(I495*H495,2)</f>
        <v>0</v>
      </c>
      <c r="K495" s="222" t="s">
        <v>165</v>
      </c>
      <c r="L495" s="45"/>
      <c r="M495" s="227" t="s">
        <v>19</v>
      </c>
      <c r="N495" s="228" t="s">
        <v>45</v>
      </c>
      <c r="O495" s="85"/>
      <c r="P495" s="229">
        <f>O495*H495</f>
        <v>0</v>
      </c>
      <c r="Q495" s="229">
        <v>0</v>
      </c>
      <c r="R495" s="229">
        <f>Q495*H495</f>
        <v>0</v>
      </c>
      <c r="S495" s="229">
        <v>0</v>
      </c>
      <c r="T495" s="230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1" t="s">
        <v>269</v>
      </c>
      <c r="AT495" s="231" t="s">
        <v>143</v>
      </c>
      <c r="AU495" s="231" t="s">
        <v>85</v>
      </c>
      <c r="AY495" s="18" t="s">
        <v>142</v>
      </c>
      <c r="BE495" s="232">
        <f>IF(N495="základní",J495,0)</f>
        <v>0</v>
      </c>
      <c r="BF495" s="232">
        <f>IF(N495="snížená",J495,0)</f>
        <v>0</v>
      </c>
      <c r="BG495" s="232">
        <f>IF(N495="zákl. přenesená",J495,0)</f>
        <v>0</v>
      </c>
      <c r="BH495" s="232">
        <f>IF(N495="sníž. přenesená",J495,0)</f>
        <v>0</v>
      </c>
      <c r="BI495" s="232">
        <f>IF(N495="nulová",J495,0)</f>
        <v>0</v>
      </c>
      <c r="BJ495" s="18" t="s">
        <v>82</v>
      </c>
      <c r="BK495" s="232">
        <f>ROUND(I495*H495,2)</f>
        <v>0</v>
      </c>
      <c r="BL495" s="18" t="s">
        <v>269</v>
      </c>
      <c r="BM495" s="231" t="s">
        <v>807</v>
      </c>
    </row>
    <row r="496" s="2" customFormat="1">
      <c r="A496" s="39"/>
      <c r="B496" s="40"/>
      <c r="C496" s="41"/>
      <c r="D496" s="233" t="s">
        <v>149</v>
      </c>
      <c r="E496" s="41"/>
      <c r="F496" s="234" t="s">
        <v>808</v>
      </c>
      <c r="G496" s="41"/>
      <c r="H496" s="41"/>
      <c r="I496" s="137"/>
      <c r="J496" s="41"/>
      <c r="K496" s="41"/>
      <c r="L496" s="45"/>
      <c r="M496" s="235"/>
      <c r="N496" s="236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149</v>
      </c>
      <c r="AU496" s="18" t="s">
        <v>85</v>
      </c>
    </row>
    <row r="497" s="13" customFormat="1">
      <c r="A497" s="13"/>
      <c r="B497" s="237"/>
      <c r="C497" s="238"/>
      <c r="D497" s="233" t="s">
        <v>150</v>
      </c>
      <c r="E497" s="239" t="s">
        <v>19</v>
      </c>
      <c r="F497" s="240" t="s">
        <v>809</v>
      </c>
      <c r="G497" s="238"/>
      <c r="H497" s="241">
        <v>260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7" t="s">
        <v>150</v>
      </c>
      <c r="AU497" s="247" t="s">
        <v>85</v>
      </c>
      <c r="AV497" s="13" t="s">
        <v>85</v>
      </c>
      <c r="AW497" s="13" t="s">
        <v>34</v>
      </c>
      <c r="AX497" s="13" t="s">
        <v>82</v>
      </c>
      <c r="AY497" s="247" t="s">
        <v>142</v>
      </c>
    </row>
    <row r="498" s="2" customFormat="1" ht="21.75" customHeight="1">
      <c r="A498" s="39"/>
      <c r="B498" s="40"/>
      <c r="C498" s="220" t="s">
        <v>810</v>
      </c>
      <c r="D498" s="220" t="s">
        <v>143</v>
      </c>
      <c r="E498" s="221" t="s">
        <v>811</v>
      </c>
      <c r="F498" s="222" t="s">
        <v>812</v>
      </c>
      <c r="G498" s="223" t="s">
        <v>813</v>
      </c>
      <c r="H498" s="224">
        <v>7.3440000000000003</v>
      </c>
      <c r="I498" s="225"/>
      <c r="J498" s="226">
        <f>ROUND(I498*H498,2)</f>
        <v>0</v>
      </c>
      <c r="K498" s="222" t="s">
        <v>19</v>
      </c>
      <c r="L498" s="45"/>
      <c r="M498" s="227" t="s">
        <v>19</v>
      </c>
      <c r="N498" s="228" t="s">
        <v>45</v>
      </c>
      <c r="O498" s="85"/>
      <c r="P498" s="229">
        <f>O498*H498</f>
        <v>0</v>
      </c>
      <c r="Q498" s="229">
        <v>0</v>
      </c>
      <c r="R498" s="229">
        <f>Q498*H498</f>
        <v>0</v>
      </c>
      <c r="S498" s="229">
        <v>0</v>
      </c>
      <c r="T498" s="230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1" t="s">
        <v>269</v>
      </c>
      <c r="AT498" s="231" t="s">
        <v>143</v>
      </c>
      <c r="AU498" s="231" t="s">
        <v>85</v>
      </c>
      <c r="AY498" s="18" t="s">
        <v>142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18" t="s">
        <v>82</v>
      </c>
      <c r="BK498" s="232">
        <f>ROUND(I498*H498,2)</f>
        <v>0</v>
      </c>
      <c r="BL498" s="18" t="s">
        <v>269</v>
      </c>
      <c r="BM498" s="231" t="s">
        <v>814</v>
      </c>
    </row>
    <row r="499" s="2" customFormat="1">
      <c r="A499" s="39"/>
      <c r="B499" s="40"/>
      <c r="C499" s="41"/>
      <c r="D499" s="233" t="s">
        <v>149</v>
      </c>
      <c r="E499" s="41"/>
      <c r="F499" s="234" t="s">
        <v>812</v>
      </c>
      <c r="G499" s="41"/>
      <c r="H499" s="41"/>
      <c r="I499" s="137"/>
      <c r="J499" s="41"/>
      <c r="K499" s="41"/>
      <c r="L499" s="45"/>
      <c r="M499" s="235"/>
      <c r="N499" s="236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149</v>
      </c>
      <c r="AU499" s="18" t="s">
        <v>85</v>
      </c>
    </row>
    <row r="500" s="13" customFormat="1">
      <c r="A500" s="13"/>
      <c r="B500" s="237"/>
      <c r="C500" s="238"/>
      <c r="D500" s="233" t="s">
        <v>150</v>
      </c>
      <c r="E500" s="239" t="s">
        <v>19</v>
      </c>
      <c r="F500" s="240" t="s">
        <v>815</v>
      </c>
      <c r="G500" s="238"/>
      <c r="H500" s="241">
        <v>7.3440000000000003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7" t="s">
        <v>150</v>
      </c>
      <c r="AU500" s="247" t="s">
        <v>85</v>
      </c>
      <c r="AV500" s="13" t="s">
        <v>85</v>
      </c>
      <c r="AW500" s="13" t="s">
        <v>34</v>
      </c>
      <c r="AX500" s="13" t="s">
        <v>82</v>
      </c>
      <c r="AY500" s="247" t="s">
        <v>142</v>
      </c>
    </row>
    <row r="501" s="2" customFormat="1" ht="21.75" customHeight="1">
      <c r="A501" s="39"/>
      <c r="B501" s="40"/>
      <c r="C501" s="220" t="s">
        <v>816</v>
      </c>
      <c r="D501" s="220" t="s">
        <v>143</v>
      </c>
      <c r="E501" s="221" t="s">
        <v>817</v>
      </c>
      <c r="F501" s="222" t="s">
        <v>818</v>
      </c>
      <c r="G501" s="223" t="s">
        <v>813</v>
      </c>
      <c r="H501" s="224">
        <v>7.3440000000000003</v>
      </c>
      <c r="I501" s="225"/>
      <c r="J501" s="226">
        <f>ROUND(I501*H501,2)</f>
        <v>0</v>
      </c>
      <c r="K501" s="222" t="s">
        <v>165</v>
      </c>
      <c r="L501" s="45"/>
      <c r="M501" s="227" t="s">
        <v>19</v>
      </c>
      <c r="N501" s="228" t="s">
        <v>45</v>
      </c>
      <c r="O501" s="85"/>
      <c r="P501" s="229">
        <f>O501*H501</f>
        <v>0</v>
      </c>
      <c r="Q501" s="229">
        <v>2.2563399999999998</v>
      </c>
      <c r="R501" s="229">
        <f>Q501*H501</f>
        <v>16.570560959999998</v>
      </c>
      <c r="S501" s="229">
        <v>0</v>
      </c>
      <c r="T501" s="230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1" t="s">
        <v>269</v>
      </c>
      <c r="AT501" s="231" t="s">
        <v>143</v>
      </c>
      <c r="AU501" s="231" t="s">
        <v>85</v>
      </c>
      <c r="AY501" s="18" t="s">
        <v>142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18" t="s">
        <v>82</v>
      </c>
      <c r="BK501" s="232">
        <f>ROUND(I501*H501,2)</f>
        <v>0</v>
      </c>
      <c r="BL501" s="18" t="s">
        <v>269</v>
      </c>
      <c r="BM501" s="231" t="s">
        <v>819</v>
      </c>
    </row>
    <row r="502" s="2" customFormat="1">
      <c r="A502" s="39"/>
      <c r="B502" s="40"/>
      <c r="C502" s="41"/>
      <c r="D502" s="233" t="s">
        <v>149</v>
      </c>
      <c r="E502" s="41"/>
      <c r="F502" s="234" t="s">
        <v>820</v>
      </c>
      <c r="G502" s="41"/>
      <c r="H502" s="41"/>
      <c r="I502" s="137"/>
      <c r="J502" s="41"/>
      <c r="K502" s="41"/>
      <c r="L502" s="45"/>
      <c r="M502" s="235"/>
      <c r="N502" s="236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149</v>
      </c>
      <c r="AU502" s="18" t="s">
        <v>85</v>
      </c>
    </row>
    <row r="503" s="13" customFormat="1">
      <c r="A503" s="13"/>
      <c r="B503" s="237"/>
      <c r="C503" s="238"/>
      <c r="D503" s="233" t="s">
        <v>150</v>
      </c>
      <c r="E503" s="239" t="s">
        <v>19</v>
      </c>
      <c r="F503" s="240" t="s">
        <v>821</v>
      </c>
      <c r="G503" s="238"/>
      <c r="H503" s="241">
        <v>7.3440000000000003</v>
      </c>
      <c r="I503" s="242"/>
      <c r="J503" s="238"/>
      <c r="K503" s="238"/>
      <c r="L503" s="243"/>
      <c r="M503" s="244"/>
      <c r="N503" s="245"/>
      <c r="O503" s="245"/>
      <c r="P503" s="245"/>
      <c r="Q503" s="245"/>
      <c r="R503" s="245"/>
      <c r="S503" s="245"/>
      <c r="T503" s="246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7" t="s">
        <v>150</v>
      </c>
      <c r="AU503" s="247" t="s">
        <v>85</v>
      </c>
      <c r="AV503" s="13" t="s">
        <v>85</v>
      </c>
      <c r="AW503" s="13" t="s">
        <v>34</v>
      </c>
      <c r="AX503" s="13" t="s">
        <v>82</v>
      </c>
      <c r="AY503" s="247" t="s">
        <v>142</v>
      </c>
    </row>
    <row r="504" s="2" customFormat="1" ht="16.5" customHeight="1">
      <c r="A504" s="39"/>
      <c r="B504" s="40"/>
      <c r="C504" s="220" t="s">
        <v>822</v>
      </c>
      <c r="D504" s="220" t="s">
        <v>143</v>
      </c>
      <c r="E504" s="221" t="s">
        <v>823</v>
      </c>
      <c r="F504" s="222" t="s">
        <v>824</v>
      </c>
      <c r="G504" s="223" t="s">
        <v>825</v>
      </c>
      <c r="H504" s="224">
        <v>0.074999999999999997</v>
      </c>
      <c r="I504" s="225"/>
      <c r="J504" s="226">
        <f>ROUND(I504*H504,2)</f>
        <v>0</v>
      </c>
      <c r="K504" s="222" t="s">
        <v>165</v>
      </c>
      <c r="L504" s="45"/>
      <c r="M504" s="227" t="s">
        <v>19</v>
      </c>
      <c r="N504" s="228" t="s">
        <v>45</v>
      </c>
      <c r="O504" s="85"/>
      <c r="P504" s="229">
        <f>O504*H504</f>
        <v>0</v>
      </c>
      <c r="Q504" s="229">
        <v>1.0601700000000001</v>
      </c>
      <c r="R504" s="229">
        <f>Q504*H504</f>
        <v>0.079512750000000007</v>
      </c>
      <c r="S504" s="229">
        <v>0</v>
      </c>
      <c r="T504" s="230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1" t="s">
        <v>269</v>
      </c>
      <c r="AT504" s="231" t="s">
        <v>143</v>
      </c>
      <c r="AU504" s="231" t="s">
        <v>85</v>
      </c>
      <c r="AY504" s="18" t="s">
        <v>142</v>
      </c>
      <c r="BE504" s="232">
        <f>IF(N504="základní",J504,0)</f>
        <v>0</v>
      </c>
      <c r="BF504" s="232">
        <f>IF(N504="snížená",J504,0)</f>
        <v>0</v>
      </c>
      <c r="BG504" s="232">
        <f>IF(N504="zákl. přenesená",J504,0)</f>
        <v>0</v>
      </c>
      <c r="BH504" s="232">
        <f>IF(N504="sníž. přenesená",J504,0)</f>
        <v>0</v>
      </c>
      <c r="BI504" s="232">
        <f>IF(N504="nulová",J504,0)</f>
        <v>0</v>
      </c>
      <c r="BJ504" s="18" t="s">
        <v>82</v>
      </c>
      <c r="BK504" s="232">
        <f>ROUND(I504*H504,2)</f>
        <v>0</v>
      </c>
      <c r="BL504" s="18" t="s">
        <v>269</v>
      </c>
      <c r="BM504" s="231" t="s">
        <v>826</v>
      </c>
    </row>
    <row r="505" s="2" customFormat="1">
      <c r="A505" s="39"/>
      <c r="B505" s="40"/>
      <c r="C505" s="41"/>
      <c r="D505" s="233" t="s">
        <v>149</v>
      </c>
      <c r="E505" s="41"/>
      <c r="F505" s="234" t="s">
        <v>827</v>
      </c>
      <c r="G505" s="41"/>
      <c r="H505" s="41"/>
      <c r="I505" s="137"/>
      <c r="J505" s="41"/>
      <c r="K505" s="41"/>
      <c r="L505" s="45"/>
      <c r="M505" s="235"/>
      <c r="N505" s="236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149</v>
      </c>
      <c r="AU505" s="18" t="s">
        <v>85</v>
      </c>
    </row>
    <row r="506" s="13" customFormat="1">
      <c r="A506" s="13"/>
      <c r="B506" s="237"/>
      <c r="C506" s="238"/>
      <c r="D506" s="233" t="s">
        <v>150</v>
      </c>
      <c r="E506" s="239" t="s">
        <v>19</v>
      </c>
      <c r="F506" s="240" t="s">
        <v>828</v>
      </c>
      <c r="G506" s="238"/>
      <c r="H506" s="241">
        <v>0.074999999999999997</v>
      </c>
      <c r="I506" s="242"/>
      <c r="J506" s="238"/>
      <c r="K506" s="238"/>
      <c r="L506" s="243"/>
      <c r="M506" s="244"/>
      <c r="N506" s="245"/>
      <c r="O506" s="245"/>
      <c r="P506" s="245"/>
      <c r="Q506" s="245"/>
      <c r="R506" s="245"/>
      <c r="S506" s="245"/>
      <c r="T506" s="24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7" t="s">
        <v>150</v>
      </c>
      <c r="AU506" s="247" t="s">
        <v>85</v>
      </c>
      <c r="AV506" s="13" t="s">
        <v>85</v>
      </c>
      <c r="AW506" s="13" t="s">
        <v>34</v>
      </c>
      <c r="AX506" s="13" t="s">
        <v>82</v>
      </c>
      <c r="AY506" s="247" t="s">
        <v>142</v>
      </c>
    </row>
    <row r="507" s="2" customFormat="1" ht="16.5" customHeight="1">
      <c r="A507" s="39"/>
      <c r="B507" s="40"/>
      <c r="C507" s="220" t="s">
        <v>829</v>
      </c>
      <c r="D507" s="220" t="s">
        <v>143</v>
      </c>
      <c r="E507" s="221" t="s">
        <v>830</v>
      </c>
      <c r="F507" s="222" t="s">
        <v>831</v>
      </c>
      <c r="G507" s="223" t="s">
        <v>825</v>
      </c>
      <c r="H507" s="224">
        <v>72.119</v>
      </c>
      <c r="I507" s="225"/>
      <c r="J507" s="226">
        <f>ROUND(I507*H507,2)</f>
        <v>0</v>
      </c>
      <c r="K507" s="222" t="s">
        <v>165</v>
      </c>
      <c r="L507" s="45"/>
      <c r="M507" s="227" t="s">
        <v>19</v>
      </c>
      <c r="N507" s="228" t="s">
        <v>45</v>
      </c>
      <c r="O507" s="85"/>
      <c r="P507" s="229">
        <f>O507*H507</f>
        <v>0</v>
      </c>
      <c r="Q507" s="229">
        <v>0</v>
      </c>
      <c r="R507" s="229">
        <f>Q507*H507</f>
        <v>0</v>
      </c>
      <c r="S507" s="229">
        <v>0</v>
      </c>
      <c r="T507" s="230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1" t="s">
        <v>269</v>
      </c>
      <c r="AT507" s="231" t="s">
        <v>143</v>
      </c>
      <c r="AU507" s="231" t="s">
        <v>85</v>
      </c>
      <c r="AY507" s="18" t="s">
        <v>142</v>
      </c>
      <c r="BE507" s="232">
        <f>IF(N507="základní",J507,0)</f>
        <v>0</v>
      </c>
      <c r="BF507" s="232">
        <f>IF(N507="snížená",J507,0)</f>
        <v>0</v>
      </c>
      <c r="BG507" s="232">
        <f>IF(N507="zákl. přenesená",J507,0)</f>
        <v>0</v>
      </c>
      <c r="BH507" s="232">
        <f>IF(N507="sníž. přenesená",J507,0)</f>
        <v>0</v>
      </c>
      <c r="BI507" s="232">
        <f>IF(N507="nulová",J507,0)</f>
        <v>0</v>
      </c>
      <c r="BJ507" s="18" t="s">
        <v>82</v>
      </c>
      <c r="BK507" s="232">
        <f>ROUND(I507*H507,2)</f>
        <v>0</v>
      </c>
      <c r="BL507" s="18" t="s">
        <v>269</v>
      </c>
      <c r="BM507" s="231" t="s">
        <v>832</v>
      </c>
    </row>
    <row r="508" s="2" customFormat="1">
      <c r="A508" s="39"/>
      <c r="B508" s="40"/>
      <c r="C508" s="41"/>
      <c r="D508" s="233" t="s">
        <v>149</v>
      </c>
      <c r="E508" s="41"/>
      <c r="F508" s="234" t="s">
        <v>833</v>
      </c>
      <c r="G508" s="41"/>
      <c r="H508" s="41"/>
      <c r="I508" s="137"/>
      <c r="J508" s="41"/>
      <c r="K508" s="41"/>
      <c r="L508" s="45"/>
      <c r="M508" s="235"/>
      <c r="N508" s="236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149</v>
      </c>
      <c r="AU508" s="18" t="s">
        <v>85</v>
      </c>
    </row>
    <row r="509" s="2" customFormat="1">
      <c r="A509" s="39"/>
      <c r="B509" s="40"/>
      <c r="C509" s="41"/>
      <c r="D509" s="233" t="s">
        <v>197</v>
      </c>
      <c r="E509" s="41"/>
      <c r="F509" s="260" t="s">
        <v>834</v>
      </c>
      <c r="G509" s="41"/>
      <c r="H509" s="41"/>
      <c r="I509" s="137"/>
      <c r="J509" s="41"/>
      <c r="K509" s="41"/>
      <c r="L509" s="45"/>
      <c r="M509" s="235"/>
      <c r="N509" s="236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197</v>
      </c>
      <c r="AU509" s="18" t="s">
        <v>85</v>
      </c>
    </row>
    <row r="510" s="13" customFormat="1">
      <c r="A510" s="13"/>
      <c r="B510" s="237"/>
      <c r="C510" s="238"/>
      <c r="D510" s="233" t="s">
        <v>150</v>
      </c>
      <c r="E510" s="239" t="s">
        <v>19</v>
      </c>
      <c r="F510" s="240" t="s">
        <v>835</v>
      </c>
      <c r="G510" s="238"/>
      <c r="H510" s="241">
        <v>2.9380000000000002</v>
      </c>
      <c r="I510" s="242"/>
      <c r="J510" s="238"/>
      <c r="K510" s="238"/>
      <c r="L510" s="243"/>
      <c r="M510" s="244"/>
      <c r="N510" s="245"/>
      <c r="O510" s="245"/>
      <c r="P510" s="245"/>
      <c r="Q510" s="245"/>
      <c r="R510" s="245"/>
      <c r="S510" s="245"/>
      <c r="T510" s="246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7" t="s">
        <v>150</v>
      </c>
      <c r="AU510" s="247" t="s">
        <v>85</v>
      </c>
      <c r="AV510" s="13" t="s">
        <v>85</v>
      </c>
      <c r="AW510" s="13" t="s">
        <v>34</v>
      </c>
      <c r="AX510" s="13" t="s">
        <v>74</v>
      </c>
      <c r="AY510" s="247" t="s">
        <v>142</v>
      </c>
    </row>
    <row r="511" s="13" customFormat="1">
      <c r="A511" s="13"/>
      <c r="B511" s="237"/>
      <c r="C511" s="238"/>
      <c r="D511" s="233" t="s">
        <v>150</v>
      </c>
      <c r="E511" s="239" t="s">
        <v>19</v>
      </c>
      <c r="F511" s="240" t="s">
        <v>836</v>
      </c>
      <c r="G511" s="238"/>
      <c r="H511" s="241">
        <v>58.409999999999997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7" t="s">
        <v>150</v>
      </c>
      <c r="AU511" s="247" t="s">
        <v>85</v>
      </c>
      <c r="AV511" s="13" t="s">
        <v>85</v>
      </c>
      <c r="AW511" s="13" t="s">
        <v>34</v>
      </c>
      <c r="AX511" s="13" t="s">
        <v>74</v>
      </c>
      <c r="AY511" s="247" t="s">
        <v>142</v>
      </c>
    </row>
    <row r="512" s="13" customFormat="1">
      <c r="A512" s="13"/>
      <c r="B512" s="237"/>
      <c r="C512" s="238"/>
      <c r="D512" s="233" t="s">
        <v>150</v>
      </c>
      <c r="E512" s="239" t="s">
        <v>19</v>
      </c>
      <c r="F512" s="240" t="s">
        <v>837</v>
      </c>
      <c r="G512" s="238"/>
      <c r="H512" s="241">
        <v>10.771000000000001</v>
      </c>
      <c r="I512" s="242"/>
      <c r="J512" s="238"/>
      <c r="K512" s="238"/>
      <c r="L512" s="243"/>
      <c r="M512" s="244"/>
      <c r="N512" s="245"/>
      <c r="O512" s="245"/>
      <c r="P512" s="245"/>
      <c r="Q512" s="245"/>
      <c r="R512" s="245"/>
      <c r="S512" s="245"/>
      <c r="T512" s="24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7" t="s">
        <v>150</v>
      </c>
      <c r="AU512" s="247" t="s">
        <v>85</v>
      </c>
      <c r="AV512" s="13" t="s">
        <v>85</v>
      </c>
      <c r="AW512" s="13" t="s">
        <v>34</v>
      </c>
      <c r="AX512" s="13" t="s">
        <v>74</v>
      </c>
      <c r="AY512" s="247" t="s">
        <v>142</v>
      </c>
    </row>
    <row r="513" s="14" customFormat="1">
      <c r="A513" s="14"/>
      <c r="B513" s="261"/>
      <c r="C513" s="262"/>
      <c r="D513" s="233" t="s">
        <v>150</v>
      </c>
      <c r="E513" s="263" t="s">
        <v>19</v>
      </c>
      <c r="F513" s="264" t="s">
        <v>480</v>
      </c>
      <c r="G513" s="262"/>
      <c r="H513" s="265">
        <v>72.119</v>
      </c>
      <c r="I513" s="266"/>
      <c r="J513" s="262"/>
      <c r="K513" s="262"/>
      <c r="L513" s="267"/>
      <c r="M513" s="268"/>
      <c r="N513" s="269"/>
      <c r="O513" s="269"/>
      <c r="P513" s="269"/>
      <c r="Q513" s="269"/>
      <c r="R513" s="269"/>
      <c r="S513" s="269"/>
      <c r="T513" s="270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1" t="s">
        <v>150</v>
      </c>
      <c r="AU513" s="271" t="s">
        <v>85</v>
      </c>
      <c r="AV513" s="14" t="s">
        <v>169</v>
      </c>
      <c r="AW513" s="14" t="s">
        <v>34</v>
      </c>
      <c r="AX513" s="14" t="s">
        <v>82</v>
      </c>
      <c r="AY513" s="271" t="s">
        <v>142</v>
      </c>
    </row>
    <row r="514" s="2" customFormat="1" ht="21.75" customHeight="1">
      <c r="A514" s="39"/>
      <c r="B514" s="40"/>
      <c r="C514" s="220" t="s">
        <v>838</v>
      </c>
      <c r="D514" s="220" t="s">
        <v>143</v>
      </c>
      <c r="E514" s="221" t="s">
        <v>839</v>
      </c>
      <c r="F514" s="222" t="s">
        <v>840</v>
      </c>
      <c r="G514" s="223" t="s">
        <v>825</v>
      </c>
      <c r="H514" s="224">
        <v>72.119</v>
      </c>
      <c r="I514" s="225"/>
      <c r="J514" s="226">
        <f>ROUND(I514*H514,2)</f>
        <v>0</v>
      </c>
      <c r="K514" s="222" t="s">
        <v>165</v>
      </c>
      <c r="L514" s="45"/>
      <c r="M514" s="227" t="s">
        <v>19</v>
      </c>
      <c r="N514" s="228" t="s">
        <v>45</v>
      </c>
      <c r="O514" s="85"/>
      <c r="P514" s="229">
        <f>O514*H514</f>
        <v>0</v>
      </c>
      <c r="Q514" s="229">
        <v>0</v>
      </c>
      <c r="R514" s="229">
        <f>Q514*H514</f>
        <v>0</v>
      </c>
      <c r="S514" s="229">
        <v>0</v>
      </c>
      <c r="T514" s="230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1" t="s">
        <v>269</v>
      </c>
      <c r="AT514" s="231" t="s">
        <v>143</v>
      </c>
      <c r="AU514" s="231" t="s">
        <v>85</v>
      </c>
      <c r="AY514" s="18" t="s">
        <v>142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18" t="s">
        <v>82</v>
      </c>
      <c r="BK514" s="232">
        <f>ROUND(I514*H514,2)</f>
        <v>0</v>
      </c>
      <c r="BL514" s="18" t="s">
        <v>269</v>
      </c>
      <c r="BM514" s="231" t="s">
        <v>841</v>
      </c>
    </row>
    <row r="515" s="2" customFormat="1">
      <c r="A515" s="39"/>
      <c r="B515" s="40"/>
      <c r="C515" s="41"/>
      <c r="D515" s="233" t="s">
        <v>149</v>
      </c>
      <c r="E515" s="41"/>
      <c r="F515" s="234" t="s">
        <v>842</v>
      </c>
      <c r="G515" s="41"/>
      <c r="H515" s="41"/>
      <c r="I515" s="137"/>
      <c r="J515" s="41"/>
      <c r="K515" s="41"/>
      <c r="L515" s="45"/>
      <c r="M515" s="235"/>
      <c r="N515" s="236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149</v>
      </c>
      <c r="AU515" s="18" t="s">
        <v>85</v>
      </c>
    </row>
    <row r="516" s="2" customFormat="1">
      <c r="A516" s="39"/>
      <c r="B516" s="40"/>
      <c r="C516" s="41"/>
      <c r="D516" s="233" t="s">
        <v>197</v>
      </c>
      <c r="E516" s="41"/>
      <c r="F516" s="260" t="s">
        <v>834</v>
      </c>
      <c r="G516" s="41"/>
      <c r="H516" s="41"/>
      <c r="I516" s="137"/>
      <c r="J516" s="41"/>
      <c r="K516" s="41"/>
      <c r="L516" s="45"/>
      <c r="M516" s="235"/>
      <c r="N516" s="236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197</v>
      </c>
      <c r="AU516" s="18" t="s">
        <v>85</v>
      </c>
    </row>
    <row r="517" s="13" customFormat="1">
      <c r="A517" s="13"/>
      <c r="B517" s="237"/>
      <c r="C517" s="238"/>
      <c r="D517" s="233" t="s">
        <v>150</v>
      </c>
      <c r="E517" s="239" t="s">
        <v>19</v>
      </c>
      <c r="F517" s="240" t="s">
        <v>835</v>
      </c>
      <c r="G517" s="238"/>
      <c r="H517" s="241">
        <v>2.9380000000000002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7" t="s">
        <v>150</v>
      </c>
      <c r="AU517" s="247" t="s">
        <v>85</v>
      </c>
      <c r="AV517" s="13" t="s">
        <v>85</v>
      </c>
      <c r="AW517" s="13" t="s">
        <v>34</v>
      </c>
      <c r="AX517" s="13" t="s">
        <v>74</v>
      </c>
      <c r="AY517" s="247" t="s">
        <v>142</v>
      </c>
    </row>
    <row r="518" s="13" customFormat="1">
      <c r="A518" s="13"/>
      <c r="B518" s="237"/>
      <c r="C518" s="238"/>
      <c r="D518" s="233" t="s">
        <v>150</v>
      </c>
      <c r="E518" s="239" t="s">
        <v>19</v>
      </c>
      <c r="F518" s="240" t="s">
        <v>836</v>
      </c>
      <c r="G518" s="238"/>
      <c r="H518" s="241">
        <v>58.409999999999997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7" t="s">
        <v>150</v>
      </c>
      <c r="AU518" s="247" t="s">
        <v>85</v>
      </c>
      <c r="AV518" s="13" t="s">
        <v>85</v>
      </c>
      <c r="AW518" s="13" t="s">
        <v>34</v>
      </c>
      <c r="AX518" s="13" t="s">
        <v>74</v>
      </c>
      <c r="AY518" s="247" t="s">
        <v>142</v>
      </c>
    </row>
    <row r="519" s="13" customFormat="1">
      <c r="A519" s="13"/>
      <c r="B519" s="237"/>
      <c r="C519" s="238"/>
      <c r="D519" s="233" t="s">
        <v>150</v>
      </c>
      <c r="E519" s="239" t="s">
        <v>19</v>
      </c>
      <c r="F519" s="240" t="s">
        <v>837</v>
      </c>
      <c r="G519" s="238"/>
      <c r="H519" s="241">
        <v>10.771000000000001</v>
      </c>
      <c r="I519" s="242"/>
      <c r="J519" s="238"/>
      <c r="K519" s="238"/>
      <c r="L519" s="243"/>
      <c r="M519" s="244"/>
      <c r="N519" s="245"/>
      <c r="O519" s="245"/>
      <c r="P519" s="245"/>
      <c r="Q519" s="245"/>
      <c r="R519" s="245"/>
      <c r="S519" s="245"/>
      <c r="T519" s="24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7" t="s">
        <v>150</v>
      </c>
      <c r="AU519" s="247" t="s">
        <v>85</v>
      </c>
      <c r="AV519" s="13" t="s">
        <v>85</v>
      </c>
      <c r="AW519" s="13" t="s">
        <v>34</v>
      </c>
      <c r="AX519" s="13" t="s">
        <v>74</v>
      </c>
      <c r="AY519" s="247" t="s">
        <v>142</v>
      </c>
    </row>
    <row r="520" s="14" customFormat="1">
      <c r="A520" s="14"/>
      <c r="B520" s="261"/>
      <c r="C520" s="262"/>
      <c r="D520" s="233" t="s">
        <v>150</v>
      </c>
      <c r="E520" s="263" t="s">
        <v>19</v>
      </c>
      <c r="F520" s="264" t="s">
        <v>480</v>
      </c>
      <c r="G520" s="262"/>
      <c r="H520" s="265">
        <v>72.119</v>
      </c>
      <c r="I520" s="266"/>
      <c r="J520" s="262"/>
      <c r="K520" s="262"/>
      <c r="L520" s="267"/>
      <c r="M520" s="268"/>
      <c r="N520" s="269"/>
      <c r="O520" s="269"/>
      <c r="P520" s="269"/>
      <c r="Q520" s="269"/>
      <c r="R520" s="269"/>
      <c r="S520" s="269"/>
      <c r="T520" s="27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1" t="s">
        <v>150</v>
      </c>
      <c r="AU520" s="271" t="s">
        <v>85</v>
      </c>
      <c r="AV520" s="14" t="s">
        <v>169</v>
      </c>
      <c r="AW520" s="14" t="s">
        <v>34</v>
      </c>
      <c r="AX520" s="14" t="s">
        <v>82</v>
      </c>
      <c r="AY520" s="271" t="s">
        <v>142</v>
      </c>
    </row>
    <row r="521" s="2" customFormat="1" ht="16.5" customHeight="1">
      <c r="A521" s="39"/>
      <c r="B521" s="40"/>
      <c r="C521" s="220" t="s">
        <v>843</v>
      </c>
      <c r="D521" s="220" t="s">
        <v>143</v>
      </c>
      <c r="E521" s="221" t="s">
        <v>844</v>
      </c>
      <c r="F521" s="222" t="s">
        <v>845</v>
      </c>
      <c r="G521" s="223" t="s">
        <v>146</v>
      </c>
      <c r="H521" s="224">
        <v>541</v>
      </c>
      <c r="I521" s="225"/>
      <c r="J521" s="226">
        <f>ROUND(I521*H521,2)</f>
        <v>0</v>
      </c>
      <c r="K521" s="222" t="s">
        <v>165</v>
      </c>
      <c r="L521" s="45"/>
      <c r="M521" s="227" t="s">
        <v>19</v>
      </c>
      <c r="N521" s="228" t="s">
        <v>45</v>
      </c>
      <c r="O521" s="85"/>
      <c r="P521" s="229">
        <f>O521*H521</f>
        <v>0</v>
      </c>
      <c r="Q521" s="229">
        <v>0</v>
      </c>
      <c r="R521" s="229">
        <f>Q521*H521</f>
        <v>0</v>
      </c>
      <c r="S521" s="229">
        <v>0</v>
      </c>
      <c r="T521" s="230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1" t="s">
        <v>269</v>
      </c>
      <c r="AT521" s="231" t="s">
        <v>143</v>
      </c>
      <c r="AU521" s="231" t="s">
        <v>85</v>
      </c>
      <c r="AY521" s="18" t="s">
        <v>142</v>
      </c>
      <c r="BE521" s="232">
        <f>IF(N521="základní",J521,0)</f>
        <v>0</v>
      </c>
      <c r="BF521" s="232">
        <f>IF(N521="snížená",J521,0)</f>
        <v>0</v>
      </c>
      <c r="BG521" s="232">
        <f>IF(N521="zákl. přenesená",J521,0)</f>
        <v>0</v>
      </c>
      <c r="BH521" s="232">
        <f>IF(N521="sníž. přenesená",J521,0)</f>
        <v>0</v>
      </c>
      <c r="BI521" s="232">
        <f>IF(N521="nulová",J521,0)</f>
        <v>0</v>
      </c>
      <c r="BJ521" s="18" t="s">
        <v>82</v>
      </c>
      <c r="BK521" s="232">
        <f>ROUND(I521*H521,2)</f>
        <v>0</v>
      </c>
      <c r="BL521" s="18" t="s">
        <v>269</v>
      </c>
      <c r="BM521" s="231" t="s">
        <v>846</v>
      </c>
    </row>
    <row r="522" s="2" customFormat="1">
      <c r="A522" s="39"/>
      <c r="B522" s="40"/>
      <c r="C522" s="41"/>
      <c r="D522" s="233" t="s">
        <v>149</v>
      </c>
      <c r="E522" s="41"/>
      <c r="F522" s="234" t="s">
        <v>847</v>
      </c>
      <c r="G522" s="41"/>
      <c r="H522" s="41"/>
      <c r="I522" s="137"/>
      <c r="J522" s="41"/>
      <c r="K522" s="41"/>
      <c r="L522" s="45"/>
      <c r="M522" s="235"/>
      <c r="N522" s="236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149</v>
      </c>
      <c r="AU522" s="18" t="s">
        <v>85</v>
      </c>
    </row>
    <row r="523" s="2" customFormat="1">
      <c r="A523" s="39"/>
      <c r="B523" s="40"/>
      <c r="C523" s="41"/>
      <c r="D523" s="233" t="s">
        <v>197</v>
      </c>
      <c r="E523" s="41"/>
      <c r="F523" s="260" t="s">
        <v>848</v>
      </c>
      <c r="G523" s="41"/>
      <c r="H523" s="41"/>
      <c r="I523" s="137"/>
      <c r="J523" s="41"/>
      <c r="K523" s="41"/>
      <c r="L523" s="45"/>
      <c r="M523" s="235"/>
      <c r="N523" s="236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197</v>
      </c>
      <c r="AU523" s="18" t="s">
        <v>85</v>
      </c>
    </row>
    <row r="524" s="13" customFormat="1">
      <c r="A524" s="13"/>
      <c r="B524" s="237"/>
      <c r="C524" s="238"/>
      <c r="D524" s="233" t="s">
        <v>150</v>
      </c>
      <c r="E524" s="239" t="s">
        <v>19</v>
      </c>
      <c r="F524" s="240" t="s">
        <v>849</v>
      </c>
      <c r="G524" s="238"/>
      <c r="H524" s="241">
        <v>520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7" t="s">
        <v>150</v>
      </c>
      <c r="AU524" s="247" t="s">
        <v>85</v>
      </c>
      <c r="AV524" s="13" t="s">
        <v>85</v>
      </c>
      <c r="AW524" s="13" t="s">
        <v>34</v>
      </c>
      <c r="AX524" s="13" t="s">
        <v>74</v>
      </c>
      <c r="AY524" s="247" t="s">
        <v>142</v>
      </c>
    </row>
    <row r="525" s="13" customFormat="1">
      <c r="A525" s="13"/>
      <c r="B525" s="237"/>
      <c r="C525" s="238"/>
      <c r="D525" s="233" t="s">
        <v>150</v>
      </c>
      <c r="E525" s="239" t="s">
        <v>19</v>
      </c>
      <c r="F525" s="240" t="s">
        <v>850</v>
      </c>
      <c r="G525" s="238"/>
      <c r="H525" s="241">
        <v>21</v>
      </c>
      <c r="I525" s="242"/>
      <c r="J525" s="238"/>
      <c r="K525" s="238"/>
      <c r="L525" s="243"/>
      <c r="M525" s="244"/>
      <c r="N525" s="245"/>
      <c r="O525" s="245"/>
      <c r="P525" s="245"/>
      <c r="Q525" s="245"/>
      <c r="R525" s="245"/>
      <c r="S525" s="245"/>
      <c r="T525" s="24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7" t="s">
        <v>150</v>
      </c>
      <c r="AU525" s="247" t="s">
        <v>85</v>
      </c>
      <c r="AV525" s="13" t="s">
        <v>85</v>
      </c>
      <c r="AW525" s="13" t="s">
        <v>34</v>
      </c>
      <c r="AX525" s="13" t="s">
        <v>74</v>
      </c>
      <c r="AY525" s="247" t="s">
        <v>142</v>
      </c>
    </row>
    <row r="526" s="14" customFormat="1">
      <c r="A526" s="14"/>
      <c r="B526" s="261"/>
      <c r="C526" s="262"/>
      <c r="D526" s="233" t="s">
        <v>150</v>
      </c>
      <c r="E526" s="263" t="s">
        <v>19</v>
      </c>
      <c r="F526" s="264" t="s">
        <v>480</v>
      </c>
      <c r="G526" s="262"/>
      <c r="H526" s="265">
        <v>541</v>
      </c>
      <c r="I526" s="266"/>
      <c r="J526" s="262"/>
      <c r="K526" s="262"/>
      <c r="L526" s="267"/>
      <c r="M526" s="268"/>
      <c r="N526" s="269"/>
      <c r="O526" s="269"/>
      <c r="P526" s="269"/>
      <c r="Q526" s="269"/>
      <c r="R526" s="269"/>
      <c r="S526" s="269"/>
      <c r="T526" s="270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1" t="s">
        <v>150</v>
      </c>
      <c r="AU526" s="271" t="s">
        <v>85</v>
      </c>
      <c r="AV526" s="14" t="s">
        <v>169</v>
      </c>
      <c r="AW526" s="14" t="s">
        <v>34</v>
      </c>
      <c r="AX526" s="14" t="s">
        <v>82</v>
      </c>
      <c r="AY526" s="271" t="s">
        <v>142</v>
      </c>
    </row>
    <row r="527" s="2" customFormat="1" ht="21.75" customHeight="1">
      <c r="A527" s="39"/>
      <c r="B527" s="40"/>
      <c r="C527" s="220" t="s">
        <v>851</v>
      </c>
      <c r="D527" s="220" t="s">
        <v>143</v>
      </c>
      <c r="E527" s="221" t="s">
        <v>852</v>
      </c>
      <c r="F527" s="222" t="s">
        <v>853</v>
      </c>
      <c r="G527" s="223" t="s">
        <v>146</v>
      </c>
      <c r="H527" s="224">
        <v>520</v>
      </c>
      <c r="I527" s="225"/>
      <c r="J527" s="226">
        <f>ROUND(I527*H527,2)</f>
        <v>0</v>
      </c>
      <c r="K527" s="222" t="s">
        <v>165</v>
      </c>
      <c r="L527" s="45"/>
      <c r="M527" s="227" t="s">
        <v>19</v>
      </c>
      <c r="N527" s="228" t="s">
        <v>45</v>
      </c>
      <c r="O527" s="85"/>
      <c r="P527" s="229">
        <f>O527*H527</f>
        <v>0</v>
      </c>
      <c r="Q527" s="229">
        <v>0.1012</v>
      </c>
      <c r="R527" s="229">
        <f>Q527*H527</f>
        <v>52.624000000000002</v>
      </c>
      <c r="S527" s="229">
        <v>0</v>
      </c>
      <c r="T527" s="230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1" t="s">
        <v>269</v>
      </c>
      <c r="AT527" s="231" t="s">
        <v>143</v>
      </c>
      <c r="AU527" s="231" t="s">
        <v>85</v>
      </c>
      <c r="AY527" s="18" t="s">
        <v>142</v>
      </c>
      <c r="BE527" s="232">
        <f>IF(N527="základní",J527,0)</f>
        <v>0</v>
      </c>
      <c r="BF527" s="232">
        <f>IF(N527="snížená",J527,0)</f>
        <v>0</v>
      </c>
      <c r="BG527" s="232">
        <f>IF(N527="zákl. přenesená",J527,0)</f>
        <v>0</v>
      </c>
      <c r="BH527" s="232">
        <f>IF(N527="sníž. přenesená",J527,0)</f>
        <v>0</v>
      </c>
      <c r="BI527" s="232">
        <f>IF(N527="nulová",J527,0)</f>
        <v>0</v>
      </c>
      <c r="BJ527" s="18" t="s">
        <v>82</v>
      </c>
      <c r="BK527" s="232">
        <f>ROUND(I527*H527,2)</f>
        <v>0</v>
      </c>
      <c r="BL527" s="18" t="s">
        <v>269</v>
      </c>
      <c r="BM527" s="231" t="s">
        <v>854</v>
      </c>
    </row>
    <row r="528" s="2" customFormat="1">
      <c r="A528" s="39"/>
      <c r="B528" s="40"/>
      <c r="C528" s="41"/>
      <c r="D528" s="233" t="s">
        <v>149</v>
      </c>
      <c r="E528" s="41"/>
      <c r="F528" s="234" t="s">
        <v>855</v>
      </c>
      <c r="G528" s="41"/>
      <c r="H528" s="41"/>
      <c r="I528" s="137"/>
      <c r="J528" s="41"/>
      <c r="K528" s="41"/>
      <c r="L528" s="45"/>
      <c r="M528" s="235"/>
      <c r="N528" s="236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149</v>
      </c>
      <c r="AU528" s="18" t="s">
        <v>85</v>
      </c>
    </row>
    <row r="529" s="2" customFormat="1">
      <c r="A529" s="39"/>
      <c r="B529" s="40"/>
      <c r="C529" s="41"/>
      <c r="D529" s="233" t="s">
        <v>197</v>
      </c>
      <c r="E529" s="41"/>
      <c r="F529" s="260" t="s">
        <v>753</v>
      </c>
      <c r="G529" s="41"/>
      <c r="H529" s="41"/>
      <c r="I529" s="137"/>
      <c r="J529" s="41"/>
      <c r="K529" s="41"/>
      <c r="L529" s="45"/>
      <c r="M529" s="235"/>
      <c r="N529" s="236"/>
      <c r="O529" s="85"/>
      <c r="P529" s="85"/>
      <c r="Q529" s="85"/>
      <c r="R529" s="85"/>
      <c r="S529" s="85"/>
      <c r="T529" s="86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197</v>
      </c>
      <c r="AU529" s="18" t="s">
        <v>85</v>
      </c>
    </row>
    <row r="530" s="13" customFormat="1">
      <c r="A530" s="13"/>
      <c r="B530" s="237"/>
      <c r="C530" s="238"/>
      <c r="D530" s="233" t="s">
        <v>150</v>
      </c>
      <c r="E530" s="239" t="s">
        <v>19</v>
      </c>
      <c r="F530" s="240" t="s">
        <v>803</v>
      </c>
      <c r="G530" s="238"/>
      <c r="H530" s="241">
        <v>520</v>
      </c>
      <c r="I530" s="242"/>
      <c r="J530" s="238"/>
      <c r="K530" s="238"/>
      <c r="L530" s="243"/>
      <c r="M530" s="244"/>
      <c r="N530" s="245"/>
      <c r="O530" s="245"/>
      <c r="P530" s="245"/>
      <c r="Q530" s="245"/>
      <c r="R530" s="245"/>
      <c r="S530" s="245"/>
      <c r="T530" s="246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7" t="s">
        <v>150</v>
      </c>
      <c r="AU530" s="247" t="s">
        <v>85</v>
      </c>
      <c r="AV530" s="13" t="s">
        <v>85</v>
      </c>
      <c r="AW530" s="13" t="s">
        <v>34</v>
      </c>
      <c r="AX530" s="13" t="s">
        <v>82</v>
      </c>
      <c r="AY530" s="247" t="s">
        <v>142</v>
      </c>
    </row>
    <row r="531" s="2" customFormat="1" ht="16.5" customHeight="1">
      <c r="A531" s="39"/>
      <c r="B531" s="40"/>
      <c r="C531" s="248" t="s">
        <v>856</v>
      </c>
      <c r="D531" s="248" t="s">
        <v>152</v>
      </c>
      <c r="E531" s="249" t="s">
        <v>857</v>
      </c>
      <c r="F531" s="250" t="s">
        <v>858</v>
      </c>
      <c r="G531" s="251" t="s">
        <v>825</v>
      </c>
      <c r="H531" s="252">
        <v>70.200000000000003</v>
      </c>
      <c r="I531" s="253"/>
      <c r="J531" s="254">
        <f>ROUND(I531*H531,2)</f>
        <v>0</v>
      </c>
      <c r="K531" s="250" t="s">
        <v>19</v>
      </c>
      <c r="L531" s="255"/>
      <c r="M531" s="256" t="s">
        <v>19</v>
      </c>
      <c r="N531" s="257" t="s">
        <v>45</v>
      </c>
      <c r="O531" s="85"/>
      <c r="P531" s="229">
        <f>O531*H531</f>
        <v>0</v>
      </c>
      <c r="Q531" s="229">
        <v>1</v>
      </c>
      <c r="R531" s="229">
        <f>Q531*H531</f>
        <v>70.200000000000003</v>
      </c>
      <c r="S531" s="229">
        <v>0</v>
      </c>
      <c r="T531" s="230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1" t="s">
        <v>388</v>
      </c>
      <c r="AT531" s="231" t="s">
        <v>152</v>
      </c>
      <c r="AU531" s="231" t="s">
        <v>85</v>
      </c>
      <c r="AY531" s="18" t="s">
        <v>142</v>
      </c>
      <c r="BE531" s="232">
        <f>IF(N531="základní",J531,0)</f>
        <v>0</v>
      </c>
      <c r="BF531" s="232">
        <f>IF(N531="snížená",J531,0)</f>
        <v>0</v>
      </c>
      <c r="BG531" s="232">
        <f>IF(N531="zákl. přenesená",J531,0)</f>
        <v>0</v>
      </c>
      <c r="BH531" s="232">
        <f>IF(N531="sníž. přenesená",J531,0)</f>
        <v>0</v>
      </c>
      <c r="BI531" s="232">
        <f>IF(N531="nulová",J531,0)</f>
        <v>0</v>
      </c>
      <c r="BJ531" s="18" t="s">
        <v>82</v>
      </c>
      <c r="BK531" s="232">
        <f>ROUND(I531*H531,2)</f>
        <v>0</v>
      </c>
      <c r="BL531" s="18" t="s">
        <v>269</v>
      </c>
      <c r="BM531" s="231" t="s">
        <v>859</v>
      </c>
    </row>
    <row r="532" s="2" customFormat="1">
      <c r="A532" s="39"/>
      <c r="B532" s="40"/>
      <c r="C532" s="41"/>
      <c r="D532" s="233" t="s">
        <v>149</v>
      </c>
      <c r="E532" s="41"/>
      <c r="F532" s="234" t="s">
        <v>858</v>
      </c>
      <c r="G532" s="41"/>
      <c r="H532" s="41"/>
      <c r="I532" s="137"/>
      <c r="J532" s="41"/>
      <c r="K532" s="41"/>
      <c r="L532" s="45"/>
      <c r="M532" s="235"/>
      <c r="N532" s="236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149</v>
      </c>
      <c r="AU532" s="18" t="s">
        <v>85</v>
      </c>
    </row>
    <row r="533" s="13" customFormat="1">
      <c r="A533" s="13"/>
      <c r="B533" s="237"/>
      <c r="C533" s="238"/>
      <c r="D533" s="233" t="s">
        <v>150</v>
      </c>
      <c r="E533" s="239" t="s">
        <v>19</v>
      </c>
      <c r="F533" s="240" t="s">
        <v>860</v>
      </c>
      <c r="G533" s="238"/>
      <c r="H533" s="241">
        <v>70.200000000000003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7" t="s">
        <v>150</v>
      </c>
      <c r="AU533" s="247" t="s">
        <v>85</v>
      </c>
      <c r="AV533" s="13" t="s">
        <v>85</v>
      </c>
      <c r="AW533" s="13" t="s">
        <v>34</v>
      </c>
      <c r="AX533" s="13" t="s">
        <v>82</v>
      </c>
      <c r="AY533" s="247" t="s">
        <v>142</v>
      </c>
    </row>
    <row r="534" s="2" customFormat="1" ht="21.75" customHeight="1">
      <c r="A534" s="39"/>
      <c r="B534" s="40"/>
      <c r="C534" s="220" t="s">
        <v>861</v>
      </c>
      <c r="D534" s="220" t="s">
        <v>143</v>
      </c>
      <c r="E534" s="221" t="s">
        <v>862</v>
      </c>
      <c r="F534" s="222" t="s">
        <v>863</v>
      </c>
      <c r="G534" s="223" t="s">
        <v>146</v>
      </c>
      <c r="H534" s="224">
        <v>562</v>
      </c>
      <c r="I534" s="225"/>
      <c r="J534" s="226">
        <f>ROUND(I534*H534,2)</f>
        <v>0</v>
      </c>
      <c r="K534" s="222" t="s">
        <v>165</v>
      </c>
      <c r="L534" s="45"/>
      <c r="M534" s="227" t="s">
        <v>19</v>
      </c>
      <c r="N534" s="228" t="s">
        <v>45</v>
      </c>
      <c r="O534" s="85"/>
      <c r="P534" s="229">
        <f>O534*H534</f>
        <v>0</v>
      </c>
      <c r="Q534" s="229">
        <v>0.30360999999999999</v>
      </c>
      <c r="R534" s="229">
        <f>Q534*H534</f>
        <v>170.62881999999999</v>
      </c>
      <c r="S534" s="229">
        <v>0</v>
      </c>
      <c r="T534" s="230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1" t="s">
        <v>269</v>
      </c>
      <c r="AT534" s="231" t="s">
        <v>143</v>
      </c>
      <c r="AU534" s="231" t="s">
        <v>85</v>
      </c>
      <c r="AY534" s="18" t="s">
        <v>142</v>
      </c>
      <c r="BE534" s="232">
        <f>IF(N534="základní",J534,0)</f>
        <v>0</v>
      </c>
      <c r="BF534" s="232">
        <f>IF(N534="snížená",J534,0)</f>
        <v>0</v>
      </c>
      <c r="BG534" s="232">
        <f>IF(N534="zákl. přenesená",J534,0)</f>
        <v>0</v>
      </c>
      <c r="BH534" s="232">
        <f>IF(N534="sníž. přenesená",J534,0)</f>
        <v>0</v>
      </c>
      <c r="BI534" s="232">
        <f>IF(N534="nulová",J534,0)</f>
        <v>0</v>
      </c>
      <c r="BJ534" s="18" t="s">
        <v>82</v>
      </c>
      <c r="BK534" s="232">
        <f>ROUND(I534*H534,2)</f>
        <v>0</v>
      </c>
      <c r="BL534" s="18" t="s">
        <v>269</v>
      </c>
      <c r="BM534" s="231" t="s">
        <v>864</v>
      </c>
    </row>
    <row r="535" s="2" customFormat="1">
      <c r="A535" s="39"/>
      <c r="B535" s="40"/>
      <c r="C535" s="41"/>
      <c r="D535" s="233" t="s">
        <v>149</v>
      </c>
      <c r="E535" s="41"/>
      <c r="F535" s="234" t="s">
        <v>865</v>
      </c>
      <c r="G535" s="41"/>
      <c r="H535" s="41"/>
      <c r="I535" s="137"/>
      <c r="J535" s="41"/>
      <c r="K535" s="41"/>
      <c r="L535" s="45"/>
      <c r="M535" s="235"/>
      <c r="N535" s="236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149</v>
      </c>
      <c r="AU535" s="18" t="s">
        <v>85</v>
      </c>
    </row>
    <row r="536" s="2" customFormat="1">
      <c r="A536" s="39"/>
      <c r="B536" s="40"/>
      <c r="C536" s="41"/>
      <c r="D536" s="233" t="s">
        <v>197</v>
      </c>
      <c r="E536" s="41"/>
      <c r="F536" s="260" t="s">
        <v>753</v>
      </c>
      <c r="G536" s="41"/>
      <c r="H536" s="41"/>
      <c r="I536" s="137"/>
      <c r="J536" s="41"/>
      <c r="K536" s="41"/>
      <c r="L536" s="45"/>
      <c r="M536" s="235"/>
      <c r="N536" s="236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197</v>
      </c>
      <c r="AU536" s="18" t="s">
        <v>85</v>
      </c>
    </row>
    <row r="537" s="13" customFormat="1">
      <c r="A537" s="13"/>
      <c r="B537" s="237"/>
      <c r="C537" s="238"/>
      <c r="D537" s="233" t="s">
        <v>150</v>
      </c>
      <c r="E537" s="239" t="s">
        <v>19</v>
      </c>
      <c r="F537" s="240" t="s">
        <v>866</v>
      </c>
      <c r="G537" s="238"/>
      <c r="H537" s="241">
        <v>520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7" t="s">
        <v>150</v>
      </c>
      <c r="AU537" s="247" t="s">
        <v>85</v>
      </c>
      <c r="AV537" s="13" t="s">
        <v>85</v>
      </c>
      <c r="AW537" s="13" t="s">
        <v>34</v>
      </c>
      <c r="AX537" s="13" t="s">
        <v>74</v>
      </c>
      <c r="AY537" s="247" t="s">
        <v>142</v>
      </c>
    </row>
    <row r="538" s="13" customFormat="1">
      <c r="A538" s="13"/>
      <c r="B538" s="237"/>
      <c r="C538" s="238"/>
      <c r="D538" s="233" t="s">
        <v>150</v>
      </c>
      <c r="E538" s="239" t="s">
        <v>19</v>
      </c>
      <c r="F538" s="240" t="s">
        <v>867</v>
      </c>
      <c r="G538" s="238"/>
      <c r="H538" s="241">
        <v>42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7" t="s">
        <v>150</v>
      </c>
      <c r="AU538" s="247" t="s">
        <v>85</v>
      </c>
      <c r="AV538" s="13" t="s">
        <v>85</v>
      </c>
      <c r="AW538" s="13" t="s">
        <v>34</v>
      </c>
      <c r="AX538" s="13" t="s">
        <v>74</v>
      </c>
      <c r="AY538" s="247" t="s">
        <v>142</v>
      </c>
    </row>
    <row r="539" s="14" customFormat="1">
      <c r="A539" s="14"/>
      <c r="B539" s="261"/>
      <c r="C539" s="262"/>
      <c r="D539" s="233" t="s">
        <v>150</v>
      </c>
      <c r="E539" s="263" t="s">
        <v>19</v>
      </c>
      <c r="F539" s="264" t="s">
        <v>480</v>
      </c>
      <c r="G539" s="262"/>
      <c r="H539" s="265">
        <v>562</v>
      </c>
      <c r="I539" s="266"/>
      <c r="J539" s="262"/>
      <c r="K539" s="262"/>
      <c r="L539" s="267"/>
      <c r="M539" s="268"/>
      <c r="N539" s="269"/>
      <c r="O539" s="269"/>
      <c r="P539" s="269"/>
      <c r="Q539" s="269"/>
      <c r="R539" s="269"/>
      <c r="S539" s="269"/>
      <c r="T539" s="27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1" t="s">
        <v>150</v>
      </c>
      <c r="AU539" s="271" t="s">
        <v>85</v>
      </c>
      <c r="AV539" s="14" t="s">
        <v>169</v>
      </c>
      <c r="AW539" s="14" t="s">
        <v>34</v>
      </c>
      <c r="AX539" s="14" t="s">
        <v>82</v>
      </c>
      <c r="AY539" s="271" t="s">
        <v>142</v>
      </c>
    </row>
    <row r="540" s="2" customFormat="1" ht="16.5" customHeight="1">
      <c r="A540" s="39"/>
      <c r="B540" s="40"/>
      <c r="C540" s="248" t="s">
        <v>868</v>
      </c>
      <c r="D540" s="248" t="s">
        <v>152</v>
      </c>
      <c r="E540" s="249" t="s">
        <v>869</v>
      </c>
      <c r="F540" s="250" t="s">
        <v>870</v>
      </c>
      <c r="G540" s="251" t="s">
        <v>825</v>
      </c>
      <c r="H540" s="252">
        <v>227.61000000000001</v>
      </c>
      <c r="I540" s="253"/>
      <c r="J540" s="254">
        <f>ROUND(I540*H540,2)</f>
        <v>0</v>
      </c>
      <c r="K540" s="250" t="s">
        <v>165</v>
      </c>
      <c r="L540" s="255"/>
      <c r="M540" s="256" t="s">
        <v>19</v>
      </c>
      <c r="N540" s="257" t="s">
        <v>45</v>
      </c>
      <c r="O540" s="85"/>
      <c r="P540" s="229">
        <f>O540*H540</f>
        <v>0</v>
      </c>
      <c r="Q540" s="229">
        <v>1</v>
      </c>
      <c r="R540" s="229">
        <f>Q540*H540</f>
        <v>227.61000000000001</v>
      </c>
      <c r="S540" s="229">
        <v>0</v>
      </c>
      <c r="T540" s="230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1" t="s">
        <v>388</v>
      </c>
      <c r="AT540" s="231" t="s">
        <v>152</v>
      </c>
      <c r="AU540" s="231" t="s">
        <v>85</v>
      </c>
      <c r="AY540" s="18" t="s">
        <v>142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8" t="s">
        <v>82</v>
      </c>
      <c r="BK540" s="232">
        <f>ROUND(I540*H540,2)</f>
        <v>0</v>
      </c>
      <c r="BL540" s="18" t="s">
        <v>269</v>
      </c>
      <c r="BM540" s="231" t="s">
        <v>871</v>
      </c>
    </row>
    <row r="541" s="2" customFormat="1">
      <c r="A541" s="39"/>
      <c r="B541" s="40"/>
      <c r="C541" s="41"/>
      <c r="D541" s="233" t="s">
        <v>149</v>
      </c>
      <c r="E541" s="41"/>
      <c r="F541" s="234" t="s">
        <v>870</v>
      </c>
      <c r="G541" s="41"/>
      <c r="H541" s="41"/>
      <c r="I541" s="137"/>
      <c r="J541" s="41"/>
      <c r="K541" s="41"/>
      <c r="L541" s="45"/>
      <c r="M541" s="235"/>
      <c r="N541" s="236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149</v>
      </c>
      <c r="AU541" s="18" t="s">
        <v>85</v>
      </c>
    </row>
    <row r="542" s="13" customFormat="1">
      <c r="A542" s="13"/>
      <c r="B542" s="237"/>
      <c r="C542" s="238"/>
      <c r="D542" s="233" t="s">
        <v>150</v>
      </c>
      <c r="E542" s="239" t="s">
        <v>19</v>
      </c>
      <c r="F542" s="240" t="s">
        <v>872</v>
      </c>
      <c r="G542" s="238"/>
      <c r="H542" s="241">
        <v>210.59999999999999</v>
      </c>
      <c r="I542" s="242"/>
      <c r="J542" s="238"/>
      <c r="K542" s="238"/>
      <c r="L542" s="243"/>
      <c r="M542" s="244"/>
      <c r="N542" s="245"/>
      <c r="O542" s="245"/>
      <c r="P542" s="245"/>
      <c r="Q542" s="245"/>
      <c r="R542" s="245"/>
      <c r="S542" s="245"/>
      <c r="T542" s="24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7" t="s">
        <v>150</v>
      </c>
      <c r="AU542" s="247" t="s">
        <v>85</v>
      </c>
      <c r="AV542" s="13" t="s">
        <v>85</v>
      </c>
      <c r="AW542" s="13" t="s">
        <v>34</v>
      </c>
      <c r="AX542" s="13" t="s">
        <v>74</v>
      </c>
      <c r="AY542" s="247" t="s">
        <v>142</v>
      </c>
    </row>
    <row r="543" s="13" customFormat="1">
      <c r="A543" s="13"/>
      <c r="B543" s="237"/>
      <c r="C543" s="238"/>
      <c r="D543" s="233" t="s">
        <v>150</v>
      </c>
      <c r="E543" s="239" t="s">
        <v>19</v>
      </c>
      <c r="F543" s="240" t="s">
        <v>873</v>
      </c>
      <c r="G543" s="238"/>
      <c r="H543" s="241">
        <v>17.010000000000002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7" t="s">
        <v>150</v>
      </c>
      <c r="AU543" s="247" t="s">
        <v>85</v>
      </c>
      <c r="AV543" s="13" t="s">
        <v>85</v>
      </c>
      <c r="AW543" s="13" t="s">
        <v>34</v>
      </c>
      <c r="AX543" s="13" t="s">
        <v>74</v>
      </c>
      <c r="AY543" s="247" t="s">
        <v>142</v>
      </c>
    </row>
    <row r="544" s="14" customFormat="1">
      <c r="A544" s="14"/>
      <c r="B544" s="261"/>
      <c r="C544" s="262"/>
      <c r="D544" s="233" t="s">
        <v>150</v>
      </c>
      <c r="E544" s="263" t="s">
        <v>19</v>
      </c>
      <c r="F544" s="264" t="s">
        <v>480</v>
      </c>
      <c r="G544" s="262"/>
      <c r="H544" s="265">
        <v>227.60999999999999</v>
      </c>
      <c r="I544" s="266"/>
      <c r="J544" s="262"/>
      <c r="K544" s="262"/>
      <c r="L544" s="267"/>
      <c r="M544" s="268"/>
      <c r="N544" s="269"/>
      <c r="O544" s="269"/>
      <c r="P544" s="269"/>
      <c r="Q544" s="269"/>
      <c r="R544" s="269"/>
      <c r="S544" s="269"/>
      <c r="T544" s="270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1" t="s">
        <v>150</v>
      </c>
      <c r="AU544" s="271" t="s">
        <v>85</v>
      </c>
      <c r="AV544" s="14" t="s">
        <v>169</v>
      </c>
      <c r="AW544" s="14" t="s">
        <v>34</v>
      </c>
      <c r="AX544" s="14" t="s">
        <v>82</v>
      </c>
      <c r="AY544" s="271" t="s">
        <v>142</v>
      </c>
    </row>
    <row r="545" s="2" customFormat="1" ht="21.75" customHeight="1">
      <c r="A545" s="39"/>
      <c r="B545" s="40"/>
      <c r="C545" s="220" t="s">
        <v>874</v>
      </c>
      <c r="D545" s="220" t="s">
        <v>143</v>
      </c>
      <c r="E545" s="221" t="s">
        <v>875</v>
      </c>
      <c r="F545" s="222" t="s">
        <v>876</v>
      </c>
      <c r="G545" s="223" t="s">
        <v>146</v>
      </c>
      <c r="H545" s="224">
        <v>21</v>
      </c>
      <c r="I545" s="225"/>
      <c r="J545" s="226">
        <f>ROUND(I545*H545,2)</f>
        <v>0</v>
      </c>
      <c r="K545" s="222" t="s">
        <v>165</v>
      </c>
      <c r="L545" s="45"/>
      <c r="M545" s="227" t="s">
        <v>19</v>
      </c>
      <c r="N545" s="228" t="s">
        <v>45</v>
      </c>
      <c r="O545" s="85"/>
      <c r="P545" s="229">
        <f>O545*H545</f>
        <v>0</v>
      </c>
      <c r="Q545" s="229">
        <v>0.22649</v>
      </c>
      <c r="R545" s="229">
        <f>Q545*H545</f>
        <v>4.7562899999999999</v>
      </c>
      <c r="S545" s="229">
        <v>0</v>
      </c>
      <c r="T545" s="230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1" t="s">
        <v>269</v>
      </c>
      <c r="AT545" s="231" t="s">
        <v>143</v>
      </c>
      <c r="AU545" s="231" t="s">
        <v>85</v>
      </c>
      <c r="AY545" s="18" t="s">
        <v>142</v>
      </c>
      <c r="BE545" s="232">
        <f>IF(N545="základní",J545,0)</f>
        <v>0</v>
      </c>
      <c r="BF545" s="232">
        <f>IF(N545="snížená",J545,0)</f>
        <v>0</v>
      </c>
      <c r="BG545" s="232">
        <f>IF(N545="zákl. přenesená",J545,0)</f>
        <v>0</v>
      </c>
      <c r="BH545" s="232">
        <f>IF(N545="sníž. přenesená",J545,0)</f>
        <v>0</v>
      </c>
      <c r="BI545" s="232">
        <f>IF(N545="nulová",J545,0)</f>
        <v>0</v>
      </c>
      <c r="BJ545" s="18" t="s">
        <v>82</v>
      </c>
      <c r="BK545" s="232">
        <f>ROUND(I545*H545,2)</f>
        <v>0</v>
      </c>
      <c r="BL545" s="18" t="s">
        <v>269</v>
      </c>
      <c r="BM545" s="231" t="s">
        <v>877</v>
      </c>
    </row>
    <row r="546" s="2" customFormat="1">
      <c r="A546" s="39"/>
      <c r="B546" s="40"/>
      <c r="C546" s="41"/>
      <c r="D546" s="233" t="s">
        <v>149</v>
      </c>
      <c r="E546" s="41"/>
      <c r="F546" s="234" t="s">
        <v>878</v>
      </c>
      <c r="G546" s="41"/>
      <c r="H546" s="41"/>
      <c r="I546" s="137"/>
      <c r="J546" s="41"/>
      <c r="K546" s="41"/>
      <c r="L546" s="45"/>
      <c r="M546" s="235"/>
      <c r="N546" s="236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149</v>
      </c>
      <c r="AU546" s="18" t="s">
        <v>85</v>
      </c>
    </row>
    <row r="547" s="2" customFormat="1">
      <c r="A547" s="39"/>
      <c r="B547" s="40"/>
      <c r="C547" s="41"/>
      <c r="D547" s="233" t="s">
        <v>197</v>
      </c>
      <c r="E547" s="41"/>
      <c r="F547" s="260" t="s">
        <v>753</v>
      </c>
      <c r="G547" s="41"/>
      <c r="H547" s="41"/>
      <c r="I547" s="137"/>
      <c r="J547" s="41"/>
      <c r="K547" s="41"/>
      <c r="L547" s="45"/>
      <c r="M547" s="235"/>
      <c r="N547" s="236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197</v>
      </c>
      <c r="AU547" s="18" t="s">
        <v>85</v>
      </c>
    </row>
    <row r="548" s="13" customFormat="1">
      <c r="A548" s="13"/>
      <c r="B548" s="237"/>
      <c r="C548" s="238"/>
      <c r="D548" s="233" t="s">
        <v>150</v>
      </c>
      <c r="E548" s="239" t="s">
        <v>19</v>
      </c>
      <c r="F548" s="240" t="s">
        <v>879</v>
      </c>
      <c r="G548" s="238"/>
      <c r="H548" s="241">
        <v>21</v>
      </c>
      <c r="I548" s="242"/>
      <c r="J548" s="238"/>
      <c r="K548" s="238"/>
      <c r="L548" s="243"/>
      <c r="M548" s="244"/>
      <c r="N548" s="245"/>
      <c r="O548" s="245"/>
      <c r="P548" s="245"/>
      <c r="Q548" s="245"/>
      <c r="R548" s="245"/>
      <c r="S548" s="245"/>
      <c r="T548" s="24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7" t="s">
        <v>150</v>
      </c>
      <c r="AU548" s="247" t="s">
        <v>85</v>
      </c>
      <c r="AV548" s="13" t="s">
        <v>85</v>
      </c>
      <c r="AW548" s="13" t="s">
        <v>34</v>
      </c>
      <c r="AX548" s="13" t="s">
        <v>82</v>
      </c>
      <c r="AY548" s="247" t="s">
        <v>142</v>
      </c>
    </row>
    <row r="549" s="2" customFormat="1" ht="21.75" customHeight="1">
      <c r="A549" s="39"/>
      <c r="B549" s="40"/>
      <c r="C549" s="220" t="s">
        <v>325</v>
      </c>
      <c r="D549" s="220" t="s">
        <v>143</v>
      </c>
      <c r="E549" s="221" t="s">
        <v>880</v>
      </c>
      <c r="F549" s="222" t="s">
        <v>881</v>
      </c>
      <c r="G549" s="223" t="s">
        <v>146</v>
      </c>
      <c r="H549" s="224">
        <v>520</v>
      </c>
      <c r="I549" s="225"/>
      <c r="J549" s="226">
        <f>ROUND(I549*H549,2)</f>
        <v>0</v>
      </c>
      <c r="K549" s="222" t="s">
        <v>165</v>
      </c>
      <c r="L549" s="45"/>
      <c r="M549" s="227" t="s">
        <v>19</v>
      </c>
      <c r="N549" s="228" t="s">
        <v>45</v>
      </c>
      <c r="O549" s="85"/>
      <c r="P549" s="229">
        <f>O549*H549</f>
        <v>0</v>
      </c>
      <c r="Q549" s="229">
        <v>0.084250000000000005</v>
      </c>
      <c r="R549" s="229">
        <f>Q549*H549</f>
        <v>43.810000000000002</v>
      </c>
      <c r="S549" s="229">
        <v>0</v>
      </c>
      <c r="T549" s="230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1" t="s">
        <v>269</v>
      </c>
      <c r="AT549" s="231" t="s">
        <v>143</v>
      </c>
      <c r="AU549" s="231" t="s">
        <v>85</v>
      </c>
      <c r="AY549" s="18" t="s">
        <v>142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18" t="s">
        <v>82</v>
      </c>
      <c r="BK549" s="232">
        <f>ROUND(I549*H549,2)</f>
        <v>0</v>
      </c>
      <c r="BL549" s="18" t="s">
        <v>269</v>
      </c>
      <c r="BM549" s="231" t="s">
        <v>882</v>
      </c>
    </row>
    <row r="550" s="2" customFormat="1">
      <c r="A550" s="39"/>
      <c r="B550" s="40"/>
      <c r="C550" s="41"/>
      <c r="D550" s="233" t="s">
        <v>149</v>
      </c>
      <c r="E550" s="41"/>
      <c r="F550" s="234" t="s">
        <v>883</v>
      </c>
      <c r="G550" s="41"/>
      <c r="H550" s="41"/>
      <c r="I550" s="137"/>
      <c r="J550" s="41"/>
      <c r="K550" s="41"/>
      <c r="L550" s="45"/>
      <c r="M550" s="235"/>
      <c r="N550" s="236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149</v>
      </c>
      <c r="AU550" s="18" t="s">
        <v>85</v>
      </c>
    </row>
    <row r="551" s="2" customFormat="1">
      <c r="A551" s="39"/>
      <c r="B551" s="40"/>
      <c r="C551" s="41"/>
      <c r="D551" s="233" t="s">
        <v>197</v>
      </c>
      <c r="E551" s="41"/>
      <c r="F551" s="260" t="s">
        <v>753</v>
      </c>
      <c r="G551" s="41"/>
      <c r="H551" s="41"/>
      <c r="I551" s="137"/>
      <c r="J551" s="41"/>
      <c r="K551" s="41"/>
      <c r="L551" s="45"/>
      <c r="M551" s="235"/>
      <c r="N551" s="236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197</v>
      </c>
      <c r="AU551" s="18" t="s">
        <v>85</v>
      </c>
    </row>
    <row r="552" s="13" customFormat="1">
      <c r="A552" s="13"/>
      <c r="B552" s="237"/>
      <c r="C552" s="238"/>
      <c r="D552" s="233" t="s">
        <v>150</v>
      </c>
      <c r="E552" s="239" t="s">
        <v>19</v>
      </c>
      <c r="F552" s="240" t="s">
        <v>884</v>
      </c>
      <c r="G552" s="238"/>
      <c r="H552" s="241">
        <v>520</v>
      </c>
      <c r="I552" s="242"/>
      <c r="J552" s="238"/>
      <c r="K552" s="238"/>
      <c r="L552" s="243"/>
      <c r="M552" s="244"/>
      <c r="N552" s="245"/>
      <c r="O552" s="245"/>
      <c r="P552" s="245"/>
      <c r="Q552" s="245"/>
      <c r="R552" s="245"/>
      <c r="S552" s="245"/>
      <c r="T552" s="246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7" t="s">
        <v>150</v>
      </c>
      <c r="AU552" s="247" t="s">
        <v>85</v>
      </c>
      <c r="AV552" s="13" t="s">
        <v>85</v>
      </c>
      <c r="AW552" s="13" t="s">
        <v>34</v>
      </c>
      <c r="AX552" s="13" t="s">
        <v>82</v>
      </c>
      <c r="AY552" s="247" t="s">
        <v>142</v>
      </c>
    </row>
    <row r="553" s="2" customFormat="1" ht="16.5" customHeight="1">
      <c r="A553" s="39"/>
      <c r="B553" s="40"/>
      <c r="C553" s="248" t="s">
        <v>885</v>
      </c>
      <c r="D553" s="248" t="s">
        <v>152</v>
      </c>
      <c r="E553" s="249" t="s">
        <v>886</v>
      </c>
      <c r="F553" s="250" t="s">
        <v>887</v>
      </c>
      <c r="G553" s="251" t="s">
        <v>146</v>
      </c>
      <c r="H553" s="252">
        <v>104</v>
      </c>
      <c r="I553" s="253"/>
      <c r="J553" s="254">
        <f>ROUND(I553*H553,2)</f>
        <v>0</v>
      </c>
      <c r="K553" s="250" t="s">
        <v>165</v>
      </c>
      <c r="L553" s="255"/>
      <c r="M553" s="256" t="s">
        <v>19</v>
      </c>
      <c r="N553" s="257" t="s">
        <v>45</v>
      </c>
      <c r="O553" s="85"/>
      <c r="P553" s="229">
        <f>O553*H553</f>
        <v>0</v>
      </c>
      <c r="Q553" s="229">
        <v>0.13100000000000001</v>
      </c>
      <c r="R553" s="229">
        <f>Q553*H553</f>
        <v>13.624000000000001</v>
      </c>
      <c r="S553" s="229">
        <v>0</v>
      </c>
      <c r="T553" s="230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1" t="s">
        <v>325</v>
      </c>
      <c r="AT553" s="231" t="s">
        <v>152</v>
      </c>
      <c r="AU553" s="231" t="s">
        <v>85</v>
      </c>
      <c r="AY553" s="18" t="s">
        <v>142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18" t="s">
        <v>82</v>
      </c>
      <c r="BK553" s="232">
        <f>ROUND(I553*H553,2)</f>
        <v>0</v>
      </c>
      <c r="BL553" s="18" t="s">
        <v>325</v>
      </c>
      <c r="BM553" s="231" t="s">
        <v>888</v>
      </c>
    </row>
    <row r="554" s="2" customFormat="1">
      <c r="A554" s="39"/>
      <c r="B554" s="40"/>
      <c r="C554" s="41"/>
      <c r="D554" s="233" t="s">
        <v>149</v>
      </c>
      <c r="E554" s="41"/>
      <c r="F554" s="234" t="s">
        <v>887</v>
      </c>
      <c r="G554" s="41"/>
      <c r="H554" s="41"/>
      <c r="I554" s="137"/>
      <c r="J554" s="41"/>
      <c r="K554" s="41"/>
      <c r="L554" s="45"/>
      <c r="M554" s="235"/>
      <c r="N554" s="236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149</v>
      </c>
      <c r="AU554" s="18" t="s">
        <v>85</v>
      </c>
    </row>
    <row r="555" s="13" customFormat="1">
      <c r="A555" s="13"/>
      <c r="B555" s="237"/>
      <c r="C555" s="238"/>
      <c r="D555" s="233" t="s">
        <v>150</v>
      </c>
      <c r="E555" s="239" t="s">
        <v>19</v>
      </c>
      <c r="F555" s="240" t="s">
        <v>889</v>
      </c>
      <c r="G555" s="238"/>
      <c r="H555" s="241">
        <v>104</v>
      </c>
      <c r="I555" s="242"/>
      <c r="J555" s="238"/>
      <c r="K555" s="238"/>
      <c r="L555" s="243"/>
      <c r="M555" s="244"/>
      <c r="N555" s="245"/>
      <c r="O555" s="245"/>
      <c r="P555" s="245"/>
      <c r="Q555" s="245"/>
      <c r="R555" s="245"/>
      <c r="S555" s="245"/>
      <c r="T555" s="24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7" t="s">
        <v>150</v>
      </c>
      <c r="AU555" s="247" t="s">
        <v>85</v>
      </c>
      <c r="AV555" s="13" t="s">
        <v>85</v>
      </c>
      <c r="AW555" s="13" t="s">
        <v>34</v>
      </c>
      <c r="AX555" s="13" t="s">
        <v>82</v>
      </c>
      <c r="AY555" s="247" t="s">
        <v>142</v>
      </c>
    </row>
    <row r="556" s="2" customFormat="1" ht="21.75" customHeight="1">
      <c r="A556" s="39"/>
      <c r="B556" s="40"/>
      <c r="C556" s="220" t="s">
        <v>890</v>
      </c>
      <c r="D556" s="220" t="s">
        <v>143</v>
      </c>
      <c r="E556" s="221" t="s">
        <v>891</v>
      </c>
      <c r="F556" s="222" t="s">
        <v>892</v>
      </c>
      <c r="G556" s="223" t="s">
        <v>146</v>
      </c>
      <c r="H556" s="224">
        <v>520</v>
      </c>
      <c r="I556" s="225"/>
      <c r="J556" s="226">
        <f>ROUND(I556*H556,2)</f>
        <v>0</v>
      </c>
      <c r="K556" s="222" t="s">
        <v>165</v>
      </c>
      <c r="L556" s="45"/>
      <c r="M556" s="227" t="s">
        <v>19</v>
      </c>
      <c r="N556" s="228" t="s">
        <v>45</v>
      </c>
      <c r="O556" s="85"/>
      <c r="P556" s="229">
        <f>O556*H556</f>
        <v>0</v>
      </c>
      <c r="Q556" s="229">
        <v>0</v>
      </c>
      <c r="R556" s="229">
        <f>Q556*H556</f>
        <v>0</v>
      </c>
      <c r="S556" s="229">
        <v>0</v>
      </c>
      <c r="T556" s="230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1" t="s">
        <v>269</v>
      </c>
      <c r="AT556" s="231" t="s">
        <v>143</v>
      </c>
      <c r="AU556" s="231" t="s">
        <v>85</v>
      </c>
      <c r="AY556" s="18" t="s">
        <v>142</v>
      </c>
      <c r="BE556" s="232">
        <f>IF(N556="základní",J556,0)</f>
        <v>0</v>
      </c>
      <c r="BF556" s="232">
        <f>IF(N556="snížená",J556,0)</f>
        <v>0</v>
      </c>
      <c r="BG556" s="232">
        <f>IF(N556="zákl. přenesená",J556,0)</f>
        <v>0</v>
      </c>
      <c r="BH556" s="232">
        <f>IF(N556="sníž. přenesená",J556,0)</f>
        <v>0</v>
      </c>
      <c r="BI556" s="232">
        <f>IF(N556="nulová",J556,0)</f>
        <v>0</v>
      </c>
      <c r="BJ556" s="18" t="s">
        <v>82</v>
      </c>
      <c r="BK556" s="232">
        <f>ROUND(I556*H556,2)</f>
        <v>0</v>
      </c>
      <c r="BL556" s="18" t="s">
        <v>269</v>
      </c>
      <c r="BM556" s="231" t="s">
        <v>893</v>
      </c>
    </row>
    <row r="557" s="2" customFormat="1">
      <c r="A557" s="39"/>
      <c r="B557" s="40"/>
      <c r="C557" s="41"/>
      <c r="D557" s="233" t="s">
        <v>149</v>
      </c>
      <c r="E557" s="41"/>
      <c r="F557" s="234" t="s">
        <v>894</v>
      </c>
      <c r="G557" s="41"/>
      <c r="H557" s="41"/>
      <c r="I557" s="137"/>
      <c r="J557" s="41"/>
      <c r="K557" s="41"/>
      <c r="L557" s="45"/>
      <c r="M557" s="235"/>
      <c r="N557" s="236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149</v>
      </c>
      <c r="AU557" s="18" t="s">
        <v>85</v>
      </c>
    </row>
    <row r="558" s="2" customFormat="1">
      <c r="A558" s="39"/>
      <c r="B558" s="40"/>
      <c r="C558" s="41"/>
      <c r="D558" s="233" t="s">
        <v>197</v>
      </c>
      <c r="E558" s="41"/>
      <c r="F558" s="260" t="s">
        <v>753</v>
      </c>
      <c r="G558" s="41"/>
      <c r="H558" s="41"/>
      <c r="I558" s="137"/>
      <c r="J558" s="41"/>
      <c r="K558" s="41"/>
      <c r="L558" s="45"/>
      <c r="M558" s="235"/>
      <c r="N558" s="236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197</v>
      </c>
      <c r="AU558" s="18" t="s">
        <v>85</v>
      </c>
    </row>
    <row r="559" s="13" customFormat="1">
      <c r="A559" s="13"/>
      <c r="B559" s="237"/>
      <c r="C559" s="238"/>
      <c r="D559" s="233" t="s">
        <v>150</v>
      </c>
      <c r="E559" s="239" t="s">
        <v>19</v>
      </c>
      <c r="F559" s="240" t="s">
        <v>884</v>
      </c>
      <c r="G559" s="238"/>
      <c r="H559" s="241">
        <v>520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7" t="s">
        <v>150</v>
      </c>
      <c r="AU559" s="247" t="s">
        <v>85</v>
      </c>
      <c r="AV559" s="13" t="s">
        <v>85</v>
      </c>
      <c r="AW559" s="13" t="s">
        <v>34</v>
      </c>
      <c r="AX559" s="13" t="s">
        <v>82</v>
      </c>
      <c r="AY559" s="247" t="s">
        <v>142</v>
      </c>
    </row>
    <row r="560" s="2" customFormat="1" ht="21.75" customHeight="1">
      <c r="A560" s="39"/>
      <c r="B560" s="40"/>
      <c r="C560" s="220" t="s">
        <v>895</v>
      </c>
      <c r="D560" s="220" t="s">
        <v>143</v>
      </c>
      <c r="E560" s="221" t="s">
        <v>896</v>
      </c>
      <c r="F560" s="222" t="s">
        <v>897</v>
      </c>
      <c r="G560" s="223" t="s">
        <v>194</v>
      </c>
      <c r="H560" s="224">
        <v>70</v>
      </c>
      <c r="I560" s="225"/>
      <c r="J560" s="226">
        <f>ROUND(I560*H560,2)</f>
        <v>0</v>
      </c>
      <c r="K560" s="222" t="s">
        <v>165</v>
      </c>
      <c r="L560" s="45"/>
      <c r="M560" s="227" t="s">
        <v>19</v>
      </c>
      <c r="N560" s="228" t="s">
        <v>45</v>
      </c>
      <c r="O560" s="85"/>
      <c r="P560" s="229">
        <f>O560*H560</f>
        <v>0</v>
      </c>
      <c r="Q560" s="229">
        <v>0</v>
      </c>
      <c r="R560" s="229">
        <f>Q560*H560</f>
        <v>0</v>
      </c>
      <c r="S560" s="229">
        <v>0</v>
      </c>
      <c r="T560" s="230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1" t="s">
        <v>269</v>
      </c>
      <c r="AT560" s="231" t="s">
        <v>143</v>
      </c>
      <c r="AU560" s="231" t="s">
        <v>85</v>
      </c>
      <c r="AY560" s="18" t="s">
        <v>142</v>
      </c>
      <c r="BE560" s="232">
        <f>IF(N560="základní",J560,0)</f>
        <v>0</v>
      </c>
      <c r="BF560" s="232">
        <f>IF(N560="snížená",J560,0)</f>
        <v>0</v>
      </c>
      <c r="BG560" s="232">
        <f>IF(N560="zákl. přenesená",J560,0)</f>
        <v>0</v>
      </c>
      <c r="BH560" s="232">
        <f>IF(N560="sníž. přenesená",J560,0)</f>
        <v>0</v>
      </c>
      <c r="BI560" s="232">
        <f>IF(N560="nulová",J560,0)</f>
        <v>0</v>
      </c>
      <c r="BJ560" s="18" t="s">
        <v>82</v>
      </c>
      <c r="BK560" s="232">
        <f>ROUND(I560*H560,2)</f>
        <v>0</v>
      </c>
      <c r="BL560" s="18" t="s">
        <v>269</v>
      </c>
      <c r="BM560" s="231" t="s">
        <v>898</v>
      </c>
    </row>
    <row r="561" s="2" customFormat="1">
      <c r="A561" s="39"/>
      <c r="B561" s="40"/>
      <c r="C561" s="41"/>
      <c r="D561" s="233" t="s">
        <v>149</v>
      </c>
      <c r="E561" s="41"/>
      <c r="F561" s="234" t="s">
        <v>899</v>
      </c>
      <c r="G561" s="41"/>
      <c r="H561" s="41"/>
      <c r="I561" s="137"/>
      <c r="J561" s="41"/>
      <c r="K561" s="41"/>
      <c r="L561" s="45"/>
      <c r="M561" s="235"/>
      <c r="N561" s="236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149</v>
      </c>
      <c r="AU561" s="18" t="s">
        <v>85</v>
      </c>
    </row>
    <row r="562" s="2" customFormat="1">
      <c r="A562" s="39"/>
      <c r="B562" s="40"/>
      <c r="C562" s="41"/>
      <c r="D562" s="233" t="s">
        <v>197</v>
      </c>
      <c r="E562" s="41"/>
      <c r="F562" s="260" t="s">
        <v>740</v>
      </c>
      <c r="G562" s="41"/>
      <c r="H562" s="41"/>
      <c r="I562" s="137"/>
      <c r="J562" s="41"/>
      <c r="K562" s="41"/>
      <c r="L562" s="45"/>
      <c r="M562" s="235"/>
      <c r="N562" s="236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197</v>
      </c>
      <c r="AU562" s="18" t="s">
        <v>85</v>
      </c>
    </row>
    <row r="563" s="13" customFormat="1">
      <c r="A563" s="13"/>
      <c r="B563" s="237"/>
      <c r="C563" s="238"/>
      <c r="D563" s="233" t="s">
        <v>150</v>
      </c>
      <c r="E563" s="239" t="s">
        <v>19</v>
      </c>
      <c r="F563" s="240" t="s">
        <v>900</v>
      </c>
      <c r="G563" s="238"/>
      <c r="H563" s="241">
        <v>70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7" t="s">
        <v>150</v>
      </c>
      <c r="AU563" s="247" t="s">
        <v>85</v>
      </c>
      <c r="AV563" s="13" t="s">
        <v>85</v>
      </c>
      <c r="AW563" s="13" t="s">
        <v>34</v>
      </c>
      <c r="AX563" s="13" t="s">
        <v>82</v>
      </c>
      <c r="AY563" s="247" t="s">
        <v>142</v>
      </c>
    </row>
    <row r="564" s="2" customFormat="1" ht="21.75" customHeight="1">
      <c r="A564" s="39"/>
      <c r="B564" s="40"/>
      <c r="C564" s="220" t="s">
        <v>901</v>
      </c>
      <c r="D564" s="220" t="s">
        <v>143</v>
      </c>
      <c r="E564" s="221" t="s">
        <v>902</v>
      </c>
      <c r="F564" s="222" t="s">
        <v>903</v>
      </c>
      <c r="G564" s="223" t="s">
        <v>146</v>
      </c>
      <c r="H564" s="224">
        <v>21</v>
      </c>
      <c r="I564" s="225"/>
      <c r="J564" s="226">
        <f>ROUND(I564*H564,2)</f>
        <v>0</v>
      </c>
      <c r="K564" s="222" t="s">
        <v>165</v>
      </c>
      <c r="L564" s="45"/>
      <c r="M564" s="227" t="s">
        <v>19</v>
      </c>
      <c r="N564" s="228" t="s">
        <v>45</v>
      </c>
      <c r="O564" s="85"/>
      <c r="P564" s="229">
        <f>O564*H564</f>
        <v>0</v>
      </c>
      <c r="Q564" s="229">
        <v>0.15192</v>
      </c>
      <c r="R564" s="229">
        <f>Q564*H564</f>
        <v>3.1903199999999998</v>
      </c>
      <c r="S564" s="229">
        <v>0</v>
      </c>
      <c r="T564" s="230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1" t="s">
        <v>269</v>
      </c>
      <c r="AT564" s="231" t="s">
        <v>143</v>
      </c>
      <c r="AU564" s="231" t="s">
        <v>85</v>
      </c>
      <c r="AY564" s="18" t="s">
        <v>142</v>
      </c>
      <c r="BE564" s="232">
        <f>IF(N564="základní",J564,0)</f>
        <v>0</v>
      </c>
      <c r="BF564" s="232">
        <f>IF(N564="snížená",J564,0)</f>
        <v>0</v>
      </c>
      <c r="BG564" s="232">
        <f>IF(N564="zákl. přenesená",J564,0)</f>
        <v>0</v>
      </c>
      <c r="BH564" s="232">
        <f>IF(N564="sníž. přenesená",J564,0)</f>
        <v>0</v>
      </c>
      <c r="BI564" s="232">
        <f>IF(N564="nulová",J564,0)</f>
        <v>0</v>
      </c>
      <c r="BJ564" s="18" t="s">
        <v>82</v>
      </c>
      <c r="BK564" s="232">
        <f>ROUND(I564*H564,2)</f>
        <v>0</v>
      </c>
      <c r="BL564" s="18" t="s">
        <v>269</v>
      </c>
      <c r="BM564" s="231" t="s">
        <v>904</v>
      </c>
    </row>
    <row r="565" s="2" customFormat="1">
      <c r="A565" s="39"/>
      <c r="B565" s="40"/>
      <c r="C565" s="41"/>
      <c r="D565" s="233" t="s">
        <v>149</v>
      </c>
      <c r="E565" s="41"/>
      <c r="F565" s="234" t="s">
        <v>905</v>
      </c>
      <c r="G565" s="41"/>
      <c r="H565" s="41"/>
      <c r="I565" s="137"/>
      <c r="J565" s="41"/>
      <c r="K565" s="41"/>
      <c r="L565" s="45"/>
      <c r="M565" s="235"/>
      <c r="N565" s="236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149</v>
      </c>
      <c r="AU565" s="18" t="s">
        <v>85</v>
      </c>
    </row>
    <row r="566" s="2" customFormat="1">
      <c r="A566" s="39"/>
      <c r="B566" s="40"/>
      <c r="C566" s="41"/>
      <c r="D566" s="233" t="s">
        <v>197</v>
      </c>
      <c r="E566" s="41"/>
      <c r="F566" s="260" t="s">
        <v>753</v>
      </c>
      <c r="G566" s="41"/>
      <c r="H566" s="41"/>
      <c r="I566" s="137"/>
      <c r="J566" s="41"/>
      <c r="K566" s="41"/>
      <c r="L566" s="45"/>
      <c r="M566" s="235"/>
      <c r="N566" s="236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197</v>
      </c>
      <c r="AU566" s="18" t="s">
        <v>85</v>
      </c>
    </row>
    <row r="567" s="13" customFormat="1">
      <c r="A567" s="13"/>
      <c r="B567" s="237"/>
      <c r="C567" s="238"/>
      <c r="D567" s="233" t="s">
        <v>150</v>
      </c>
      <c r="E567" s="239" t="s">
        <v>19</v>
      </c>
      <c r="F567" s="240" t="s">
        <v>906</v>
      </c>
      <c r="G567" s="238"/>
      <c r="H567" s="241">
        <v>21</v>
      </c>
      <c r="I567" s="242"/>
      <c r="J567" s="238"/>
      <c r="K567" s="238"/>
      <c r="L567" s="243"/>
      <c r="M567" s="244"/>
      <c r="N567" s="245"/>
      <c r="O567" s="245"/>
      <c r="P567" s="245"/>
      <c r="Q567" s="245"/>
      <c r="R567" s="245"/>
      <c r="S567" s="245"/>
      <c r="T567" s="246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7" t="s">
        <v>150</v>
      </c>
      <c r="AU567" s="247" t="s">
        <v>85</v>
      </c>
      <c r="AV567" s="13" t="s">
        <v>85</v>
      </c>
      <c r="AW567" s="13" t="s">
        <v>34</v>
      </c>
      <c r="AX567" s="13" t="s">
        <v>82</v>
      </c>
      <c r="AY567" s="247" t="s">
        <v>142</v>
      </c>
    </row>
    <row r="568" s="2" customFormat="1" ht="21.75" customHeight="1">
      <c r="A568" s="39"/>
      <c r="B568" s="40"/>
      <c r="C568" s="248" t="s">
        <v>907</v>
      </c>
      <c r="D568" s="248" t="s">
        <v>152</v>
      </c>
      <c r="E568" s="249" t="s">
        <v>908</v>
      </c>
      <c r="F568" s="250" t="s">
        <v>909</v>
      </c>
      <c r="G568" s="251" t="s">
        <v>825</v>
      </c>
      <c r="H568" s="252">
        <v>3.9199999999999999</v>
      </c>
      <c r="I568" s="253"/>
      <c r="J568" s="254">
        <f>ROUND(I568*H568,2)</f>
        <v>0</v>
      </c>
      <c r="K568" s="250" t="s">
        <v>165</v>
      </c>
      <c r="L568" s="255"/>
      <c r="M568" s="256" t="s">
        <v>19</v>
      </c>
      <c r="N568" s="257" t="s">
        <v>45</v>
      </c>
      <c r="O568" s="85"/>
      <c r="P568" s="229">
        <f>O568*H568</f>
        <v>0</v>
      </c>
      <c r="Q568" s="229">
        <v>1</v>
      </c>
      <c r="R568" s="229">
        <f>Q568*H568</f>
        <v>3.9199999999999999</v>
      </c>
      <c r="S568" s="229">
        <v>0</v>
      </c>
      <c r="T568" s="230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1" t="s">
        <v>325</v>
      </c>
      <c r="AT568" s="231" t="s">
        <v>152</v>
      </c>
      <c r="AU568" s="231" t="s">
        <v>85</v>
      </c>
      <c r="AY568" s="18" t="s">
        <v>142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18" t="s">
        <v>82</v>
      </c>
      <c r="BK568" s="232">
        <f>ROUND(I568*H568,2)</f>
        <v>0</v>
      </c>
      <c r="BL568" s="18" t="s">
        <v>325</v>
      </c>
      <c r="BM568" s="231" t="s">
        <v>910</v>
      </c>
    </row>
    <row r="569" s="2" customFormat="1">
      <c r="A569" s="39"/>
      <c r="B569" s="40"/>
      <c r="C569" s="41"/>
      <c r="D569" s="233" t="s">
        <v>149</v>
      </c>
      <c r="E569" s="41"/>
      <c r="F569" s="234" t="s">
        <v>909</v>
      </c>
      <c r="G569" s="41"/>
      <c r="H569" s="41"/>
      <c r="I569" s="137"/>
      <c r="J569" s="41"/>
      <c r="K569" s="41"/>
      <c r="L569" s="45"/>
      <c r="M569" s="235"/>
      <c r="N569" s="236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149</v>
      </c>
      <c r="AU569" s="18" t="s">
        <v>85</v>
      </c>
    </row>
    <row r="570" s="13" customFormat="1">
      <c r="A570" s="13"/>
      <c r="B570" s="237"/>
      <c r="C570" s="238"/>
      <c r="D570" s="233" t="s">
        <v>150</v>
      </c>
      <c r="E570" s="239" t="s">
        <v>19</v>
      </c>
      <c r="F570" s="240" t="s">
        <v>911</v>
      </c>
      <c r="G570" s="238"/>
      <c r="H570" s="241">
        <v>3.9199999999999999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7" t="s">
        <v>150</v>
      </c>
      <c r="AU570" s="247" t="s">
        <v>85</v>
      </c>
      <c r="AV570" s="13" t="s">
        <v>85</v>
      </c>
      <c r="AW570" s="13" t="s">
        <v>34</v>
      </c>
      <c r="AX570" s="13" t="s">
        <v>82</v>
      </c>
      <c r="AY570" s="247" t="s">
        <v>142</v>
      </c>
    </row>
    <row r="571" s="2" customFormat="1" ht="21.75" customHeight="1">
      <c r="A571" s="39"/>
      <c r="B571" s="40"/>
      <c r="C571" s="220" t="s">
        <v>912</v>
      </c>
      <c r="D571" s="220" t="s">
        <v>143</v>
      </c>
      <c r="E571" s="221" t="s">
        <v>913</v>
      </c>
      <c r="F571" s="222" t="s">
        <v>903</v>
      </c>
      <c r="G571" s="223" t="s">
        <v>146</v>
      </c>
      <c r="H571" s="224">
        <v>56</v>
      </c>
      <c r="I571" s="225"/>
      <c r="J571" s="226">
        <f>ROUND(I571*H571,2)</f>
        <v>0</v>
      </c>
      <c r="K571" s="222" t="s">
        <v>19</v>
      </c>
      <c r="L571" s="45"/>
      <c r="M571" s="227" t="s">
        <v>19</v>
      </c>
      <c r="N571" s="228" t="s">
        <v>45</v>
      </c>
      <c r="O571" s="85"/>
      <c r="P571" s="229">
        <f>O571*H571</f>
        <v>0</v>
      </c>
      <c r="Q571" s="229">
        <v>0.15192</v>
      </c>
      <c r="R571" s="229">
        <f>Q571*H571</f>
        <v>8.5075199999999995</v>
      </c>
      <c r="S571" s="229">
        <v>0</v>
      </c>
      <c r="T571" s="230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1" t="s">
        <v>269</v>
      </c>
      <c r="AT571" s="231" t="s">
        <v>143</v>
      </c>
      <c r="AU571" s="231" t="s">
        <v>85</v>
      </c>
      <c r="AY571" s="18" t="s">
        <v>142</v>
      </c>
      <c r="BE571" s="232">
        <f>IF(N571="základní",J571,0)</f>
        <v>0</v>
      </c>
      <c r="BF571" s="232">
        <f>IF(N571="snížená",J571,0)</f>
        <v>0</v>
      </c>
      <c r="BG571" s="232">
        <f>IF(N571="zákl. přenesená",J571,0)</f>
        <v>0</v>
      </c>
      <c r="BH571" s="232">
        <f>IF(N571="sníž. přenesená",J571,0)</f>
        <v>0</v>
      </c>
      <c r="BI571" s="232">
        <f>IF(N571="nulová",J571,0)</f>
        <v>0</v>
      </c>
      <c r="BJ571" s="18" t="s">
        <v>82</v>
      </c>
      <c r="BK571" s="232">
        <f>ROUND(I571*H571,2)</f>
        <v>0</v>
      </c>
      <c r="BL571" s="18" t="s">
        <v>269</v>
      </c>
      <c r="BM571" s="231" t="s">
        <v>914</v>
      </c>
    </row>
    <row r="572" s="2" customFormat="1">
      <c r="A572" s="39"/>
      <c r="B572" s="40"/>
      <c r="C572" s="41"/>
      <c r="D572" s="233" t="s">
        <v>149</v>
      </c>
      <c r="E572" s="41"/>
      <c r="F572" s="234" t="s">
        <v>915</v>
      </c>
      <c r="G572" s="41"/>
      <c r="H572" s="41"/>
      <c r="I572" s="137"/>
      <c r="J572" s="41"/>
      <c r="K572" s="41"/>
      <c r="L572" s="45"/>
      <c r="M572" s="235"/>
      <c r="N572" s="236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149</v>
      </c>
      <c r="AU572" s="18" t="s">
        <v>85</v>
      </c>
    </row>
    <row r="573" s="2" customFormat="1">
      <c r="A573" s="39"/>
      <c r="B573" s="40"/>
      <c r="C573" s="41"/>
      <c r="D573" s="233" t="s">
        <v>197</v>
      </c>
      <c r="E573" s="41"/>
      <c r="F573" s="260" t="s">
        <v>753</v>
      </c>
      <c r="G573" s="41"/>
      <c r="H573" s="41"/>
      <c r="I573" s="137"/>
      <c r="J573" s="41"/>
      <c r="K573" s="41"/>
      <c r="L573" s="45"/>
      <c r="M573" s="235"/>
      <c r="N573" s="236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197</v>
      </c>
      <c r="AU573" s="18" t="s">
        <v>85</v>
      </c>
    </row>
    <row r="574" s="13" customFormat="1">
      <c r="A574" s="13"/>
      <c r="B574" s="237"/>
      <c r="C574" s="238"/>
      <c r="D574" s="233" t="s">
        <v>150</v>
      </c>
      <c r="E574" s="239" t="s">
        <v>19</v>
      </c>
      <c r="F574" s="240" t="s">
        <v>916</v>
      </c>
      <c r="G574" s="238"/>
      <c r="H574" s="241">
        <v>56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7" t="s">
        <v>150</v>
      </c>
      <c r="AU574" s="247" t="s">
        <v>85</v>
      </c>
      <c r="AV574" s="13" t="s">
        <v>85</v>
      </c>
      <c r="AW574" s="13" t="s">
        <v>34</v>
      </c>
      <c r="AX574" s="13" t="s">
        <v>82</v>
      </c>
      <c r="AY574" s="247" t="s">
        <v>142</v>
      </c>
    </row>
    <row r="575" s="2" customFormat="1" ht="21.75" customHeight="1">
      <c r="A575" s="39"/>
      <c r="B575" s="40"/>
      <c r="C575" s="248" t="s">
        <v>917</v>
      </c>
      <c r="D575" s="248" t="s">
        <v>152</v>
      </c>
      <c r="E575" s="249" t="s">
        <v>918</v>
      </c>
      <c r="F575" s="250" t="s">
        <v>919</v>
      </c>
      <c r="G575" s="251" t="s">
        <v>825</v>
      </c>
      <c r="H575" s="252">
        <v>6.2720000000000002</v>
      </c>
      <c r="I575" s="253"/>
      <c r="J575" s="254">
        <f>ROUND(I575*H575,2)</f>
        <v>0</v>
      </c>
      <c r="K575" s="250" t="s">
        <v>165</v>
      </c>
      <c r="L575" s="255"/>
      <c r="M575" s="256" t="s">
        <v>19</v>
      </c>
      <c r="N575" s="257" t="s">
        <v>45</v>
      </c>
      <c r="O575" s="85"/>
      <c r="P575" s="229">
        <f>O575*H575</f>
        <v>0</v>
      </c>
      <c r="Q575" s="229">
        <v>1</v>
      </c>
      <c r="R575" s="229">
        <f>Q575*H575</f>
        <v>6.2720000000000002</v>
      </c>
      <c r="S575" s="229">
        <v>0</v>
      </c>
      <c r="T575" s="230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1" t="s">
        <v>325</v>
      </c>
      <c r="AT575" s="231" t="s">
        <v>152</v>
      </c>
      <c r="AU575" s="231" t="s">
        <v>85</v>
      </c>
      <c r="AY575" s="18" t="s">
        <v>142</v>
      </c>
      <c r="BE575" s="232">
        <f>IF(N575="základní",J575,0)</f>
        <v>0</v>
      </c>
      <c r="BF575" s="232">
        <f>IF(N575="snížená",J575,0)</f>
        <v>0</v>
      </c>
      <c r="BG575" s="232">
        <f>IF(N575="zákl. přenesená",J575,0)</f>
        <v>0</v>
      </c>
      <c r="BH575" s="232">
        <f>IF(N575="sníž. přenesená",J575,0)</f>
        <v>0</v>
      </c>
      <c r="BI575" s="232">
        <f>IF(N575="nulová",J575,0)</f>
        <v>0</v>
      </c>
      <c r="BJ575" s="18" t="s">
        <v>82</v>
      </c>
      <c r="BK575" s="232">
        <f>ROUND(I575*H575,2)</f>
        <v>0</v>
      </c>
      <c r="BL575" s="18" t="s">
        <v>325</v>
      </c>
      <c r="BM575" s="231" t="s">
        <v>920</v>
      </c>
    </row>
    <row r="576" s="2" customFormat="1">
      <c r="A576" s="39"/>
      <c r="B576" s="40"/>
      <c r="C576" s="41"/>
      <c r="D576" s="233" t="s">
        <v>149</v>
      </c>
      <c r="E576" s="41"/>
      <c r="F576" s="234" t="s">
        <v>919</v>
      </c>
      <c r="G576" s="41"/>
      <c r="H576" s="41"/>
      <c r="I576" s="137"/>
      <c r="J576" s="41"/>
      <c r="K576" s="41"/>
      <c r="L576" s="45"/>
      <c r="M576" s="235"/>
      <c r="N576" s="236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149</v>
      </c>
      <c r="AU576" s="18" t="s">
        <v>85</v>
      </c>
    </row>
    <row r="577" s="13" customFormat="1">
      <c r="A577" s="13"/>
      <c r="B577" s="237"/>
      <c r="C577" s="238"/>
      <c r="D577" s="233" t="s">
        <v>150</v>
      </c>
      <c r="E577" s="239" t="s">
        <v>19</v>
      </c>
      <c r="F577" s="240" t="s">
        <v>921</v>
      </c>
      <c r="G577" s="238"/>
      <c r="H577" s="241">
        <v>6.2720000000000002</v>
      </c>
      <c r="I577" s="242"/>
      <c r="J577" s="238"/>
      <c r="K577" s="238"/>
      <c r="L577" s="243"/>
      <c r="M577" s="244"/>
      <c r="N577" s="245"/>
      <c r="O577" s="245"/>
      <c r="P577" s="245"/>
      <c r="Q577" s="245"/>
      <c r="R577" s="245"/>
      <c r="S577" s="245"/>
      <c r="T577" s="24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7" t="s">
        <v>150</v>
      </c>
      <c r="AU577" s="247" t="s">
        <v>85</v>
      </c>
      <c r="AV577" s="13" t="s">
        <v>85</v>
      </c>
      <c r="AW577" s="13" t="s">
        <v>34</v>
      </c>
      <c r="AX577" s="13" t="s">
        <v>82</v>
      </c>
      <c r="AY577" s="247" t="s">
        <v>142</v>
      </c>
    </row>
    <row r="578" s="2" customFormat="1" ht="16.5" customHeight="1">
      <c r="A578" s="39"/>
      <c r="B578" s="40"/>
      <c r="C578" s="248" t="s">
        <v>922</v>
      </c>
      <c r="D578" s="248" t="s">
        <v>152</v>
      </c>
      <c r="E578" s="249" t="s">
        <v>923</v>
      </c>
      <c r="F578" s="250" t="s">
        <v>924</v>
      </c>
      <c r="G578" s="251" t="s">
        <v>387</v>
      </c>
      <c r="H578" s="252">
        <v>60</v>
      </c>
      <c r="I578" s="253"/>
      <c r="J578" s="254">
        <f>ROUND(I578*H578,2)</f>
        <v>0</v>
      </c>
      <c r="K578" s="250" t="s">
        <v>165</v>
      </c>
      <c r="L578" s="255"/>
      <c r="M578" s="256" t="s">
        <v>19</v>
      </c>
      <c r="N578" s="257" t="s">
        <v>45</v>
      </c>
      <c r="O578" s="85"/>
      <c r="P578" s="229">
        <f>O578*H578</f>
        <v>0</v>
      </c>
      <c r="Q578" s="229">
        <v>0.001</v>
      </c>
      <c r="R578" s="229">
        <f>Q578*H578</f>
        <v>0.059999999999999998</v>
      </c>
      <c r="S578" s="229">
        <v>0</v>
      </c>
      <c r="T578" s="230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1" t="s">
        <v>325</v>
      </c>
      <c r="AT578" s="231" t="s">
        <v>152</v>
      </c>
      <c r="AU578" s="231" t="s">
        <v>85</v>
      </c>
      <c r="AY578" s="18" t="s">
        <v>142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18" t="s">
        <v>82</v>
      </c>
      <c r="BK578" s="232">
        <f>ROUND(I578*H578,2)</f>
        <v>0</v>
      </c>
      <c r="BL578" s="18" t="s">
        <v>325</v>
      </c>
      <c r="BM578" s="231" t="s">
        <v>925</v>
      </c>
    </row>
    <row r="579" s="2" customFormat="1">
      <c r="A579" s="39"/>
      <c r="B579" s="40"/>
      <c r="C579" s="41"/>
      <c r="D579" s="233" t="s">
        <v>149</v>
      </c>
      <c r="E579" s="41"/>
      <c r="F579" s="234" t="s">
        <v>924</v>
      </c>
      <c r="G579" s="41"/>
      <c r="H579" s="41"/>
      <c r="I579" s="137"/>
      <c r="J579" s="41"/>
      <c r="K579" s="41"/>
      <c r="L579" s="45"/>
      <c r="M579" s="235"/>
      <c r="N579" s="236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149</v>
      </c>
      <c r="AU579" s="18" t="s">
        <v>85</v>
      </c>
    </row>
    <row r="580" s="2" customFormat="1" ht="16.5" customHeight="1">
      <c r="A580" s="39"/>
      <c r="B580" s="40"/>
      <c r="C580" s="248" t="s">
        <v>926</v>
      </c>
      <c r="D580" s="248" t="s">
        <v>152</v>
      </c>
      <c r="E580" s="249" t="s">
        <v>927</v>
      </c>
      <c r="F580" s="250" t="s">
        <v>928</v>
      </c>
      <c r="G580" s="251" t="s">
        <v>825</v>
      </c>
      <c r="H580" s="252">
        <v>6.2720000000000002</v>
      </c>
      <c r="I580" s="253"/>
      <c r="J580" s="254">
        <f>ROUND(I580*H580,2)</f>
        <v>0</v>
      </c>
      <c r="K580" s="250" t="s">
        <v>165</v>
      </c>
      <c r="L580" s="255"/>
      <c r="M580" s="256" t="s">
        <v>19</v>
      </c>
      <c r="N580" s="257" t="s">
        <v>45</v>
      </c>
      <c r="O580" s="85"/>
      <c r="P580" s="229">
        <f>O580*H580</f>
        <v>0</v>
      </c>
      <c r="Q580" s="229">
        <v>1</v>
      </c>
      <c r="R580" s="229">
        <f>Q580*H580</f>
        <v>6.2720000000000002</v>
      </c>
      <c r="S580" s="229">
        <v>0</v>
      </c>
      <c r="T580" s="230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1" t="s">
        <v>325</v>
      </c>
      <c r="AT580" s="231" t="s">
        <v>152</v>
      </c>
      <c r="AU580" s="231" t="s">
        <v>85</v>
      </c>
      <c r="AY580" s="18" t="s">
        <v>142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18" t="s">
        <v>82</v>
      </c>
      <c r="BK580" s="232">
        <f>ROUND(I580*H580,2)</f>
        <v>0</v>
      </c>
      <c r="BL580" s="18" t="s">
        <v>325</v>
      </c>
      <c r="BM580" s="231" t="s">
        <v>929</v>
      </c>
    </row>
    <row r="581" s="2" customFormat="1">
      <c r="A581" s="39"/>
      <c r="B581" s="40"/>
      <c r="C581" s="41"/>
      <c r="D581" s="233" t="s">
        <v>149</v>
      </c>
      <c r="E581" s="41"/>
      <c r="F581" s="234" t="s">
        <v>928</v>
      </c>
      <c r="G581" s="41"/>
      <c r="H581" s="41"/>
      <c r="I581" s="137"/>
      <c r="J581" s="41"/>
      <c r="K581" s="41"/>
      <c r="L581" s="45"/>
      <c r="M581" s="235"/>
      <c r="N581" s="236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149</v>
      </c>
      <c r="AU581" s="18" t="s">
        <v>85</v>
      </c>
    </row>
    <row r="582" s="13" customFormat="1">
      <c r="A582" s="13"/>
      <c r="B582" s="237"/>
      <c r="C582" s="238"/>
      <c r="D582" s="233" t="s">
        <v>150</v>
      </c>
      <c r="E582" s="239" t="s">
        <v>19</v>
      </c>
      <c r="F582" s="240" t="s">
        <v>921</v>
      </c>
      <c r="G582" s="238"/>
      <c r="H582" s="241">
        <v>6.2720000000000002</v>
      </c>
      <c r="I582" s="242"/>
      <c r="J582" s="238"/>
      <c r="K582" s="238"/>
      <c r="L582" s="243"/>
      <c r="M582" s="244"/>
      <c r="N582" s="245"/>
      <c r="O582" s="245"/>
      <c r="P582" s="245"/>
      <c r="Q582" s="245"/>
      <c r="R582" s="245"/>
      <c r="S582" s="245"/>
      <c r="T582" s="246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7" t="s">
        <v>150</v>
      </c>
      <c r="AU582" s="247" t="s">
        <v>85</v>
      </c>
      <c r="AV582" s="13" t="s">
        <v>85</v>
      </c>
      <c r="AW582" s="13" t="s">
        <v>34</v>
      </c>
      <c r="AX582" s="13" t="s">
        <v>82</v>
      </c>
      <c r="AY582" s="247" t="s">
        <v>142</v>
      </c>
    </row>
    <row r="583" s="2" customFormat="1" ht="21.75" customHeight="1">
      <c r="A583" s="39"/>
      <c r="B583" s="40"/>
      <c r="C583" s="220" t="s">
        <v>930</v>
      </c>
      <c r="D583" s="220" t="s">
        <v>143</v>
      </c>
      <c r="E583" s="221" t="s">
        <v>931</v>
      </c>
      <c r="F583" s="222" t="s">
        <v>932</v>
      </c>
      <c r="G583" s="223" t="s">
        <v>194</v>
      </c>
      <c r="H583" s="224">
        <v>70</v>
      </c>
      <c r="I583" s="225"/>
      <c r="J583" s="226">
        <f>ROUND(I583*H583,2)</f>
        <v>0</v>
      </c>
      <c r="K583" s="222" t="s">
        <v>19</v>
      </c>
      <c r="L583" s="45"/>
      <c r="M583" s="227" t="s">
        <v>19</v>
      </c>
      <c r="N583" s="228" t="s">
        <v>45</v>
      </c>
      <c r="O583" s="85"/>
      <c r="P583" s="229">
        <f>O583*H583</f>
        <v>0</v>
      </c>
      <c r="Q583" s="229">
        <v>0</v>
      </c>
      <c r="R583" s="229">
        <f>Q583*H583</f>
        <v>0</v>
      </c>
      <c r="S583" s="229">
        <v>0</v>
      </c>
      <c r="T583" s="230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1" t="s">
        <v>269</v>
      </c>
      <c r="AT583" s="231" t="s">
        <v>143</v>
      </c>
      <c r="AU583" s="231" t="s">
        <v>85</v>
      </c>
      <c r="AY583" s="18" t="s">
        <v>142</v>
      </c>
      <c r="BE583" s="232">
        <f>IF(N583="základní",J583,0)</f>
        <v>0</v>
      </c>
      <c r="BF583" s="232">
        <f>IF(N583="snížená",J583,0)</f>
        <v>0</v>
      </c>
      <c r="BG583" s="232">
        <f>IF(N583="zákl. přenesená",J583,0)</f>
        <v>0</v>
      </c>
      <c r="BH583" s="232">
        <f>IF(N583="sníž. přenesená",J583,0)</f>
        <v>0</v>
      </c>
      <c r="BI583" s="232">
        <f>IF(N583="nulová",J583,0)</f>
        <v>0</v>
      </c>
      <c r="BJ583" s="18" t="s">
        <v>82</v>
      </c>
      <c r="BK583" s="232">
        <f>ROUND(I583*H583,2)</f>
        <v>0</v>
      </c>
      <c r="BL583" s="18" t="s">
        <v>269</v>
      </c>
      <c r="BM583" s="231" t="s">
        <v>933</v>
      </c>
    </row>
    <row r="584" s="2" customFormat="1">
      <c r="A584" s="39"/>
      <c r="B584" s="40"/>
      <c r="C584" s="41"/>
      <c r="D584" s="233" t="s">
        <v>149</v>
      </c>
      <c r="E584" s="41"/>
      <c r="F584" s="234" t="s">
        <v>932</v>
      </c>
      <c r="G584" s="41"/>
      <c r="H584" s="41"/>
      <c r="I584" s="137"/>
      <c r="J584" s="41"/>
      <c r="K584" s="41"/>
      <c r="L584" s="45"/>
      <c r="M584" s="235"/>
      <c r="N584" s="236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149</v>
      </c>
      <c r="AU584" s="18" t="s">
        <v>85</v>
      </c>
    </row>
    <row r="585" s="2" customFormat="1">
      <c r="A585" s="39"/>
      <c r="B585" s="40"/>
      <c r="C585" s="41"/>
      <c r="D585" s="233" t="s">
        <v>197</v>
      </c>
      <c r="E585" s="41"/>
      <c r="F585" s="260" t="s">
        <v>740</v>
      </c>
      <c r="G585" s="41"/>
      <c r="H585" s="41"/>
      <c r="I585" s="137"/>
      <c r="J585" s="41"/>
      <c r="K585" s="41"/>
      <c r="L585" s="45"/>
      <c r="M585" s="235"/>
      <c r="N585" s="236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197</v>
      </c>
      <c r="AU585" s="18" t="s">
        <v>85</v>
      </c>
    </row>
    <row r="586" s="13" customFormat="1">
      <c r="A586" s="13"/>
      <c r="B586" s="237"/>
      <c r="C586" s="238"/>
      <c r="D586" s="233" t="s">
        <v>150</v>
      </c>
      <c r="E586" s="239" t="s">
        <v>19</v>
      </c>
      <c r="F586" s="240" t="s">
        <v>900</v>
      </c>
      <c r="G586" s="238"/>
      <c r="H586" s="241">
        <v>70</v>
      </c>
      <c r="I586" s="242"/>
      <c r="J586" s="238"/>
      <c r="K586" s="238"/>
      <c r="L586" s="243"/>
      <c r="M586" s="244"/>
      <c r="N586" s="245"/>
      <c r="O586" s="245"/>
      <c r="P586" s="245"/>
      <c r="Q586" s="245"/>
      <c r="R586" s="245"/>
      <c r="S586" s="245"/>
      <c r="T586" s="24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7" t="s">
        <v>150</v>
      </c>
      <c r="AU586" s="247" t="s">
        <v>85</v>
      </c>
      <c r="AV586" s="13" t="s">
        <v>85</v>
      </c>
      <c r="AW586" s="13" t="s">
        <v>34</v>
      </c>
      <c r="AX586" s="13" t="s">
        <v>82</v>
      </c>
      <c r="AY586" s="247" t="s">
        <v>142</v>
      </c>
    </row>
    <row r="587" s="2" customFormat="1" ht="21.75" customHeight="1">
      <c r="A587" s="39"/>
      <c r="B587" s="40"/>
      <c r="C587" s="220" t="s">
        <v>934</v>
      </c>
      <c r="D587" s="220" t="s">
        <v>143</v>
      </c>
      <c r="E587" s="221" t="s">
        <v>935</v>
      </c>
      <c r="F587" s="222" t="s">
        <v>936</v>
      </c>
      <c r="G587" s="223" t="s">
        <v>155</v>
      </c>
      <c r="H587" s="224">
        <v>32</v>
      </c>
      <c r="I587" s="225"/>
      <c r="J587" s="226">
        <f>ROUND(I587*H587,2)</f>
        <v>0</v>
      </c>
      <c r="K587" s="222" t="s">
        <v>165</v>
      </c>
      <c r="L587" s="45"/>
      <c r="M587" s="227" t="s">
        <v>19</v>
      </c>
      <c r="N587" s="228" t="s">
        <v>45</v>
      </c>
      <c r="O587" s="85"/>
      <c r="P587" s="229">
        <f>O587*H587</f>
        <v>0</v>
      </c>
      <c r="Q587" s="229">
        <v>0</v>
      </c>
      <c r="R587" s="229">
        <f>Q587*H587</f>
        <v>0</v>
      </c>
      <c r="S587" s="229">
        <v>0</v>
      </c>
      <c r="T587" s="230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1" t="s">
        <v>269</v>
      </c>
      <c r="AT587" s="231" t="s">
        <v>143</v>
      </c>
      <c r="AU587" s="231" t="s">
        <v>85</v>
      </c>
      <c r="AY587" s="18" t="s">
        <v>142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18" t="s">
        <v>82</v>
      </c>
      <c r="BK587" s="232">
        <f>ROUND(I587*H587,2)</f>
        <v>0</v>
      </c>
      <c r="BL587" s="18" t="s">
        <v>269</v>
      </c>
      <c r="BM587" s="231" t="s">
        <v>937</v>
      </c>
    </row>
    <row r="588" s="2" customFormat="1">
      <c r="A588" s="39"/>
      <c r="B588" s="40"/>
      <c r="C588" s="41"/>
      <c r="D588" s="233" t="s">
        <v>149</v>
      </c>
      <c r="E588" s="41"/>
      <c r="F588" s="234" t="s">
        <v>938</v>
      </c>
      <c r="G588" s="41"/>
      <c r="H588" s="41"/>
      <c r="I588" s="137"/>
      <c r="J588" s="41"/>
      <c r="K588" s="41"/>
      <c r="L588" s="45"/>
      <c r="M588" s="235"/>
      <c r="N588" s="236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149</v>
      </c>
      <c r="AU588" s="18" t="s">
        <v>85</v>
      </c>
    </row>
    <row r="589" s="2" customFormat="1">
      <c r="A589" s="39"/>
      <c r="B589" s="40"/>
      <c r="C589" s="41"/>
      <c r="D589" s="233" t="s">
        <v>197</v>
      </c>
      <c r="E589" s="41"/>
      <c r="F589" s="260" t="s">
        <v>939</v>
      </c>
      <c r="G589" s="41"/>
      <c r="H589" s="41"/>
      <c r="I589" s="137"/>
      <c r="J589" s="41"/>
      <c r="K589" s="41"/>
      <c r="L589" s="45"/>
      <c r="M589" s="235"/>
      <c r="N589" s="236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197</v>
      </c>
      <c r="AU589" s="18" t="s">
        <v>85</v>
      </c>
    </row>
    <row r="590" s="13" customFormat="1">
      <c r="A590" s="13"/>
      <c r="B590" s="237"/>
      <c r="C590" s="238"/>
      <c r="D590" s="233" t="s">
        <v>150</v>
      </c>
      <c r="E590" s="239" t="s">
        <v>19</v>
      </c>
      <c r="F590" s="240" t="s">
        <v>156</v>
      </c>
      <c r="G590" s="238"/>
      <c r="H590" s="241">
        <v>32</v>
      </c>
      <c r="I590" s="242"/>
      <c r="J590" s="238"/>
      <c r="K590" s="238"/>
      <c r="L590" s="243"/>
      <c r="M590" s="244"/>
      <c r="N590" s="245"/>
      <c r="O590" s="245"/>
      <c r="P590" s="245"/>
      <c r="Q590" s="245"/>
      <c r="R590" s="245"/>
      <c r="S590" s="245"/>
      <c r="T590" s="246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7" t="s">
        <v>150</v>
      </c>
      <c r="AU590" s="247" t="s">
        <v>85</v>
      </c>
      <c r="AV590" s="13" t="s">
        <v>85</v>
      </c>
      <c r="AW590" s="13" t="s">
        <v>34</v>
      </c>
      <c r="AX590" s="13" t="s">
        <v>82</v>
      </c>
      <c r="AY590" s="247" t="s">
        <v>142</v>
      </c>
    </row>
    <row r="591" s="12" customFormat="1" ht="25.92" customHeight="1">
      <c r="A591" s="12"/>
      <c r="B591" s="206"/>
      <c r="C591" s="207"/>
      <c r="D591" s="208" t="s">
        <v>73</v>
      </c>
      <c r="E591" s="209" t="s">
        <v>82</v>
      </c>
      <c r="F591" s="209" t="s">
        <v>940</v>
      </c>
      <c r="G591" s="207"/>
      <c r="H591" s="207"/>
      <c r="I591" s="210"/>
      <c r="J591" s="211">
        <f>BK591</f>
        <v>0</v>
      </c>
      <c r="K591" s="207"/>
      <c r="L591" s="212"/>
      <c r="M591" s="213"/>
      <c r="N591" s="214"/>
      <c r="O591" s="214"/>
      <c r="P591" s="215">
        <f>P592+SUM(P593:P618)</f>
        <v>0</v>
      </c>
      <c r="Q591" s="214"/>
      <c r="R591" s="215">
        <f>R592+SUM(R593:R618)</f>
        <v>0.65385000000000004</v>
      </c>
      <c r="S591" s="214"/>
      <c r="T591" s="216">
        <f>T592+SUM(T593:T618)</f>
        <v>0</v>
      </c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R591" s="217" t="s">
        <v>169</v>
      </c>
      <c r="AT591" s="218" t="s">
        <v>73</v>
      </c>
      <c r="AU591" s="218" t="s">
        <v>74</v>
      </c>
      <c r="AY591" s="217" t="s">
        <v>142</v>
      </c>
      <c r="BK591" s="219">
        <f>BK592+SUM(BK593:BK618)</f>
        <v>0</v>
      </c>
    </row>
    <row r="592" s="2" customFormat="1" ht="21.75" customHeight="1">
      <c r="A592" s="39"/>
      <c r="B592" s="40"/>
      <c r="C592" s="220" t="s">
        <v>941</v>
      </c>
      <c r="D592" s="220" t="s">
        <v>143</v>
      </c>
      <c r="E592" s="221" t="s">
        <v>942</v>
      </c>
      <c r="F592" s="222" t="s">
        <v>943</v>
      </c>
      <c r="G592" s="223" t="s">
        <v>155</v>
      </c>
      <c r="H592" s="224">
        <v>4</v>
      </c>
      <c r="I592" s="225"/>
      <c r="J592" s="226">
        <f>ROUND(I592*H592,2)</f>
        <v>0</v>
      </c>
      <c r="K592" s="222" t="s">
        <v>165</v>
      </c>
      <c r="L592" s="45"/>
      <c r="M592" s="227" t="s">
        <v>19</v>
      </c>
      <c r="N592" s="228" t="s">
        <v>45</v>
      </c>
      <c r="O592" s="85"/>
      <c r="P592" s="229">
        <f>O592*H592</f>
        <v>0</v>
      </c>
      <c r="Q592" s="229">
        <v>0.00064999999999999997</v>
      </c>
      <c r="R592" s="229">
        <f>Q592*H592</f>
        <v>0.0025999999999999999</v>
      </c>
      <c r="S592" s="229">
        <v>0</v>
      </c>
      <c r="T592" s="230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1" t="s">
        <v>944</v>
      </c>
      <c r="AT592" s="231" t="s">
        <v>143</v>
      </c>
      <c r="AU592" s="231" t="s">
        <v>82</v>
      </c>
      <c r="AY592" s="18" t="s">
        <v>142</v>
      </c>
      <c r="BE592" s="232">
        <f>IF(N592="základní",J592,0)</f>
        <v>0</v>
      </c>
      <c r="BF592" s="232">
        <f>IF(N592="snížená",J592,0)</f>
        <v>0</v>
      </c>
      <c r="BG592" s="232">
        <f>IF(N592="zákl. přenesená",J592,0)</f>
        <v>0</v>
      </c>
      <c r="BH592" s="232">
        <f>IF(N592="sníž. přenesená",J592,0)</f>
        <v>0</v>
      </c>
      <c r="BI592" s="232">
        <f>IF(N592="nulová",J592,0)</f>
        <v>0</v>
      </c>
      <c r="BJ592" s="18" t="s">
        <v>82</v>
      </c>
      <c r="BK592" s="232">
        <f>ROUND(I592*H592,2)</f>
        <v>0</v>
      </c>
      <c r="BL592" s="18" t="s">
        <v>944</v>
      </c>
      <c r="BM592" s="231" t="s">
        <v>945</v>
      </c>
    </row>
    <row r="593" s="2" customFormat="1">
      <c r="A593" s="39"/>
      <c r="B593" s="40"/>
      <c r="C593" s="41"/>
      <c r="D593" s="233" t="s">
        <v>149</v>
      </c>
      <c r="E593" s="41"/>
      <c r="F593" s="234" t="s">
        <v>946</v>
      </c>
      <c r="G593" s="41"/>
      <c r="H593" s="41"/>
      <c r="I593" s="137"/>
      <c r="J593" s="41"/>
      <c r="K593" s="41"/>
      <c r="L593" s="45"/>
      <c r="M593" s="235"/>
      <c r="N593" s="236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149</v>
      </c>
      <c r="AU593" s="18" t="s">
        <v>82</v>
      </c>
    </row>
    <row r="594" s="2" customFormat="1">
      <c r="A594" s="39"/>
      <c r="B594" s="40"/>
      <c r="C594" s="41"/>
      <c r="D594" s="233" t="s">
        <v>197</v>
      </c>
      <c r="E594" s="41"/>
      <c r="F594" s="260" t="s">
        <v>947</v>
      </c>
      <c r="G594" s="41"/>
      <c r="H594" s="41"/>
      <c r="I594" s="137"/>
      <c r="J594" s="41"/>
      <c r="K594" s="41"/>
      <c r="L594" s="45"/>
      <c r="M594" s="235"/>
      <c r="N594" s="236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197</v>
      </c>
      <c r="AU594" s="18" t="s">
        <v>82</v>
      </c>
    </row>
    <row r="595" s="13" customFormat="1">
      <c r="A595" s="13"/>
      <c r="B595" s="237"/>
      <c r="C595" s="238"/>
      <c r="D595" s="233" t="s">
        <v>150</v>
      </c>
      <c r="E595" s="239" t="s">
        <v>19</v>
      </c>
      <c r="F595" s="240" t="s">
        <v>948</v>
      </c>
      <c r="G595" s="238"/>
      <c r="H595" s="241">
        <v>4</v>
      </c>
      <c r="I595" s="242"/>
      <c r="J595" s="238"/>
      <c r="K595" s="238"/>
      <c r="L595" s="243"/>
      <c r="M595" s="244"/>
      <c r="N595" s="245"/>
      <c r="O595" s="245"/>
      <c r="P595" s="245"/>
      <c r="Q595" s="245"/>
      <c r="R595" s="245"/>
      <c r="S595" s="245"/>
      <c r="T595" s="246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7" t="s">
        <v>150</v>
      </c>
      <c r="AU595" s="247" t="s">
        <v>82</v>
      </c>
      <c r="AV595" s="13" t="s">
        <v>85</v>
      </c>
      <c r="AW595" s="13" t="s">
        <v>34</v>
      </c>
      <c r="AX595" s="13" t="s">
        <v>82</v>
      </c>
      <c r="AY595" s="247" t="s">
        <v>142</v>
      </c>
    </row>
    <row r="596" s="2" customFormat="1" ht="21.75" customHeight="1">
      <c r="A596" s="39"/>
      <c r="B596" s="40"/>
      <c r="C596" s="220" t="s">
        <v>949</v>
      </c>
      <c r="D596" s="220" t="s">
        <v>143</v>
      </c>
      <c r="E596" s="221" t="s">
        <v>950</v>
      </c>
      <c r="F596" s="222" t="s">
        <v>951</v>
      </c>
      <c r="G596" s="223" t="s">
        <v>155</v>
      </c>
      <c r="H596" s="224">
        <v>4</v>
      </c>
      <c r="I596" s="225"/>
      <c r="J596" s="226">
        <f>ROUND(I596*H596,2)</f>
        <v>0</v>
      </c>
      <c r="K596" s="222" t="s">
        <v>165</v>
      </c>
      <c r="L596" s="45"/>
      <c r="M596" s="227" t="s">
        <v>19</v>
      </c>
      <c r="N596" s="228" t="s">
        <v>45</v>
      </c>
      <c r="O596" s="85"/>
      <c r="P596" s="229">
        <f>O596*H596</f>
        <v>0</v>
      </c>
      <c r="Q596" s="229">
        <v>0</v>
      </c>
      <c r="R596" s="229">
        <f>Q596*H596</f>
        <v>0</v>
      </c>
      <c r="S596" s="229">
        <v>0</v>
      </c>
      <c r="T596" s="230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1" t="s">
        <v>944</v>
      </c>
      <c r="AT596" s="231" t="s">
        <v>143</v>
      </c>
      <c r="AU596" s="231" t="s">
        <v>82</v>
      </c>
      <c r="AY596" s="18" t="s">
        <v>142</v>
      </c>
      <c r="BE596" s="232">
        <f>IF(N596="základní",J596,0)</f>
        <v>0</v>
      </c>
      <c r="BF596" s="232">
        <f>IF(N596="snížená",J596,0)</f>
        <v>0</v>
      </c>
      <c r="BG596" s="232">
        <f>IF(N596="zákl. přenesená",J596,0)</f>
        <v>0</v>
      </c>
      <c r="BH596" s="232">
        <f>IF(N596="sníž. přenesená",J596,0)</f>
        <v>0</v>
      </c>
      <c r="BI596" s="232">
        <f>IF(N596="nulová",J596,0)</f>
        <v>0</v>
      </c>
      <c r="BJ596" s="18" t="s">
        <v>82</v>
      </c>
      <c r="BK596" s="232">
        <f>ROUND(I596*H596,2)</f>
        <v>0</v>
      </c>
      <c r="BL596" s="18" t="s">
        <v>944</v>
      </c>
      <c r="BM596" s="231" t="s">
        <v>952</v>
      </c>
    </row>
    <row r="597" s="2" customFormat="1">
      <c r="A597" s="39"/>
      <c r="B597" s="40"/>
      <c r="C597" s="41"/>
      <c r="D597" s="233" t="s">
        <v>149</v>
      </c>
      <c r="E597" s="41"/>
      <c r="F597" s="234" t="s">
        <v>953</v>
      </c>
      <c r="G597" s="41"/>
      <c r="H597" s="41"/>
      <c r="I597" s="137"/>
      <c r="J597" s="41"/>
      <c r="K597" s="41"/>
      <c r="L597" s="45"/>
      <c r="M597" s="235"/>
      <c r="N597" s="236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149</v>
      </c>
      <c r="AU597" s="18" t="s">
        <v>82</v>
      </c>
    </row>
    <row r="598" s="2" customFormat="1">
      <c r="A598" s="39"/>
      <c r="B598" s="40"/>
      <c r="C598" s="41"/>
      <c r="D598" s="233" t="s">
        <v>197</v>
      </c>
      <c r="E598" s="41"/>
      <c r="F598" s="260" t="s">
        <v>947</v>
      </c>
      <c r="G598" s="41"/>
      <c r="H598" s="41"/>
      <c r="I598" s="137"/>
      <c r="J598" s="41"/>
      <c r="K598" s="41"/>
      <c r="L598" s="45"/>
      <c r="M598" s="235"/>
      <c r="N598" s="236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197</v>
      </c>
      <c r="AU598" s="18" t="s">
        <v>82</v>
      </c>
    </row>
    <row r="599" s="13" customFormat="1">
      <c r="A599" s="13"/>
      <c r="B599" s="237"/>
      <c r="C599" s="238"/>
      <c r="D599" s="233" t="s">
        <v>150</v>
      </c>
      <c r="E599" s="239" t="s">
        <v>19</v>
      </c>
      <c r="F599" s="240" t="s">
        <v>948</v>
      </c>
      <c r="G599" s="238"/>
      <c r="H599" s="241">
        <v>4</v>
      </c>
      <c r="I599" s="242"/>
      <c r="J599" s="238"/>
      <c r="K599" s="238"/>
      <c r="L599" s="243"/>
      <c r="M599" s="244"/>
      <c r="N599" s="245"/>
      <c r="O599" s="245"/>
      <c r="P599" s="245"/>
      <c r="Q599" s="245"/>
      <c r="R599" s="245"/>
      <c r="S599" s="245"/>
      <c r="T599" s="24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7" t="s">
        <v>150</v>
      </c>
      <c r="AU599" s="247" t="s">
        <v>82</v>
      </c>
      <c r="AV599" s="13" t="s">
        <v>85</v>
      </c>
      <c r="AW599" s="13" t="s">
        <v>34</v>
      </c>
      <c r="AX599" s="13" t="s">
        <v>82</v>
      </c>
      <c r="AY599" s="247" t="s">
        <v>142</v>
      </c>
    </row>
    <row r="600" s="2" customFormat="1" ht="21.75" customHeight="1">
      <c r="A600" s="39"/>
      <c r="B600" s="40"/>
      <c r="C600" s="248" t="s">
        <v>954</v>
      </c>
      <c r="D600" s="248" t="s">
        <v>152</v>
      </c>
      <c r="E600" s="249" t="s">
        <v>955</v>
      </c>
      <c r="F600" s="250" t="s">
        <v>956</v>
      </c>
      <c r="G600" s="251" t="s">
        <v>155</v>
      </c>
      <c r="H600" s="252">
        <v>28</v>
      </c>
      <c r="I600" s="253"/>
      <c r="J600" s="254">
        <f>ROUND(I600*H600,2)</f>
        <v>0</v>
      </c>
      <c r="K600" s="250" t="s">
        <v>165</v>
      </c>
      <c r="L600" s="255"/>
      <c r="M600" s="256" t="s">
        <v>19</v>
      </c>
      <c r="N600" s="257" t="s">
        <v>45</v>
      </c>
      <c r="O600" s="85"/>
      <c r="P600" s="229">
        <f>O600*H600</f>
        <v>0</v>
      </c>
      <c r="Q600" s="229">
        <v>0</v>
      </c>
      <c r="R600" s="229">
        <f>Q600*H600</f>
        <v>0</v>
      </c>
      <c r="S600" s="229">
        <v>0</v>
      </c>
      <c r="T600" s="230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1" t="s">
        <v>944</v>
      </c>
      <c r="AT600" s="231" t="s">
        <v>152</v>
      </c>
      <c r="AU600" s="231" t="s">
        <v>82</v>
      </c>
      <c r="AY600" s="18" t="s">
        <v>142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18" t="s">
        <v>82</v>
      </c>
      <c r="BK600" s="232">
        <f>ROUND(I600*H600,2)</f>
        <v>0</v>
      </c>
      <c r="BL600" s="18" t="s">
        <v>944</v>
      </c>
      <c r="BM600" s="231" t="s">
        <v>957</v>
      </c>
    </row>
    <row r="601" s="2" customFormat="1">
      <c r="A601" s="39"/>
      <c r="B601" s="40"/>
      <c r="C601" s="41"/>
      <c r="D601" s="233" t="s">
        <v>149</v>
      </c>
      <c r="E601" s="41"/>
      <c r="F601" s="234" t="s">
        <v>956</v>
      </c>
      <c r="G601" s="41"/>
      <c r="H601" s="41"/>
      <c r="I601" s="137"/>
      <c r="J601" s="41"/>
      <c r="K601" s="41"/>
      <c r="L601" s="45"/>
      <c r="M601" s="235"/>
      <c r="N601" s="236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149</v>
      </c>
      <c r="AU601" s="18" t="s">
        <v>82</v>
      </c>
    </row>
    <row r="602" s="13" customFormat="1">
      <c r="A602" s="13"/>
      <c r="B602" s="237"/>
      <c r="C602" s="238"/>
      <c r="D602" s="233" t="s">
        <v>150</v>
      </c>
      <c r="E602" s="239" t="s">
        <v>19</v>
      </c>
      <c r="F602" s="240" t="s">
        <v>958</v>
      </c>
      <c r="G602" s="238"/>
      <c r="H602" s="241">
        <v>28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7" t="s">
        <v>150</v>
      </c>
      <c r="AU602" s="247" t="s">
        <v>82</v>
      </c>
      <c r="AV602" s="13" t="s">
        <v>85</v>
      </c>
      <c r="AW602" s="13" t="s">
        <v>34</v>
      </c>
      <c r="AX602" s="13" t="s">
        <v>82</v>
      </c>
      <c r="AY602" s="247" t="s">
        <v>142</v>
      </c>
    </row>
    <row r="603" s="2" customFormat="1" ht="21.75" customHeight="1">
      <c r="A603" s="39"/>
      <c r="B603" s="40"/>
      <c r="C603" s="220" t="s">
        <v>959</v>
      </c>
      <c r="D603" s="220" t="s">
        <v>143</v>
      </c>
      <c r="E603" s="221" t="s">
        <v>960</v>
      </c>
      <c r="F603" s="222" t="s">
        <v>961</v>
      </c>
      <c r="G603" s="223" t="s">
        <v>194</v>
      </c>
      <c r="H603" s="224">
        <v>175</v>
      </c>
      <c r="I603" s="225"/>
      <c r="J603" s="226">
        <f>ROUND(I603*H603,2)</f>
        <v>0</v>
      </c>
      <c r="K603" s="222" t="s">
        <v>165</v>
      </c>
      <c r="L603" s="45"/>
      <c r="M603" s="227" t="s">
        <v>19</v>
      </c>
      <c r="N603" s="228" t="s">
        <v>45</v>
      </c>
      <c r="O603" s="85"/>
      <c r="P603" s="229">
        <f>O603*H603</f>
        <v>0</v>
      </c>
      <c r="Q603" s="229">
        <v>0.00014999999999999999</v>
      </c>
      <c r="R603" s="229">
        <f>Q603*H603</f>
        <v>0.026249999999999999</v>
      </c>
      <c r="S603" s="229">
        <v>0</v>
      </c>
      <c r="T603" s="230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1" t="s">
        <v>147</v>
      </c>
      <c r="AT603" s="231" t="s">
        <v>143</v>
      </c>
      <c r="AU603" s="231" t="s">
        <v>82</v>
      </c>
      <c r="AY603" s="18" t="s">
        <v>142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18" t="s">
        <v>82</v>
      </c>
      <c r="BK603" s="232">
        <f>ROUND(I603*H603,2)</f>
        <v>0</v>
      </c>
      <c r="BL603" s="18" t="s">
        <v>147</v>
      </c>
      <c r="BM603" s="231" t="s">
        <v>962</v>
      </c>
    </row>
    <row r="604" s="2" customFormat="1">
      <c r="A604" s="39"/>
      <c r="B604" s="40"/>
      <c r="C604" s="41"/>
      <c r="D604" s="233" t="s">
        <v>149</v>
      </c>
      <c r="E604" s="41"/>
      <c r="F604" s="234" t="s">
        <v>963</v>
      </c>
      <c r="G604" s="41"/>
      <c r="H604" s="41"/>
      <c r="I604" s="137"/>
      <c r="J604" s="41"/>
      <c r="K604" s="41"/>
      <c r="L604" s="45"/>
      <c r="M604" s="235"/>
      <c r="N604" s="236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149</v>
      </c>
      <c r="AU604" s="18" t="s">
        <v>82</v>
      </c>
    </row>
    <row r="605" s="2" customFormat="1">
      <c r="A605" s="39"/>
      <c r="B605" s="40"/>
      <c r="C605" s="41"/>
      <c r="D605" s="233" t="s">
        <v>197</v>
      </c>
      <c r="E605" s="41"/>
      <c r="F605" s="260" t="s">
        <v>947</v>
      </c>
      <c r="G605" s="41"/>
      <c r="H605" s="41"/>
      <c r="I605" s="137"/>
      <c r="J605" s="41"/>
      <c r="K605" s="41"/>
      <c r="L605" s="45"/>
      <c r="M605" s="235"/>
      <c r="N605" s="236"/>
      <c r="O605" s="85"/>
      <c r="P605" s="85"/>
      <c r="Q605" s="85"/>
      <c r="R605" s="85"/>
      <c r="S605" s="85"/>
      <c r="T605" s="86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197</v>
      </c>
      <c r="AU605" s="18" t="s">
        <v>82</v>
      </c>
    </row>
    <row r="606" s="13" customFormat="1">
      <c r="A606" s="13"/>
      <c r="B606" s="237"/>
      <c r="C606" s="238"/>
      <c r="D606" s="233" t="s">
        <v>150</v>
      </c>
      <c r="E606" s="239" t="s">
        <v>19</v>
      </c>
      <c r="F606" s="240" t="s">
        <v>964</v>
      </c>
      <c r="G606" s="238"/>
      <c r="H606" s="241">
        <v>175</v>
      </c>
      <c r="I606" s="242"/>
      <c r="J606" s="238"/>
      <c r="K606" s="238"/>
      <c r="L606" s="243"/>
      <c r="M606" s="244"/>
      <c r="N606" s="245"/>
      <c r="O606" s="245"/>
      <c r="P606" s="245"/>
      <c r="Q606" s="245"/>
      <c r="R606" s="245"/>
      <c r="S606" s="245"/>
      <c r="T606" s="246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7" t="s">
        <v>150</v>
      </c>
      <c r="AU606" s="247" t="s">
        <v>82</v>
      </c>
      <c r="AV606" s="13" t="s">
        <v>85</v>
      </c>
      <c r="AW606" s="13" t="s">
        <v>34</v>
      </c>
      <c r="AX606" s="13" t="s">
        <v>82</v>
      </c>
      <c r="AY606" s="247" t="s">
        <v>142</v>
      </c>
    </row>
    <row r="607" s="2" customFormat="1" ht="21.75" customHeight="1">
      <c r="A607" s="39"/>
      <c r="B607" s="40"/>
      <c r="C607" s="220" t="s">
        <v>965</v>
      </c>
      <c r="D607" s="220" t="s">
        <v>143</v>
      </c>
      <c r="E607" s="221" t="s">
        <v>966</v>
      </c>
      <c r="F607" s="222" t="s">
        <v>967</v>
      </c>
      <c r="G607" s="223" t="s">
        <v>194</v>
      </c>
      <c r="H607" s="224">
        <v>175</v>
      </c>
      <c r="I607" s="225"/>
      <c r="J607" s="226">
        <f>ROUND(I607*H607,2)</f>
        <v>0</v>
      </c>
      <c r="K607" s="222" t="s">
        <v>165</v>
      </c>
      <c r="L607" s="45"/>
      <c r="M607" s="227" t="s">
        <v>19</v>
      </c>
      <c r="N607" s="228" t="s">
        <v>45</v>
      </c>
      <c r="O607" s="85"/>
      <c r="P607" s="229">
        <f>O607*H607</f>
        <v>0</v>
      </c>
      <c r="Q607" s="229">
        <v>0</v>
      </c>
      <c r="R607" s="229">
        <f>Q607*H607</f>
        <v>0</v>
      </c>
      <c r="S607" s="229">
        <v>0</v>
      </c>
      <c r="T607" s="230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1" t="s">
        <v>944</v>
      </c>
      <c r="AT607" s="231" t="s">
        <v>143</v>
      </c>
      <c r="AU607" s="231" t="s">
        <v>82</v>
      </c>
      <c r="AY607" s="18" t="s">
        <v>142</v>
      </c>
      <c r="BE607" s="232">
        <f>IF(N607="základní",J607,0)</f>
        <v>0</v>
      </c>
      <c r="BF607" s="232">
        <f>IF(N607="snížená",J607,0)</f>
        <v>0</v>
      </c>
      <c r="BG607" s="232">
        <f>IF(N607="zákl. přenesená",J607,0)</f>
        <v>0</v>
      </c>
      <c r="BH607" s="232">
        <f>IF(N607="sníž. přenesená",J607,0)</f>
        <v>0</v>
      </c>
      <c r="BI607" s="232">
        <f>IF(N607="nulová",J607,0)</f>
        <v>0</v>
      </c>
      <c r="BJ607" s="18" t="s">
        <v>82</v>
      </c>
      <c r="BK607" s="232">
        <f>ROUND(I607*H607,2)</f>
        <v>0</v>
      </c>
      <c r="BL607" s="18" t="s">
        <v>944</v>
      </c>
      <c r="BM607" s="231" t="s">
        <v>968</v>
      </c>
    </row>
    <row r="608" s="2" customFormat="1">
      <c r="A608" s="39"/>
      <c r="B608" s="40"/>
      <c r="C608" s="41"/>
      <c r="D608" s="233" t="s">
        <v>149</v>
      </c>
      <c r="E608" s="41"/>
      <c r="F608" s="234" t="s">
        <v>969</v>
      </c>
      <c r="G608" s="41"/>
      <c r="H608" s="41"/>
      <c r="I608" s="137"/>
      <c r="J608" s="41"/>
      <c r="K608" s="41"/>
      <c r="L608" s="45"/>
      <c r="M608" s="235"/>
      <c r="N608" s="236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149</v>
      </c>
      <c r="AU608" s="18" t="s">
        <v>82</v>
      </c>
    </row>
    <row r="609" s="2" customFormat="1">
      <c r="A609" s="39"/>
      <c r="B609" s="40"/>
      <c r="C609" s="41"/>
      <c r="D609" s="233" t="s">
        <v>197</v>
      </c>
      <c r="E609" s="41"/>
      <c r="F609" s="260" t="s">
        <v>947</v>
      </c>
      <c r="G609" s="41"/>
      <c r="H609" s="41"/>
      <c r="I609" s="137"/>
      <c r="J609" s="41"/>
      <c r="K609" s="41"/>
      <c r="L609" s="45"/>
      <c r="M609" s="235"/>
      <c r="N609" s="236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197</v>
      </c>
      <c r="AU609" s="18" t="s">
        <v>82</v>
      </c>
    </row>
    <row r="610" s="13" customFormat="1">
      <c r="A610" s="13"/>
      <c r="B610" s="237"/>
      <c r="C610" s="238"/>
      <c r="D610" s="233" t="s">
        <v>150</v>
      </c>
      <c r="E610" s="239" t="s">
        <v>19</v>
      </c>
      <c r="F610" s="240" t="s">
        <v>964</v>
      </c>
      <c r="G610" s="238"/>
      <c r="H610" s="241">
        <v>175</v>
      </c>
      <c r="I610" s="242"/>
      <c r="J610" s="238"/>
      <c r="K610" s="238"/>
      <c r="L610" s="243"/>
      <c r="M610" s="244"/>
      <c r="N610" s="245"/>
      <c r="O610" s="245"/>
      <c r="P610" s="245"/>
      <c r="Q610" s="245"/>
      <c r="R610" s="245"/>
      <c r="S610" s="245"/>
      <c r="T610" s="246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7" t="s">
        <v>150</v>
      </c>
      <c r="AU610" s="247" t="s">
        <v>82</v>
      </c>
      <c r="AV610" s="13" t="s">
        <v>85</v>
      </c>
      <c r="AW610" s="13" t="s">
        <v>34</v>
      </c>
      <c r="AX610" s="13" t="s">
        <v>82</v>
      </c>
      <c r="AY610" s="247" t="s">
        <v>142</v>
      </c>
    </row>
    <row r="611" s="2" customFormat="1" ht="21.75" customHeight="1">
      <c r="A611" s="39"/>
      <c r="B611" s="40"/>
      <c r="C611" s="248" t="s">
        <v>970</v>
      </c>
      <c r="D611" s="248" t="s">
        <v>152</v>
      </c>
      <c r="E611" s="249" t="s">
        <v>971</v>
      </c>
      <c r="F611" s="250" t="s">
        <v>972</v>
      </c>
      <c r="G611" s="251" t="s">
        <v>155</v>
      </c>
      <c r="H611" s="252">
        <v>50</v>
      </c>
      <c r="I611" s="253"/>
      <c r="J611" s="254">
        <f>ROUND(I611*H611,2)</f>
        <v>0</v>
      </c>
      <c r="K611" s="250" t="s">
        <v>165</v>
      </c>
      <c r="L611" s="255"/>
      <c r="M611" s="256" t="s">
        <v>19</v>
      </c>
      <c r="N611" s="257" t="s">
        <v>45</v>
      </c>
      <c r="O611" s="85"/>
      <c r="P611" s="229">
        <f>O611*H611</f>
        <v>0</v>
      </c>
      <c r="Q611" s="229">
        <v>0.012500000000000001</v>
      </c>
      <c r="R611" s="229">
        <f>Q611*H611</f>
        <v>0.625</v>
      </c>
      <c r="S611" s="229">
        <v>0</v>
      </c>
      <c r="T611" s="230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1" t="s">
        <v>944</v>
      </c>
      <c r="AT611" s="231" t="s">
        <v>152</v>
      </c>
      <c r="AU611" s="231" t="s">
        <v>82</v>
      </c>
      <c r="AY611" s="18" t="s">
        <v>142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18" t="s">
        <v>82</v>
      </c>
      <c r="BK611" s="232">
        <f>ROUND(I611*H611,2)</f>
        <v>0</v>
      </c>
      <c r="BL611" s="18" t="s">
        <v>944</v>
      </c>
      <c r="BM611" s="231" t="s">
        <v>973</v>
      </c>
    </row>
    <row r="612" s="2" customFormat="1">
      <c r="A612" s="39"/>
      <c r="B612" s="40"/>
      <c r="C612" s="41"/>
      <c r="D612" s="233" t="s">
        <v>149</v>
      </c>
      <c r="E612" s="41"/>
      <c r="F612" s="234" t="s">
        <v>972</v>
      </c>
      <c r="G612" s="41"/>
      <c r="H612" s="41"/>
      <c r="I612" s="137"/>
      <c r="J612" s="41"/>
      <c r="K612" s="41"/>
      <c r="L612" s="45"/>
      <c r="M612" s="235"/>
      <c r="N612" s="236"/>
      <c r="O612" s="85"/>
      <c r="P612" s="85"/>
      <c r="Q612" s="85"/>
      <c r="R612" s="85"/>
      <c r="S612" s="85"/>
      <c r="T612" s="86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149</v>
      </c>
      <c r="AU612" s="18" t="s">
        <v>82</v>
      </c>
    </row>
    <row r="613" s="13" customFormat="1">
      <c r="A613" s="13"/>
      <c r="B613" s="237"/>
      <c r="C613" s="238"/>
      <c r="D613" s="233" t="s">
        <v>150</v>
      </c>
      <c r="E613" s="239" t="s">
        <v>19</v>
      </c>
      <c r="F613" s="240" t="s">
        <v>974</v>
      </c>
      <c r="G613" s="238"/>
      <c r="H613" s="241">
        <v>50</v>
      </c>
      <c r="I613" s="242"/>
      <c r="J613" s="238"/>
      <c r="K613" s="238"/>
      <c r="L613" s="243"/>
      <c r="M613" s="244"/>
      <c r="N613" s="245"/>
      <c r="O613" s="245"/>
      <c r="P613" s="245"/>
      <c r="Q613" s="245"/>
      <c r="R613" s="245"/>
      <c r="S613" s="245"/>
      <c r="T613" s="246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7" t="s">
        <v>150</v>
      </c>
      <c r="AU613" s="247" t="s">
        <v>82</v>
      </c>
      <c r="AV613" s="13" t="s">
        <v>85</v>
      </c>
      <c r="AW613" s="13" t="s">
        <v>34</v>
      </c>
      <c r="AX613" s="13" t="s">
        <v>82</v>
      </c>
      <c r="AY613" s="247" t="s">
        <v>142</v>
      </c>
    </row>
    <row r="614" s="2" customFormat="1" ht="21.75" customHeight="1">
      <c r="A614" s="39"/>
      <c r="B614" s="40"/>
      <c r="C614" s="220" t="s">
        <v>975</v>
      </c>
      <c r="D614" s="220" t="s">
        <v>143</v>
      </c>
      <c r="E614" s="221" t="s">
        <v>976</v>
      </c>
      <c r="F614" s="222" t="s">
        <v>977</v>
      </c>
      <c r="G614" s="223" t="s">
        <v>978</v>
      </c>
      <c r="H614" s="224">
        <v>145.59999999999999</v>
      </c>
      <c r="I614" s="225"/>
      <c r="J614" s="226">
        <f>ROUND(I614*H614,2)</f>
        <v>0</v>
      </c>
      <c r="K614" s="222" t="s">
        <v>165</v>
      </c>
      <c r="L614" s="45"/>
      <c r="M614" s="227" t="s">
        <v>19</v>
      </c>
      <c r="N614" s="228" t="s">
        <v>45</v>
      </c>
      <c r="O614" s="85"/>
      <c r="P614" s="229">
        <f>O614*H614</f>
        <v>0</v>
      </c>
      <c r="Q614" s="229">
        <v>0</v>
      </c>
      <c r="R614" s="229">
        <f>Q614*H614</f>
        <v>0</v>
      </c>
      <c r="S614" s="229">
        <v>0</v>
      </c>
      <c r="T614" s="230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1" t="s">
        <v>169</v>
      </c>
      <c r="AT614" s="231" t="s">
        <v>143</v>
      </c>
      <c r="AU614" s="231" t="s">
        <v>82</v>
      </c>
      <c r="AY614" s="18" t="s">
        <v>142</v>
      </c>
      <c r="BE614" s="232">
        <f>IF(N614="základní",J614,0)</f>
        <v>0</v>
      </c>
      <c r="BF614" s="232">
        <f>IF(N614="snížená",J614,0)</f>
        <v>0</v>
      </c>
      <c r="BG614" s="232">
        <f>IF(N614="zákl. přenesená",J614,0)</f>
        <v>0</v>
      </c>
      <c r="BH614" s="232">
        <f>IF(N614="sníž. přenesená",J614,0)</f>
        <v>0</v>
      </c>
      <c r="BI614" s="232">
        <f>IF(N614="nulová",J614,0)</f>
        <v>0</v>
      </c>
      <c r="BJ614" s="18" t="s">
        <v>82</v>
      </c>
      <c r="BK614" s="232">
        <f>ROUND(I614*H614,2)</f>
        <v>0</v>
      </c>
      <c r="BL614" s="18" t="s">
        <v>169</v>
      </c>
      <c r="BM614" s="231" t="s">
        <v>979</v>
      </c>
    </row>
    <row r="615" s="2" customFormat="1">
      <c r="A615" s="39"/>
      <c r="B615" s="40"/>
      <c r="C615" s="41"/>
      <c r="D615" s="233" t="s">
        <v>149</v>
      </c>
      <c r="E615" s="41"/>
      <c r="F615" s="234" t="s">
        <v>980</v>
      </c>
      <c r="G615" s="41"/>
      <c r="H615" s="41"/>
      <c r="I615" s="137"/>
      <c r="J615" s="41"/>
      <c r="K615" s="41"/>
      <c r="L615" s="45"/>
      <c r="M615" s="235"/>
      <c r="N615" s="236"/>
      <c r="O615" s="85"/>
      <c r="P615" s="85"/>
      <c r="Q615" s="85"/>
      <c r="R615" s="85"/>
      <c r="S615" s="85"/>
      <c r="T615" s="86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149</v>
      </c>
      <c r="AU615" s="18" t="s">
        <v>82</v>
      </c>
    </row>
    <row r="616" s="2" customFormat="1">
      <c r="A616" s="39"/>
      <c r="B616" s="40"/>
      <c r="C616" s="41"/>
      <c r="D616" s="233" t="s">
        <v>197</v>
      </c>
      <c r="E616" s="41"/>
      <c r="F616" s="260" t="s">
        <v>981</v>
      </c>
      <c r="G616" s="41"/>
      <c r="H616" s="41"/>
      <c r="I616" s="137"/>
      <c r="J616" s="41"/>
      <c r="K616" s="41"/>
      <c r="L616" s="45"/>
      <c r="M616" s="235"/>
      <c r="N616" s="236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197</v>
      </c>
      <c r="AU616" s="18" t="s">
        <v>82</v>
      </c>
    </row>
    <row r="617" s="13" customFormat="1">
      <c r="A617" s="13"/>
      <c r="B617" s="237"/>
      <c r="C617" s="238"/>
      <c r="D617" s="233" t="s">
        <v>150</v>
      </c>
      <c r="E617" s="239" t="s">
        <v>19</v>
      </c>
      <c r="F617" s="240" t="s">
        <v>982</v>
      </c>
      <c r="G617" s="238"/>
      <c r="H617" s="241">
        <v>145.59999999999999</v>
      </c>
      <c r="I617" s="242"/>
      <c r="J617" s="238"/>
      <c r="K617" s="238"/>
      <c r="L617" s="243"/>
      <c r="M617" s="244"/>
      <c r="N617" s="245"/>
      <c r="O617" s="245"/>
      <c r="P617" s="245"/>
      <c r="Q617" s="245"/>
      <c r="R617" s="245"/>
      <c r="S617" s="245"/>
      <c r="T617" s="246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7" t="s">
        <v>150</v>
      </c>
      <c r="AU617" s="247" t="s">
        <v>82</v>
      </c>
      <c r="AV617" s="13" t="s">
        <v>85</v>
      </c>
      <c r="AW617" s="13" t="s">
        <v>34</v>
      </c>
      <c r="AX617" s="13" t="s">
        <v>82</v>
      </c>
      <c r="AY617" s="247" t="s">
        <v>142</v>
      </c>
    </row>
    <row r="618" s="12" customFormat="1" ht="22.8" customHeight="1">
      <c r="A618" s="12"/>
      <c r="B618" s="206"/>
      <c r="C618" s="207"/>
      <c r="D618" s="208" t="s">
        <v>73</v>
      </c>
      <c r="E618" s="258" t="s">
        <v>199</v>
      </c>
      <c r="F618" s="258" t="s">
        <v>983</v>
      </c>
      <c r="G618" s="207"/>
      <c r="H618" s="207"/>
      <c r="I618" s="210"/>
      <c r="J618" s="259">
        <f>BK618</f>
        <v>0</v>
      </c>
      <c r="K618" s="207"/>
      <c r="L618" s="212"/>
      <c r="M618" s="213"/>
      <c r="N618" s="214"/>
      <c r="O618" s="214"/>
      <c r="P618" s="215">
        <f>SUM(P619:P627)</f>
        <v>0</v>
      </c>
      <c r="Q618" s="214"/>
      <c r="R618" s="215">
        <f>SUM(R619:R627)</f>
        <v>0</v>
      </c>
      <c r="S618" s="214"/>
      <c r="T618" s="216">
        <f>SUM(T619:T627)</f>
        <v>0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17" t="s">
        <v>82</v>
      </c>
      <c r="AT618" s="218" t="s">
        <v>73</v>
      </c>
      <c r="AU618" s="218" t="s">
        <v>82</v>
      </c>
      <c r="AY618" s="217" t="s">
        <v>142</v>
      </c>
      <c r="BK618" s="219">
        <f>SUM(BK619:BK627)</f>
        <v>0</v>
      </c>
    </row>
    <row r="619" s="2" customFormat="1" ht="21.75" customHeight="1">
      <c r="A619" s="39"/>
      <c r="B619" s="40"/>
      <c r="C619" s="220" t="s">
        <v>984</v>
      </c>
      <c r="D619" s="220" t="s">
        <v>143</v>
      </c>
      <c r="E619" s="221" t="s">
        <v>985</v>
      </c>
      <c r="F619" s="222" t="s">
        <v>986</v>
      </c>
      <c r="G619" s="223" t="s">
        <v>987</v>
      </c>
      <c r="H619" s="224">
        <v>3</v>
      </c>
      <c r="I619" s="225"/>
      <c r="J619" s="226">
        <f>ROUND(I619*H619,2)</f>
        <v>0</v>
      </c>
      <c r="K619" s="222" t="s">
        <v>19</v>
      </c>
      <c r="L619" s="45"/>
      <c r="M619" s="227" t="s">
        <v>19</v>
      </c>
      <c r="N619" s="228" t="s">
        <v>45</v>
      </c>
      <c r="O619" s="85"/>
      <c r="P619" s="229">
        <f>O619*H619</f>
        <v>0</v>
      </c>
      <c r="Q619" s="229">
        <v>0</v>
      </c>
      <c r="R619" s="229">
        <f>Q619*H619</f>
        <v>0</v>
      </c>
      <c r="S619" s="229">
        <v>0</v>
      </c>
      <c r="T619" s="230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1" t="s">
        <v>169</v>
      </c>
      <c r="AT619" s="231" t="s">
        <v>143</v>
      </c>
      <c r="AU619" s="231" t="s">
        <v>85</v>
      </c>
      <c r="AY619" s="18" t="s">
        <v>142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18" t="s">
        <v>82</v>
      </c>
      <c r="BK619" s="232">
        <f>ROUND(I619*H619,2)</f>
        <v>0</v>
      </c>
      <c r="BL619" s="18" t="s">
        <v>169</v>
      </c>
      <c r="BM619" s="231" t="s">
        <v>988</v>
      </c>
    </row>
    <row r="620" s="2" customFormat="1">
      <c r="A620" s="39"/>
      <c r="B620" s="40"/>
      <c r="C620" s="41"/>
      <c r="D620" s="233" t="s">
        <v>149</v>
      </c>
      <c r="E620" s="41"/>
      <c r="F620" s="234" t="s">
        <v>986</v>
      </c>
      <c r="G620" s="41"/>
      <c r="H620" s="41"/>
      <c r="I620" s="137"/>
      <c r="J620" s="41"/>
      <c r="K620" s="41"/>
      <c r="L620" s="45"/>
      <c r="M620" s="235"/>
      <c r="N620" s="236"/>
      <c r="O620" s="85"/>
      <c r="P620" s="85"/>
      <c r="Q620" s="85"/>
      <c r="R620" s="85"/>
      <c r="S620" s="85"/>
      <c r="T620" s="86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149</v>
      </c>
      <c r="AU620" s="18" t="s">
        <v>85</v>
      </c>
    </row>
    <row r="621" s="13" customFormat="1">
      <c r="A621" s="13"/>
      <c r="B621" s="237"/>
      <c r="C621" s="238"/>
      <c r="D621" s="233" t="s">
        <v>150</v>
      </c>
      <c r="E621" s="239" t="s">
        <v>19</v>
      </c>
      <c r="F621" s="240" t="s">
        <v>989</v>
      </c>
      <c r="G621" s="238"/>
      <c r="H621" s="241">
        <v>1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7" t="s">
        <v>150</v>
      </c>
      <c r="AU621" s="247" t="s">
        <v>85</v>
      </c>
      <c r="AV621" s="13" t="s">
        <v>85</v>
      </c>
      <c r="AW621" s="13" t="s">
        <v>34</v>
      </c>
      <c r="AX621" s="13" t="s">
        <v>74</v>
      </c>
      <c r="AY621" s="247" t="s">
        <v>142</v>
      </c>
    </row>
    <row r="622" s="13" customFormat="1">
      <c r="A622" s="13"/>
      <c r="B622" s="237"/>
      <c r="C622" s="238"/>
      <c r="D622" s="233" t="s">
        <v>150</v>
      </c>
      <c r="E622" s="239" t="s">
        <v>19</v>
      </c>
      <c r="F622" s="240" t="s">
        <v>990</v>
      </c>
      <c r="G622" s="238"/>
      <c r="H622" s="241">
        <v>2</v>
      </c>
      <c r="I622" s="242"/>
      <c r="J622" s="238"/>
      <c r="K622" s="238"/>
      <c r="L622" s="243"/>
      <c r="M622" s="244"/>
      <c r="N622" s="245"/>
      <c r="O622" s="245"/>
      <c r="P622" s="245"/>
      <c r="Q622" s="245"/>
      <c r="R622" s="245"/>
      <c r="S622" s="245"/>
      <c r="T622" s="246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7" t="s">
        <v>150</v>
      </c>
      <c r="AU622" s="247" t="s">
        <v>85</v>
      </c>
      <c r="AV622" s="13" t="s">
        <v>85</v>
      </c>
      <c r="AW622" s="13" t="s">
        <v>34</v>
      </c>
      <c r="AX622" s="13" t="s">
        <v>74</v>
      </c>
      <c r="AY622" s="247" t="s">
        <v>142</v>
      </c>
    </row>
    <row r="623" s="14" customFormat="1">
      <c r="A623" s="14"/>
      <c r="B623" s="261"/>
      <c r="C623" s="262"/>
      <c r="D623" s="233" t="s">
        <v>150</v>
      </c>
      <c r="E623" s="263" t="s">
        <v>19</v>
      </c>
      <c r="F623" s="264" t="s">
        <v>480</v>
      </c>
      <c r="G623" s="262"/>
      <c r="H623" s="265">
        <v>3</v>
      </c>
      <c r="I623" s="266"/>
      <c r="J623" s="262"/>
      <c r="K623" s="262"/>
      <c r="L623" s="267"/>
      <c r="M623" s="268"/>
      <c r="N623" s="269"/>
      <c r="O623" s="269"/>
      <c r="P623" s="269"/>
      <c r="Q623" s="269"/>
      <c r="R623" s="269"/>
      <c r="S623" s="269"/>
      <c r="T623" s="270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1" t="s">
        <v>150</v>
      </c>
      <c r="AU623" s="271" t="s">
        <v>85</v>
      </c>
      <c r="AV623" s="14" t="s">
        <v>169</v>
      </c>
      <c r="AW623" s="14" t="s">
        <v>34</v>
      </c>
      <c r="AX623" s="14" t="s">
        <v>82</v>
      </c>
      <c r="AY623" s="271" t="s">
        <v>142</v>
      </c>
    </row>
    <row r="624" s="2" customFormat="1" ht="16.5" customHeight="1">
      <c r="A624" s="39"/>
      <c r="B624" s="40"/>
      <c r="C624" s="220" t="s">
        <v>991</v>
      </c>
      <c r="D624" s="220" t="s">
        <v>143</v>
      </c>
      <c r="E624" s="221" t="s">
        <v>992</v>
      </c>
      <c r="F624" s="222" t="s">
        <v>993</v>
      </c>
      <c r="G624" s="223" t="s">
        <v>987</v>
      </c>
      <c r="H624" s="224">
        <v>5</v>
      </c>
      <c r="I624" s="225"/>
      <c r="J624" s="226">
        <f>ROUND(I624*H624,2)</f>
        <v>0</v>
      </c>
      <c r="K624" s="222" t="s">
        <v>19</v>
      </c>
      <c r="L624" s="45"/>
      <c r="M624" s="227" t="s">
        <v>19</v>
      </c>
      <c r="N624" s="228" t="s">
        <v>45</v>
      </c>
      <c r="O624" s="85"/>
      <c r="P624" s="229">
        <f>O624*H624</f>
        <v>0</v>
      </c>
      <c r="Q624" s="229">
        <v>0</v>
      </c>
      <c r="R624" s="229">
        <f>Q624*H624</f>
        <v>0</v>
      </c>
      <c r="S624" s="229">
        <v>0</v>
      </c>
      <c r="T624" s="230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1" t="s">
        <v>169</v>
      </c>
      <c r="AT624" s="231" t="s">
        <v>143</v>
      </c>
      <c r="AU624" s="231" t="s">
        <v>85</v>
      </c>
      <c r="AY624" s="18" t="s">
        <v>142</v>
      </c>
      <c r="BE624" s="232">
        <f>IF(N624="základní",J624,0)</f>
        <v>0</v>
      </c>
      <c r="BF624" s="232">
        <f>IF(N624="snížená",J624,0)</f>
        <v>0</v>
      </c>
      <c r="BG624" s="232">
        <f>IF(N624="zákl. přenesená",J624,0)</f>
        <v>0</v>
      </c>
      <c r="BH624" s="232">
        <f>IF(N624="sníž. přenesená",J624,0)</f>
        <v>0</v>
      </c>
      <c r="BI624" s="232">
        <f>IF(N624="nulová",J624,0)</f>
        <v>0</v>
      </c>
      <c r="BJ624" s="18" t="s">
        <v>82</v>
      </c>
      <c r="BK624" s="232">
        <f>ROUND(I624*H624,2)</f>
        <v>0</v>
      </c>
      <c r="BL624" s="18" t="s">
        <v>169</v>
      </c>
      <c r="BM624" s="231" t="s">
        <v>994</v>
      </c>
    </row>
    <row r="625" s="2" customFormat="1">
      <c r="A625" s="39"/>
      <c r="B625" s="40"/>
      <c r="C625" s="41"/>
      <c r="D625" s="233" t="s">
        <v>149</v>
      </c>
      <c r="E625" s="41"/>
      <c r="F625" s="234" t="s">
        <v>993</v>
      </c>
      <c r="G625" s="41"/>
      <c r="H625" s="41"/>
      <c r="I625" s="137"/>
      <c r="J625" s="41"/>
      <c r="K625" s="41"/>
      <c r="L625" s="45"/>
      <c r="M625" s="235"/>
      <c r="N625" s="236"/>
      <c r="O625" s="85"/>
      <c r="P625" s="85"/>
      <c r="Q625" s="85"/>
      <c r="R625" s="85"/>
      <c r="S625" s="85"/>
      <c r="T625" s="86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149</v>
      </c>
      <c r="AU625" s="18" t="s">
        <v>85</v>
      </c>
    </row>
    <row r="626" s="2" customFormat="1">
      <c r="A626" s="39"/>
      <c r="B626" s="40"/>
      <c r="C626" s="41"/>
      <c r="D626" s="233" t="s">
        <v>210</v>
      </c>
      <c r="E626" s="41"/>
      <c r="F626" s="260" t="s">
        <v>995</v>
      </c>
      <c r="G626" s="41"/>
      <c r="H626" s="41"/>
      <c r="I626" s="137"/>
      <c r="J626" s="41"/>
      <c r="K626" s="41"/>
      <c r="L626" s="45"/>
      <c r="M626" s="235"/>
      <c r="N626" s="236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210</v>
      </c>
      <c r="AU626" s="18" t="s">
        <v>85</v>
      </c>
    </row>
    <row r="627" s="13" customFormat="1">
      <c r="A627" s="13"/>
      <c r="B627" s="237"/>
      <c r="C627" s="238"/>
      <c r="D627" s="233" t="s">
        <v>150</v>
      </c>
      <c r="E627" s="239" t="s">
        <v>19</v>
      </c>
      <c r="F627" s="240" t="s">
        <v>996</v>
      </c>
      <c r="G627" s="238"/>
      <c r="H627" s="241">
        <v>5</v>
      </c>
      <c r="I627" s="242"/>
      <c r="J627" s="238"/>
      <c r="K627" s="238"/>
      <c r="L627" s="243"/>
      <c r="M627" s="244"/>
      <c r="N627" s="245"/>
      <c r="O627" s="245"/>
      <c r="P627" s="245"/>
      <c r="Q627" s="245"/>
      <c r="R627" s="245"/>
      <c r="S627" s="245"/>
      <c r="T627" s="246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7" t="s">
        <v>150</v>
      </c>
      <c r="AU627" s="247" t="s">
        <v>85</v>
      </c>
      <c r="AV627" s="13" t="s">
        <v>85</v>
      </c>
      <c r="AW627" s="13" t="s">
        <v>34</v>
      </c>
      <c r="AX627" s="13" t="s">
        <v>82</v>
      </c>
      <c r="AY627" s="247" t="s">
        <v>142</v>
      </c>
    </row>
    <row r="628" s="12" customFormat="1" ht="25.92" customHeight="1">
      <c r="A628" s="12"/>
      <c r="B628" s="206"/>
      <c r="C628" s="207"/>
      <c r="D628" s="208" t="s">
        <v>73</v>
      </c>
      <c r="E628" s="209" t="s">
        <v>997</v>
      </c>
      <c r="F628" s="209" t="s">
        <v>998</v>
      </c>
      <c r="G628" s="207"/>
      <c r="H628" s="207"/>
      <c r="I628" s="210"/>
      <c r="J628" s="211">
        <f>BK628</f>
        <v>0</v>
      </c>
      <c r="K628" s="207"/>
      <c r="L628" s="212"/>
      <c r="M628" s="213"/>
      <c r="N628" s="214"/>
      <c r="O628" s="214"/>
      <c r="P628" s="215">
        <f>SUM(P629:P653)</f>
        <v>0</v>
      </c>
      <c r="Q628" s="214"/>
      <c r="R628" s="215">
        <f>SUM(R629:R653)</f>
        <v>0</v>
      </c>
      <c r="S628" s="214"/>
      <c r="T628" s="216">
        <f>SUM(T629:T653)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217" t="s">
        <v>169</v>
      </c>
      <c r="AT628" s="218" t="s">
        <v>73</v>
      </c>
      <c r="AU628" s="218" t="s">
        <v>74</v>
      </c>
      <c r="AY628" s="217" t="s">
        <v>142</v>
      </c>
      <c r="BK628" s="219">
        <f>SUM(BK629:BK653)</f>
        <v>0</v>
      </c>
    </row>
    <row r="629" s="2" customFormat="1" ht="16.5" customHeight="1">
      <c r="A629" s="39"/>
      <c r="B629" s="40"/>
      <c r="C629" s="220" t="s">
        <v>999</v>
      </c>
      <c r="D629" s="220" t="s">
        <v>143</v>
      </c>
      <c r="E629" s="221" t="s">
        <v>1000</v>
      </c>
      <c r="F629" s="222" t="s">
        <v>1001</v>
      </c>
      <c r="G629" s="223" t="s">
        <v>635</v>
      </c>
      <c r="H629" s="224">
        <v>32</v>
      </c>
      <c r="I629" s="225"/>
      <c r="J629" s="226">
        <f>ROUND(I629*H629,2)</f>
        <v>0</v>
      </c>
      <c r="K629" s="222" t="s">
        <v>165</v>
      </c>
      <c r="L629" s="45"/>
      <c r="M629" s="227" t="s">
        <v>19</v>
      </c>
      <c r="N629" s="228" t="s">
        <v>45</v>
      </c>
      <c r="O629" s="85"/>
      <c r="P629" s="229">
        <f>O629*H629</f>
        <v>0</v>
      </c>
      <c r="Q629" s="229">
        <v>0</v>
      </c>
      <c r="R629" s="229">
        <f>Q629*H629</f>
        <v>0</v>
      </c>
      <c r="S629" s="229">
        <v>0</v>
      </c>
      <c r="T629" s="230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31" t="s">
        <v>944</v>
      </c>
      <c r="AT629" s="231" t="s">
        <v>143</v>
      </c>
      <c r="AU629" s="231" t="s">
        <v>82</v>
      </c>
      <c r="AY629" s="18" t="s">
        <v>142</v>
      </c>
      <c r="BE629" s="232">
        <f>IF(N629="základní",J629,0)</f>
        <v>0</v>
      </c>
      <c r="BF629" s="232">
        <f>IF(N629="snížená",J629,0)</f>
        <v>0</v>
      </c>
      <c r="BG629" s="232">
        <f>IF(N629="zákl. přenesená",J629,0)</f>
        <v>0</v>
      </c>
      <c r="BH629" s="232">
        <f>IF(N629="sníž. přenesená",J629,0)</f>
        <v>0</v>
      </c>
      <c r="BI629" s="232">
        <f>IF(N629="nulová",J629,0)</f>
        <v>0</v>
      </c>
      <c r="BJ629" s="18" t="s">
        <v>82</v>
      </c>
      <c r="BK629" s="232">
        <f>ROUND(I629*H629,2)</f>
        <v>0</v>
      </c>
      <c r="BL629" s="18" t="s">
        <v>944</v>
      </c>
      <c r="BM629" s="231" t="s">
        <v>1002</v>
      </c>
    </row>
    <row r="630" s="2" customFormat="1">
      <c r="A630" s="39"/>
      <c r="B630" s="40"/>
      <c r="C630" s="41"/>
      <c r="D630" s="233" t="s">
        <v>149</v>
      </c>
      <c r="E630" s="41"/>
      <c r="F630" s="234" t="s">
        <v>1003</v>
      </c>
      <c r="G630" s="41"/>
      <c r="H630" s="41"/>
      <c r="I630" s="137"/>
      <c r="J630" s="41"/>
      <c r="K630" s="41"/>
      <c r="L630" s="45"/>
      <c r="M630" s="235"/>
      <c r="N630" s="236"/>
      <c r="O630" s="85"/>
      <c r="P630" s="85"/>
      <c r="Q630" s="85"/>
      <c r="R630" s="85"/>
      <c r="S630" s="85"/>
      <c r="T630" s="86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T630" s="18" t="s">
        <v>149</v>
      </c>
      <c r="AU630" s="18" t="s">
        <v>82</v>
      </c>
    </row>
    <row r="631" s="13" customFormat="1">
      <c r="A631" s="13"/>
      <c r="B631" s="237"/>
      <c r="C631" s="238"/>
      <c r="D631" s="233" t="s">
        <v>150</v>
      </c>
      <c r="E631" s="239" t="s">
        <v>19</v>
      </c>
      <c r="F631" s="240" t="s">
        <v>1004</v>
      </c>
      <c r="G631" s="238"/>
      <c r="H631" s="241">
        <v>8</v>
      </c>
      <c r="I631" s="242"/>
      <c r="J631" s="238"/>
      <c r="K631" s="238"/>
      <c r="L631" s="243"/>
      <c r="M631" s="244"/>
      <c r="N631" s="245"/>
      <c r="O631" s="245"/>
      <c r="P631" s="245"/>
      <c r="Q631" s="245"/>
      <c r="R631" s="245"/>
      <c r="S631" s="245"/>
      <c r="T631" s="24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7" t="s">
        <v>150</v>
      </c>
      <c r="AU631" s="247" t="s">
        <v>82</v>
      </c>
      <c r="AV631" s="13" t="s">
        <v>85</v>
      </c>
      <c r="AW631" s="13" t="s">
        <v>34</v>
      </c>
      <c r="AX631" s="13" t="s">
        <v>74</v>
      </c>
      <c r="AY631" s="247" t="s">
        <v>142</v>
      </c>
    </row>
    <row r="632" s="13" customFormat="1">
      <c r="A632" s="13"/>
      <c r="B632" s="237"/>
      <c r="C632" s="238"/>
      <c r="D632" s="233" t="s">
        <v>150</v>
      </c>
      <c r="E632" s="239" t="s">
        <v>19</v>
      </c>
      <c r="F632" s="240" t="s">
        <v>1005</v>
      </c>
      <c r="G632" s="238"/>
      <c r="H632" s="241">
        <v>24</v>
      </c>
      <c r="I632" s="242"/>
      <c r="J632" s="238"/>
      <c r="K632" s="238"/>
      <c r="L632" s="243"/>
      <c r="M632" s="244"/>
      <c r="N632" s="245"/>
      <c r="O632" s="245"/>
      <c r="P632" s="245"/>
      <c r="Q632" s="245"/>
      <c r="R632" s="245"/>
      <c r="S632" s="245"/>
      <c r="T632" s="246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7" t="s">
        <v>150</v>
      </c>
      <c r="AU632" s="247" t="s">
        <v>82</v>
      </c>
      <c r="AV632" s="13" t="s">
        <v>85</v>
      </c>
      <c r="AW632" s="13" t="s">
        <v>34</v>
      </c>
      <c r="AX632" s="13" t="s">
        <v>74</v>
      </c>
      <c r="AY632" s="247" t="s">
        <v>142</v>
      </c>
    </row>
    <row r="633" s="14" customFormat="1">
      <c r="A633" s="14"/>
      <c r="B633" s="261"/>
      <c r="C633" s="262"/>
      <c r="D633" s="233" t="s">
        <v>150</v>
      </c>
      <c r="E633" s="263" t="s">
        <v>19</v>
      </c>
      <c r="F633" s="264" t="s">
        <v>480</v>
      </c>
      <c r="G633" s="262"/>
      <c r="H633" s="265">
        <v>32</v>
      </c>
      <c r="I633" s="266"/>
      <c r="J633" s="262"/>
      <c r="K633" s="262"/>
      <c r="L633" s="267"/>
      <c r="M633" s="268"/>
      <c r="N633" s="269"/>
      <c r="O633" s="269"/>
      <c r="P633" s="269"/>
      <c r="Q633" s="269"/>
      <c r="R633" s="269"/>
      <c r="S633" s="269"/>
      <c r="T633" s="270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1" t="s">
        <v>150</v>
      </c>
      <c r="AU633" s="271" t="s">
        <v>82</v>
      </c>
      <c r="AV633" s="14" t="s">
        <v>169</v>
      </c>
      <c r="AW633" s="14" t="s">
        <v>34</v>
      </c>
      <c r="AX633" s="14" t="s">
        <v>82</v>
      </c>
      <c r="AY633" s="271" t="s">
        <v>142</v>
      </c>
    </row>
    <row r="634" s="2" customFormat="1" ht="16.5" customHeight="1">
      <c r="A634" s="39"/>
      <c r="B634" s="40"/>
      <c r="C634" s="220" t="s">
        <v>1006</v>
      </c>
      <c r="D634" s="220" t="s">
        <v>143</v>
      </c>
      <c r="E634" s="221" t="s">
        <v>1007</v>
      </c>
      <c r="F634" s="222" t="s">
        <v>1008</v>
      </c>
      <c r="G634" s="223" t="s">
        <v>635</v>
      </c>
      <c r="H634" s="224">
        <v>48</v>
      </c>
      <c r="I634" s="225"/>
      <c r="J634" s="226">
        <f>ROUND(I634*H634,2)</f>
        <v>0</v>
      </c>
      <c r="K634" s="222" t="s">
        <v>165</v>
      </c>
      <c r="L634" s="45"/>
      <c r="M634" s="227" t="s">
        <v>19</v>
      </c>
      <c r="N634" s="228" t="s">
        <v>45</v>
      </c>
      <c r="O634" s="85"/>
      <c r="P634" s="229">
        <f>O634*H634</f>
        <v>0</v>
      </c>
      <c r="Q634" s="229">
        <v>0</v>
      </c>
      <c r="R634" s="229">
        <f>Q634*H634</f>
        <v>0</v>
      </c>
      <c r="S634" s="229">
        <v>0</v>
      </c>
      <c r="T634" s="230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1" t="s">
        <v>944</v>
      </c>
      <c r="AT634" s="231" t="s">
        <v>143</v>
      </c>
      <c r="AU634" s="231" t="s">
        <v>82</v>
      </c>
      <c r="AY634" s="18" t="s">
        <v>142</v>
      </c>
      <c r="BE634" s="232">
        <f>IF(N634="základní",J634,0)</f>
        <v>0</v>
      </c>
      <c r="BF634" s="232">
        <f>IF(N634="snížená",J634,0)</f>
        <v>0</v>
      </c>
      <c r="BG634" s="232">
        <f>IF(N634="zákl. přenesená",J634,0)</f>
        <v>0</v>
      </c>
      <c r="BH634" s="232">
        <f>IF(N634="sníž. přenesená",J634,0)</f>
        <v>0</v>
      </c>
      <c r="BI634" s="232">
        <f>IF(N634="nulová",J634,0)</f>
        <v>0</v>
      </c>
      <c r="BJ634" s="18" t="s">
        <v>82</v>
      </c>
      <c r="BK634" s="232">
        <f>ROUND(I634*H634,2)</f>
        <v>0</v>
      </c>
      <c r="BL634" s="18" t="s">
        <v>944</v>
      </c>
      <c r="BM634" s="231" t="s">
        <v>1009</v>
      </c>
    </row>
    <row r="635" s="2" customFormat="1">
      <c r="A635" s="39"/>
      <c r="B635" s="40"/>
      <c r="C635" s="41"/>
      <c r="D635" s="233" t="s">
        <v>149</v>
      </c>
      <c r="E635" s="41"/>
      <c r="F635" s="234" t="s">
        <v>1010</v>
      </c>
      <c r="G635" s="41"/>
      <c r="H635" s="41"/>
      <c r="I635" s="137"/>
      <c r="J635" s="41"/>
      <c r="K635" s="41"/>
      <c r="L635" s="45"/>
      <c r="M635" s="235"/>
      <c r="N635" s="236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149</v>
      </c>
      <c r="AU635" s="18" t="s">
        <v>82</v>
      </c>
    </row>
    <row r="636" s="13" customFormat="1">
      <c r="A636" s="13"/>
      <c r="B636" s="237"/>
      <c r="C636" s="238"/>
      <c r="D636" s="233" t="s">
        <v>150</v>
      </c>
      <c r="E636" s="239" t="s">
        <v>19</v>
      </c>
      <c r="F636" s="240" t="s">
        <v>1011</v>
      </c>
      <c r="G636" s="238"/>
      <c r="H636" s="241">
        <v>16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7" t="s">
        <v>150</v>
      </c>
      <c r="AU636" s="247" t="s">
        <v>82</v>
      </c>
      <c r="AV636" s="13" t="s">
        <v>85</v>
      </c>
      <c r="AW636" s="13" t="s">
        <v>34</v>
      </c>
      <c r="AX636" s="13" t="s">
        <v>74</v>
      </c>
      <c r="AY636" s="247" t="s">
        <v>142</v>
      </c>
    </row>
    <row r="637" s="13" customFormat="1">
      <c r="A637" s="13"/>
      <c r="B637" s="237"/>
      <c r="C637" s="238"/>
      <c r="D637" s="233" t="s">
        <v>150</v>
      </c>
      <c r="E637" s="239" t="s">
        <v>19</v>
      </c>
      <c r="F637" s="240" t="s">
        <v>1012</v>
      </c>
      <c r="G637" s="238"/>
      <c r="H637" s="241">
        <v>32</v>
      </c>
      <c r="I637" s="242"/>
      <c r="J637" s="238"/>
      <c r="K637" s="238"/>
      <c r="L637" s="243"/>
      <c r="M637" s="244"/>
      <c r="N637" s="245"/>
      <c r="O637" s="245"/>
      <c r="P637" s="245"/>
      <c r="Q637" s="245"/>
      <c r="R637" s="245"/>
      <c r="S637" s="245"/>
      <c r="T637" s="246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7" t="s">
        <v>150</v>
      </c>
      <c r="AU637" s="247" t="s">
        <v>82</v>
      </c>
      <c r="AV637" s="13" t="s">
        <v>85</v>
      </c>
      <c r="AW637" s="13" t="s">
        <v>34</v>
      </c>
      <c r="AX637" s="13" t="s">
        <v>74</v>
      </c>
      <c r="AY637" s="247" t="s">
        <v>142</v>
      </c>
    </row>
    <row r="638" s="14" customFormat="1">
      <c r="A638" s="14"/>
      <c r="B638" s="261"/>
      <c r="C638" s="262"/>
      <c r="D638" s="233" t="s">
        <v>150</v>
      </c>
      <c r="E638" s="263" t="s">
        <v>19</v>
      </c>
      <c r="F638" s="264" t="s">
        <v>480</v>
      </c>
      <c r="G638" s="262"/>
      <c r="H638" s="265">
        <v>48</v>
      </c>
      <c r="I638" s="266"/>
      <c r="J638" s="262"/>
      <c r="K638" s="262"/>
      <c r="L638" s="267"/>
      <c r="M638" s="268"/>
      <c r="N638" s="269"/>
      <c r="O638" s="269"/>
      <c r="P638" s="269"/>
      <c r="Q638" s="269"/>
      <c r="R638" s="269"/>
      <c r="S638" s="269"/>
      <c r="T638" s="270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1" t="s">
        <v>150</v>
      </c>
      <c r="AU638" s="271" t="s">
        <v>82</v>
      </c>
      <c r="AV638" s="14" t="s">
        <v>169</v>
      </c>
      <c r="AW638" s="14" t="s">
        <v>34</v>
      </c>
      <c r="AX638" s="14" t="s">
        <v>82</v>
      </c>
      <c r="AY638" s="271" t="s">
        <v>142</v>
      </c>
    </row>
    <row r="639" s="2" customFormat="1" ht="16.5" customHeight="1">
      <c r="A639" s="39"/>
      <c r="B639" s="40"/>
      <c r="C639" s="220" t="s">
        <v>1013</v>
      </c>
      <c r="D639" s="220" t="s">
        <v>143</v>
      </c>
      <c r="E639" s="221" t="s">
        <v>1014</v>
      </c>
      <c r="F639" s="222" t="s">
        <v>1015</v>
      </c>
      <c r="G639" s="223" t="s">
        <v>635</v>
      </c>
      <c r="H639" s="224">
        <v>8</v>
      </c>
      <c r="I639" s="225"/>
      <c r="J639" s="226">
        <f>ROUND(I639*H639,2)</f>
        <v>0</v>
      </c>
      <c r="K639" s="222" t="s">
        <v>165</v>
      </c>
      <c r="L639" s="45"/>
      <c r="M639" s="227" t="s">
        <v>19</v>
      </c>
      <c r="N639" s="228" t="s">
        <v>45</v>
      </c>
      <c r="O639" s="85"/>
      <c r="P639" s="229">
        <f>O639*H639</f>
        <v>0</v>
      </c>
      <c r="Q639" s="229">
        <v>0</v>
      </c>
      <c r="R639" s="229">
        <f>Q639*H639</f>
        <v>0</v>
      </c>
      <c r="S639" s="229">
        <v>0</v>
      </c>
      <c r="T639" s="230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31" t="s">
        <v>944</v>
      </c>
      <c r="AT639" s="231" t="s">
        <v>143</v>
      </c>
      <c r="AU639" s="231" t="s">
        <v>82</v>
      </c>
      <c r="AY639" s="18" t="s">
        <v>142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18" t="s">
        <v>82</v>
      </c>
      <c r="BK639" s="232">
        <f>ROUND(I639*H639,2)</f>
        <v>0</v>
      </c>
      <c r="BL639" s="18" t="s">
        <v>944</v>
      </c>
      <c r="BM639" s="231" t="s">
        <v>1016</v>
      </c>
    </row>
    <row r="640" s="2" customFormat="1">
      <c r="A640" s="39"/>
      <c r="B640" s="40"/>
      <c r="C640" s="41"/>
      <c r="D640" s="233" t="s">
        <v>149</v>
      </c>
      <c r="E640" s="41"/>
      <c r="F640" s="234" t="s">
        <v>1017</v>
      </c>
      <c r="G640" s="41"/>
      <c r="H640" s="41"/>
      <c r="I640" s="137"/>
      <c r="J640" s="41"/>
      <c r="K640" s="41"/>
      <c r="L640" s="45"/>
      <c r="M640" s="235"/>
      <c r="N640" s="236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149</v>
      </c>
      <c r="AU640" s="18" t="s">
        <v>82</v>
      </c>
    </row>
    <row r="641" s="13" customFormat="1">
      <c r="A641" s="13"/>
      <c r="B641" s="237"/>
      <c r="C641" s="238"/>
      <c r="D641" s="233" t="s">
        <v>150</v>
      </c>
      <c r="E641" s="239" t="s">
        <v>19</v>
      </c>
      <c r="F641" s="240" t="s">
        <v>1018</v>
      </c>
      <c r="G641" s="238"/>
      <c r="H641" s="241">
        <v>8</v>
      </c>
      <c r="I641" s="242"/>
      <c r="J641" s="238"/>
      <c r="K641" s="238"/>
      <c r="L641" s="243"/>
      <c r="M641" s="244"/>
      <c r="N641" s="245"/>
      <c r="O641" s="245"/>
      <c r="P641" s="245"/>
      <c r="Q641" s="245"/>
      <c r="R641" s="245"/>
      <c r="S641" s="245"/>
      <c r="T641" s="246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7" t="s">
        <v>150</v>
      </c>
      <c r="AU641" s="247" t="s">
        <v>82</v>
      </c>
      <c r="AV641" s="13" t="s">
        <v>85</v>
      </c>
      <c r="AW641" s="13" t="s">
        <v>34</v>
      </c>
      <c r="AX641" s="13" t="s">
        <v>82</v>
      </c>
      <c r="AY641" s="247" t="s">
        <v>142</v>
      </c>
    </row>
    <row r="642" s="2" customFormat="1" ht="21.75" customHeight="1">
      <c r="A642" s="39"/>
      <c r="B642" s="40"/>
      <c r="C642" s="220" t="s">
        <v>1019</v>
      </c>
      <c r="D642" s="220" t="s">
        <v>143</v>
      </c>
      <c r="E642" s="221" t="s">
        <v>1020</v>
      </c>
      <c r="F642" s="222" t="s">
        <v>1021</v>
      </c>
      <c r="G642" s="223" t="s">
        <v>635</v>
      </c>
      <c r="H642" s="224">
        <v>32</v>
      </c>
      <c r="I642" s="225"/>
      <c r="J642" s="226">
        <f>ROUND(I642*H642,2)</f>
        <v>0</v>
      </c>
      <c r="K642" s="222" t="s">
        <v>165</v>
      </c>
      <c r="L642" s="45"/>
      <c r="M642" s="227" t="s">
        <v>19</v>
      </c>
      <c r="N642" s="228" t="s">
        <v>45</v>
      </c>
      <c r="O642" s="85"/>
      <c r="P642" s="229">
        <f>O642*H642</f>
        <v>0</v>
      </c>
      <c r="Q642" s="229">
        <v>0</v>
      </c>
      <c r="R642" s="229">
        <f>Q642*H642</f>
        <v>0</v>
      </c>
      <c r="S642" s="229">
        <v>0</v>
      </c>
      <c r="T642" s="230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1" t="s">
        <v>944</v>
      </c>
      <c r="AT642" s="231" t="s">
        <v>143</v>
      </c>
      <c r="AU642" s="231" t="s">
        <v>82</v>
      </c>
      <c r="AY642" s="18" t="s">
        <v>142</v>
      </c>
      <c r="BE642" s="232">
        <f>IF(N642="základní",J642,0)</f>
        <v>0</v>
      </c>
      <c r="BF642" s="232">
        <f>IF(N642="snížená",J642,0)</f>
        <v>0</v>
      </c>
      <c r="BG642" s="232">
        <f>IF(N642="zákl. přenesená",J642,0)</f>
        <v>0</v>
      </c>
      <c r="BH642" s="232">
        <f>IF(N642="sníž. přenesená",J642,0)</f>
        <v>0</v>
      </c>
      <c r="BI642" s="232">
        <f>IF(N642="nulová",J642,0)</f>
        <v>0</v>
      </c>
      <c r="BJ642" s="18" t="s">
        <v>82</v>
      </c>
      <c r="BK642" s="232">
        <f>ROUND(I642*H642,2)</f>
        <v>0</v>
      </c>
      <c r="BL642" s="18" t="s">
        <v>944</v>
      </c>
      <c r="BM642" s="231" t="s">
        <v>1022</v>
      </c>
    </row>
    <row r="643" s="2" customFormat="1">
      <c r="A643" s="39"/>
      <c r="B643" s="40"/>
      <c r="C643" s="41"/>
      <c r="D643" s="233" t="s">
        <v>149</v>
      </c>
      <c r="E643" s="41"/>
      <c r="F643" s="234" t="s">
        <v>1023</v>
      </c>
      <c r="G643" s="41"/>
      <c r="H643" s="41"/>
      <c r="I643" s="137"/>
      <c r="J643" s="41"/>
      <c r="K643" s="41"/>
      <c r="L643" s="45"/>
      <c r="M643" s="235"/>
      <c r="N643" s="236"/>
      <c r="O643" s="85"/>
      <c r="P643" s="85"/>
      <c r="Q643" s="85"/>
      <c r="R643" s="85"/>
      <c r="S643" s="85"/>
      <c r="T643" s="86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149</v>
      </c>
      <c r="AU643" s="18" t="s">
        <v>82</v>
      </c>
    </row>
    <row r="644" s="13" customFormat="1">
      <c r="A644" s="13"/>
      <c r="B644" s="237"/>
      <c r="C644" s="238"/>
      <c r="D644" s="233" t="s">
        <v>150</v>
      </c>
      <c r="E644" s="239" t="s">
        <v>19</v>
      </c>
      <c r="F644" s="240" t="s">
        <v>1024</v>
      </c>
      <c r="G644" s="238"/>
      <c r="H644" s="241">
        <v>32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7" t="s">
        <v>150</v>
      </c>
      <c r="AU644" s="247" t="s">
        <v>82</v>
      </c>
      <c r="AV644" s="13" t="s">
        <v>85</v>
      </c>
      <c r="AW644" s="13" t="s">
        <v>34</v>
      </c>
      <c r="AX644" s="13" t="s">
        <v>82</v>
      </c>
      <c r="AY644" s="247" t="s">
        <v>142</v>
      </c>
    </row>
    <row r="645" s="2" customFormat="1" ht="21.75" customHeight="1">
      <c r="A645" s="39"/>
      <c r="B645" s="40"/>
      <c r="C645" s="220" t="s">
        <v>1025</v>
      </c>
      <c r="D645" s="220" t="s">
        <v>143</v>
      </c>
      <c r="E645" s="221" t="s">
        <v>1026</v>
      </c>
      <c r="F645" s="222" t="s">
        <v>1027</v>
      </c>
      <c r="G645" s="223" t="s">
        <v>635</v>
      </c>
      <c r="H645" s="224">
        <v>104</v>
      </c>
      <c r="I645" s="225"/>
      <c r="J645" s="226">
        <f>ROUND(I645*H645,2)</f>
        <v>0</v>
      </c>
      <c r="K645" s="222" t="s">
        <v>165</v>
      </c>
      <c r="L645" s="45"/>
      <c r="M645" s="227" t="s">
        <v>19</v>
      </c>
      <c r="N645" s="228" t="s">
        <v>45</v>
      </c>
      <c r="O645" s="85"/>
      <c r="P645" s="229">
        <f>O645*H645</f>
        <v>0</v>
      </c>
      <c r="Q645" s="229">
        <v>0</v>
      </c>
      <c r="R645" s="229">
        <f>Q645*H645</f>
        <v>0</v>
      </c>
      <c r="S645" s="229">
        <v>0</v>
      </c>
      <c r="T645" s="230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1" t="s">
        <v>944</v>
      </c>
      <c r="AT645" s="231" t="s">
        <v>143</v>
      </c>
      <c r="AU645" s="231" t="s">
        <v>82</v>
      </c>
      <c r="AY645" s="18" t="s">
        <v>142</v>
      </c>
      <c r="BE645" s="232">
        <f>IF(N645="základní",J645,0)</f>
        <v>0</v>
      </c>
      <c r="BF645" s="232">
        <f>IF(N645="snížená",J645,0)</f>
        <v>0</v>
      </c>
      <c r="BG645" s="232">
        <f>IF(N645="zákl. přenesená",J645,0)</f>
        <v>0</v>
      </c>
      <c r="BH645" s="232">
        <f>IF(N645="sníž. přenesená",J645,0)</f>
        <v>0</v>
      </c>
      <c r="BI645" s="232">
        <f>IF(N645="nulová",J645,0)</f>
        <v>0</v>
      </c>
      <c r="BJ645" s="18" t="s">
        <v>82</v>
      </c>
      <c r="BK645" s="232">
        <f>ROUND(I645*H645,2)</f>
        <v>0</v>
      </c>
      <c r="BL645" s="18" t="s">
        <v>944</v>
      </c>
      <c r="BM645" s="231" t="s">
        <v>1028</v>
      </c>
    </row>
    <row r="646" s="2" customFormat="1">
      <c r="A646" s="39"/>
      <c r="B646" s="40"/>
      <c r="C646" s="41"/>
      <c r="D646" s="233" t="s">
        <v>149</v>
      </c>
      <c r="E646" s="41"/>
      <c r="F646" s="234" t="s">
        <v>1029</v>
      </c>
      <c r="G646" s="41"/>
      <c r="H646" s="41"/>
      <c r="I646" s="137"/>
      <c r="J646" s="41"/>
      <c r="K646" s="41"/>
      <c r="L646" s="45"/>
      <c r="M646" s="235"/>
      <c r="N646" s="236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149</v>
      </c>
      <c r="AU646" s="18" t="s">
        <v>82</v>
      </c>
    </row>
    <row r="647" s="2" customFormat="1">
      <c r="A647" s="39"/>
      <c r="B647" s="40"/>
      <c r="C647" s="41"/>
      <c r="D647" s="233" t="s">
        <v>210</v>
      </c>
      <c r="E647" s="41"/>
      <c r="F647" s="260" t="s">
        <v>1030</v>
      </c>
      <c r="G647" s="41"/>
      <c r="H647" s="41"/>
      <c r="I647" s="137"/>
      <c r="J647" s="41"/>
      <c r="K647" s="41"/>
      <c r="L647" s="45"/>
      <c r="M647" s="235"/>
      <c r="N647" s="236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210</v>
      </c>
      <c r="AU647" s="18" t="s">
        <v>82</v>
      </c>
    </row>
    <row r="648" s="13" customFormat="1">
      <c r="A648" s="13"/>
      <c r="B648" s="237"/>
      <c r="C648" s="238"/>
      <c r="D648" s="233" t="s">
        <v>150</v>
      </c>
      <c r="E648" s="239" t="s">
        <v>19</v>
      </c>
      <c r="F648" s="240" t="s">
        <v>1031</v>
      </c>
      <c r="G648" s="238"/>
      <c r="H648" s="241">
        <v>80</v>
      </c>
      <c r="I648" s="242"/>
      <c r="J648" s="238"/>
      <c r="K648" s="238"/>
      <c r="L648" s="243"/>
      <c r="M648" s="244"/>
      <c r="N648" s="245"/>
      <c r="O648" s="245"/>
      <c r="P648" s="245"/>
      <c r="Q648" s="245"/>
      <c r="R648" s="245"/>
      <c r="S648" s="245"/>
      <c r="T648" s="24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7" t="s">
        <v>150</v>
      </c>
      <c r="AU648" s="247" t="s">
        <v>82</v>
      </c>
      <c r="AV648" s="13" t="s">
        <v>85</v>
      </c>
      <c r="AW648" s="13" t="s">
        <v>34</v>
      </c>
      <c r="AX648" s="13" t="s">
        <v>74</v>
      </c>
      <c r="AY648" s="247" t="s">
        <v>142</v>
      </c>
    </row>
    <row r="649" s="13" customFormat="1">
      <c r="A649" s="13"/>
      <c r="B649" s="237"/>
      <c r="C649" s="238"/>
      <c r="D649" s="233" t="s">
        <v>150</v>
      </c>
      <c r="E649" s="239" t="s">
        <v>19</v>
      </c>
      <c r="F649" s="240" t="s">
        <v>1032</v>
      </c>
      <c r="G649" s="238"/>
      <c r="H649" s="241">
        <v>24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7" t="s">
        <v>150</v>
      </c>
      <c r="AU649" s="247" t="s">
        <v>82</v>
      </c>
      <c r="AV649" s="13" t="s">
        <v>85</v>
      </c>
      <c r="AW649" s="13" t="s">
        <v>34</v>
      </c>
      <c r="AX649" s="13" t="s">
        <v>74</v>
      </c>
      <c r="AY649" s="247" t="s">
        <v>142</v>
      </c>
    </row>
    <row r="650" s="14" customFormat="1">
      <c r="A650" s="14"/>
      <c r="B650" s="261"/>
      <c r="C650" s="262"/>
      <c r="D650" s="233" t="s">
        <v>150</v>
      </c>
      <c r="E650" s="263" t="s">
        <v>19</v>
      </c>
      <c r="F650" s="264" t="s">
        <v>480</v>
      </c>
      <c r="G650" s="262"/>
      <c r="H650" s="265">
        <v>104</v>
      </c>
      <c r="I650" s="266"/>
      <c r="J650" s="262"/>
      <c r="K650" s="262"/>
      <c r="L650" s="267"/>
      <c r="M650" s="268"/>
      <c r="N650" s="269"/>
      <c r="O650" s="269"/>
      <c r="P650" s="269"/>
      <c r="Q650" s="269"/>
      <c r="R650" s="269"/>
      <c r="S650" s="269"/>
      <c r="T650" s="270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71" t="s">
        <v>150</v>
      </c>
      <c r="AU650" s="271" t="s">
        <v>82</v>
      </c>
      <c r="AV650" s="14" t="s">
        <v>169</v>
      </c>
      <c r="AW650" s="14" t="s">
        <v>34</v>
      </c>
      <c r="AX650" s="14" t="s">
        <v>82</v>
      </c>
      <c r="AY650" s="271" t="s">
        <v>142</v>
      </c>
    </row>
    <row r="651" s="2" customFormat="1" ht="16.5" customHeight="1">
      <c r="A651" s="39"/>
      <c r="B651" s="40"/>
      <c r="C651" s="220" t="s">
        <v>1033</v>
      </c>
      <c r="D651" s="220" t="s">
        <v>143</v>
      </c>
      <c r="E651" s="221" t="s">
        <v>1034</v>
      </c>
      <c r="F651" s="222" t="s">
        <v>1035</v>
      </c>
      <c r="G651" s="223" t="s">
        <v>635</v>
      </c>
      <c r="H651" s="224">
        <v>8</v>
      </c>
      <c r="I651" s="225"/>
      <c r="J651" s="226">
        <f>ROUND(I651*H651,2)</f>
        <v>0</v>
      </c>
      <c r="K651" s="222" t="s">
        <v>165</v>
      </c>
      <c r="L651" s="45"/>
      <c r="M651" s="227" t="s">
        <v>19</v>
      </c>
      <c r="N651" s="228" t="s">
        <v>45</v>
      </c>
      <c r="O651" s="85"/>
      <c r="P651" s="229">
        <f>O651*H651</f>
        <v>0</v>
      </c>
      <c r="Q651" s="229">
        <v>0</v>
      </c>
      <c r="R651" s="229">
        <f>Q651*H651</f>
        <v>0</v>
      </c>
      <c r="S651" s="229">
        <v>0</v>
      </c>
      <c r="T651" s="230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1" t="s">
        <v>944</v>
      </c>
      <c r="AT651" s="231" t="s">
        <v>143</v>
      </c>
      <c r="AU651" s="231" t="s">
        <v>82</v>
      </c>
      <c r="AY651" s="18" t="s">
        <v>142</v>
      </c>
      <c r="BE651" s="232">
        <f>IF(N651="základní",J651,0)</f>
        <v>0</v>
      </c>
      <c r="BF651" s="232">
        <f>IF(N651="snížená",J651,0)</f>
        <v>0</v>
      </c>
      <c r="BG651" s="232">
        <f>IF(N651="zákl. přenesená",J651,0)</f>
        <v>0</v>
      </c>
      <c r="BH651" s="232">
        <f>IF(N651="sníž. přenesená",J651,0)</f>
        <v>0</v>
      </c>
      <c r="BI651" s="232">
        <f>IF(N651="nulová",J651,0)</f>
        <v>0</v>
      </c>
      <c r="BJ651" s="18" t="s">
        <v>82</v>
      </c>
      <c r="BK651" s="232">
        <f>ROUND(I651*H651,2)</f>
        <v>0</v>
      </c>
      <c r="BL651" s="18" t="s">
        <v>944</v>
      </c>
      <c r="BM651" s="231" t="s">
        <v>1036</v>
      </c>
    </row>
    <row r="652" s="2" customFormat="1">
      <c r="A652" s="39"/>
      <c r="B652" s="40"/>
      <c r="C652" s="41"/>
      <c r="D652" s="233" t="s">
        <v>149</v>
      </c>
      <c r="E652" s="41"/>
      <c r="F652" s="234" t="s">
        <v>1037</v>
      </c>
      <c r="G652" s="41"/>
      <c r="H652" s="41"/>
      <c r="I652" s="137"/>
      <c r="J652" s="41"/>
      <c r="K652" s="41"/>
      <c r="L652" s="45"/>
      <c r="M652" s="235"/>
      <c r="N652" s="236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149</v>
      </c>
      <c r="AU652" s="18" t="s">
        <v>82</v>
      </c>
    </row>
    <row r="653" s="13" customFormat="1">
      <c r="A653" s="13"/>
      <c r="B653" s="237"/>
      <c r="C653" s="238"/>
      <c r="D653" s="233" t="s">
        <v>150</v>
      </c>
      <c r="E653" s="239" t="s">
        <v>19</v>
      </c>
      <c r="F653" s="240" t="s">
        <v>1018</v>
      </c>
      <c r="G653" s="238"/>
      <c r="H653" s="241">
        <v>8</v>
      </c>
      <c r="I653" s="242"/>
      <c r="J653" s="238"/>
      <c r="K653" s="238"/>
      <c r="L653" s="243"/>
      <c r="M653" s="244"/>
      <c r="N653" s="245"/>
      <c r="O653" s="245"/>
      <c r="P653" s="245"/>
      <c r="Q653" s="245"/>
      <c r="R653" s="245"/>
      <c r="S653" s="245"/>
      <c r="T653" s="246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7" t="s">
        <v>150</v>
      </c>
      <c r="AU653" s="247" t="s">
        <v>82</v>
      </c>
      <c r="AV653" s="13" t="s">
        <v>85</v>
      </c>
      <c r="AW653" s="13" t="s">
        <v>34</v>
      </c>
      <c r="AX653" s="13" t="s">
        <v>82</v>
      </c>
      <c r="AY653" s="247" t="s">
        <v>142</v>
      </c>
    </row>
    <row r="654" s="12" customFormat="1" ht="25.92" customHeight="1">
      <c r="A654" s="12"/>
      <c r="B654" s="206"/>
      <c r="C654" s="207"/>
      <c r="D654" s="208" t="s">
        <v>73</v>
      </c>
      <c r="E654" s="209" t="s">
        <v>1038</v>
      </c>
      <c r="F654" s="209" t="s">
        <v>1039</v>
      </c>
      <c r="G654" s="207"/>
      <c r="H654" s="207"/>
      <c r="I654" s="210"/>
      <c r="J654" s="211">
        <f>BK654</f>
        <v>0</v>
      </c>
      <c r="K654" s="207"/>
      <c r="L654" s="212"/>
      <c r="M654" s="213"/>
      <c r="N654" s="214"/>
      <c r="O654" s="214"/>
      <c r="P654" s="215">
        <f>P655+P670+P673+P676+P679</f>
        <v>0</v>
      </c>
      <c r="Q654" s="214"/>
      <c r="R654" s="215">
        <f>R655+R670+R673+R676+R679</f>
        <v>0</v>
      </c>
      <c r="S654" s="214"/>
      <c r="T654" s="216">
        <f>T655+T670+T673+T676+T679</f>
        <v>0</v>
      </c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R654" s="217" t="s">
        <v>174</v>
      </c>
      <c r="AT654" s="218" t="s">
        <v>73</v>
      </c>
      <c r="AU654" s="218" t="s">
        <v>74</v>
      </c>
      <c r="AY654" s="217" t="s">
        <v>142</v>
      </c>
      <c r="BK654" s="219">
        <f>BK655+BK670+BK673+BK676+BK679</f>
        <v>0</v>
      </c>
    </row>
    <row r="655" s="12" customFormat="1" ht="22.8" customHeight="1">
      <c r="A655" s="12"/>
      <c r="B655" s="206"/>
      <c r="C655" s="207"/>
      <c r="D655" s="208" t="s">
        <v>73</v>
      </c>
      <c r="E655" s="258" t="s">
        <v>1040</v>
      </c>
      <c r="F655" s="258" t="s">
        <v>1041</v>
      </c>
      <c r="G655" s="207"/>
      <c r="H655" s="207"/>
      <c r="I655" s="210"/>
      <c r="J655" s="259">
        <f>BK655</f>
        <v>0</v>
      </c>
      <c r="K655" s="207"/>
      <c r="L655" s="212"/>
      <c r="M655" s="213"/>
      <c r="N655" s="214"/>
      <c r="O655" s="214"/>
      <c r="P655" s="215">
        <f>SUM(P656:P669)</f>
        <v>0</v>
      </c>
      <c r="Q655" s="214"/>
      <c r="R655" s="215">
        <f>SUM(R656:R669)</f>
        <v>0</v>
      </c>
      <c r="S655" s="214"/>
      <c r="T655" s="216">
        <f>SUM(T656:T669)</f>
        <v>0</v>
      </c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217" t="s">
        <v>174</v>
      </c>
      <c r="AT655" s="218" t="s">
        <v>73</v>
      </c>
      <c r="AU655" s="218" t="s">
        <v>82</v>
      </c>
      <c r="AY655" s="217" t="s">
        <v>142</v>
      </c>
      <c r="BK655" s="219">
        <f>SUM(BK656:BK669)</f>
        <v>0</v>
      </c>
    </row>
    <row r="656" s="2" customFormat="1" ht="16.5" customHeight="1">
      <c r="A656" s="39"/>
      <c r="B656" s="40"/>
      <c r="C656" s="220" t="s">
        <v>1042</v>
      </c>
      <c r="D656" s="220" t="s">
        <v>143</v>
      </c>
      <c r="E656" s="221" t="s">
        <v>1043</v>
      </c>
      <c r="F656" s="222" t="s">
        <v>1044</v>
      </c>
      <c r="G656" s="223" t="s">
        <v>1045</v>
      </c>
      <c r="H656" s="224">
        <v>1</v>
      </c>
      <c r="I656" s="225"/>
      <c r="J656" s="226">
        <f>ROUND(I656*H656,2)</f>
        <v>0</v>
      </c>
      <c r="K656" s="222" t="s">
        <v>165</v>
      </c>
      <c r="L656" s="45"/>
      <c r="M656" s="227" t="s">
        <v>19</v>
      </c>
      <c r="N656" s="228" t="s">
        <v>45</v>
      </c>
      <c r="O656" s="85"/>
      <c r="P656" s="229">
        <f>O656*H656</f>
        <v>0</v>
      </c>
      <c r="Q656" s="229">
        <v>0</v>
      </c>
      <c r="R656" s="229">
        <f>Q656*H656</f>
        <v>0</v>
      </c>
      <c r="S656" s="229">
        <v>0</v>
      </c>
      <c r="T656" s="230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31" t="s">
        <v>1046</v>
      </c>
      <c r="AT656" s="231" t="s">
        <v>143</v>
      </c>
      <c r="AU656" s="231" t="s">
        <v>85</v>
      </c>
      <c r="AY656" s="18" t="s">
        <v>142</v>
      </c>
      <c r="BE656" s="232">
        <f>IF(N656="základní",J656,0)</f>
        <v>0</v>
      </c>
      <c r="BF656" s="232">
        <f>IF(N656="snížená",J656,0)</f>
        <v>0</v>
      </c>
      <c r="BG656" s="232">
        <f>IF(N656="zákl. přenesená",J656,0)</f>
        <v>0</v>
      </c>
      <c r="BH656" s="232">
        <f>IF(N656="sníž. přenesená",J656,0)</f>
        <v>0</v>
      </c>
      <c r="BI656" s="232">
        <f>IF(N656="nulová",J656,0)</f>
        <v>0</v>
      </c>
      <c r="BJ656" s="18" t="s">
        <v>82</v>
      </c>
      <c r="BK656" s="232">
        <f>ROUND(I656*H656,2)</f>
        <v>0</v>
      </c>
      <c r="BL656" s="18" t="s">
        <v>1046</v>
      </c>
      <c r="BM656" s="231" t="s">
        <v>1047</v>
      </c>
    </row>
    <row r="657" s="2" customFormat="1">
      <c r="A657" s="39"/>
      <c r="B657" s="40"/>
      <c r="C657" s="41"/>
      <c r="D657" s="233" t="s">
        <v>149</v>
      </c>
      <c r="E657" s="41"/>
      <c r="F657" s="234" t="s">
        <v>1048</v>
      </c>
      <c r="G657" s="41"/>
      <c r="H657" s="41"/>
      <c r="I657" s="137"/>
      <c r="J657" s="41"/>
      <c r="K657" s="41"/>
      <c r="L657" s="45"/>
      <c r="M657" s="235"/>
      <c r="N657" s="236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149</v>
      </c>
      <c r="AU657" s="18" t="s">
        <v>85</v>
      </c>
    </row>
    <row r="658" s="2" customFormat="1" ht="16.5" customHeight="1">
      <c r="A658" s="39"/>
      <c r="B658" s="40"/>
      <c r="C658" s="220" t="s">
        <v>1049</v>
      </c>
      <c r="D658" s="220" t="s">
        <v>143</v>
      </c>
      <c r="E658" s="221" t="s">
        <v>1050</v>
      </c>
      <c r="F658" s="222" t="s">
        <v>1051</v>
      </c>
      <c r="G658" s="223" t="s">
        <v>1045</v>
      </c>
      <c r="H658" s="224">
        <v>1</v>
      </c>
      <c r="I658" s="225"/>
      <c r="J658" s="226">
        <f>ROUND(I658*H658,2)</f>
        <v>0</v>
      </c>
      <c r="K658" s="222" t="s">
        <v>165</v>
      </c>
      <c r="L658" s="45"/>
      <c r="M658" s="227" t="s">
        <v>19</v>
      </c>
      <c r="N658" s="228" t="s">
        <v>45</v>
      </c>
      <c r="O658" s="85"/>
      <c r="P658" s="229">
        <f>O658*H658</f>
        <v>0</v>
      </c>
      <c r="Q658" s="229">
        <v>0</v>
      </c>
      <c r="R658" s="229">
        <f>Q658*H658</f>
        <v>0</v>
      </c>
      <c r="S658" s="229">
        <v>0</v>
      </c>
      <c r="T658" s="230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1" t="s">
        <v>1046</v>
      </c>
      <c r="AT658" s="231" t="s">
        <v>143</v>
      </c>
      <c r="AU658" s="231" t="s">
        <v>85</v>
      </c>
      <c r="AY658" s="18" t="s">
        <v>142</v>
      </c>
      <c r="BE658" s="232">
        <f>IF(N658="základní",J658,0)</f>
        <v>0</v>
      </c>
      <c r="BF658" s="232">
        <f>IF(N658="snížená",J658,0)</f>
        <v>0</v>
      </c>
      <c r="BG658" s="232">
        <f>IF(N658="zákl. přenesená",J658,0)</f>
        <v>0</v>
      </c>
      <c r="BH658" s="232">
        <f>IF(N658="sníž. přenesená",J658,0)</f>
        <v>0</v>
      </c>
      <c r="BI658" s="232">
        <f>IF(N658="nulová",J658,0)</f>
        <v>0</v>
      </c>
      <c r="BJ658" s="18" t="s">
        <v>82</v>
      </c>
      <c r="BK658" s="232">
        <f>ROUND(I658*H658,2)</f>
        <v>0</v>
      </c>
      <c r="BL658" s="18" t="s">
        <v>1046</v>
      </c>
      <c r="BM658" s="231" t="s">
        <v>1052</v>
      </c>
    </row>
    <row r="659" s="2" customFormat="1">
      <c r="A659" s="39"/>
      <c r="B659" s="40"/>
      <c r="C659" s="41"/>
      <c r="D659" s="233" t="s">
        <v>149</v>
      </c>
      <c r="E659" s="41"/>
      <c r="F659" s="234" t="s">
        <v>1051</v>
      </c>
      <c r="G659" s="41"/>
      <c r="H659" s="41"/>
      <c r="I659" s="137"/>
      <c r="J659" s="41"/>
      <c r="K659" s="41"/>
      <c r="L659" s="45"/>
      <c r="M659" s="235"/>
      <c r="N659" s="236"/>
      <c r="O659" s="85"/>
      <c r="P659" s="85"/>
      <c r="Q659" s="85"/>
      <c r="R659" s="85"/>
      <c r="S659" s="85"/>
      <c r="T659" s="86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149</v>
      </c>
      <c r="AU659" s="18" t="s">
        <v>85</v>
      </c>
    </row>
    <row r="660" s="2" customFormat="1" ht="16.5" customHeight="1">
      <c r="A660" s="39"/>
      <c r="B660" s="40"/>
      <c r="C660" s="220" t="s">
        <v>1053</v>
      </c>
      <c r="D660" s="220" t="s">
        <v>143</v>
      </c>
      <c r="E660" s="221" t="s">
        <v>1054</v>
      </c>
      <c r="F660" s="222" t="s">
        <v>1055</v>
      </c>
      <c r="G660" s="223" t="s">
        <v>1045</v>
      </c>
      <c r="H660" s="224">
        <v>1</v>
      </c>
      <c r="I660" s="225"/>
      <c r="J660" s="226">
        <f>ROUND(I660*H660,2)</f>
        <v>0</v>
      </c>
      <c r="K660" s="222" t="s">
        <v>165</v>
      </c>
      <c r="L660" s="45"/>
      <c r="M660" s="227" t="s">
        <v>19</v>
      </c>
      <c r="N660" s="228" t="s">
        <v>45</v>
      </c>
      <c r="O660" s="85"/>
      <c r="P660" s="229">
        <f>O660*H660</f>
        <v>0</v>
      </c>
      <c r="Q660" s="229">
        <v>0</v>
      </c>
      <c r="R660" s="229">
        <f>Q660*H660</f>
        <v>0</v>
      </c>
      <c r="S660" s="229">
        <v>0</v>
      </c>
      <c r="T660" s="230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31" t="s">
        <v>1046</v>
      </c>
      <c r="AT660" s="231" t="s">
        <v>143</v>
      </c>
      <c r="AU660" s="231" t="s">
        <v>85</v>
      </c>
      <c r="AY660" s="18" t="s">
        <v>142</v>
      </c>
      <c r="BE660" s="232">
        <f>IF(N660="základní",J660,0)</f>
        <v>0</v>
      </c>
      <c r="BF660" s="232">
        <f>IF(N660="snížená",J660,0)</f>
        <v>0</v>
      </c>
      <c r="BG660" s="232">
        <f>IF(N660="zákl. přenesená",J660,0)</f>
        <v>0</v>
      </c>
      <c r="BH660" s="232">
        <f>IF(N660="sníž. přenesená",J660,0)</f>
        <v>0</v>
      </c>
      <c r="BI660" s="232">
        <f>IF(N660="nulová",J660,0)</f>
        <v>0</v>
      </c>
      <c r="BJ660" s="18" t="s">
        <v>82</v>
      </c>
      <c r="BK660" s="232">
        <f>ROUND(I660*H660,2)</f>
        <v>0</v>
      </c>
      <c r="BL660" s="18" t="s">
        <v>1046</v>
      </c>
      <c r="BM660" s="231" t="s">
        <v>1056</v>
      </c>
    </row>
    <row r="661" s="2" customFormat="1">
      <c r="A661" s="39"/>
      <c r="B661" s="40"/>
      <c r="C661" s="41"/>
      <c r="D661" s="233" t="s">
        <v>149</v>
      </c>
      <c r="E661" s="41"/>
      <c r="F661" s="234" t="s">
        <v>1055</v>
      </c>
      <c r="G661" s="41"/>
      <c r="H661" s="41"/>
      <c r="I661" s="137"/>
      <c r="J661" s="41"/>
      <c r="K661" s="41"/>
      <c r="L661" s="45"/>
      <c r="M661" s="235"/>
      <c r="N661" s="236"/>
      <c r="O661" s="85"/>
      <c r="P661" s="85"/>
      <c r="Q661" s="85"/>
      <c r="R661" s="85"/>
      <c r="S661" s="85"/>
      <c r="T661" s="86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T661" s="18" t="s">
        <v>149</v>
      </c>
      <c r="AU661" s="18" t="s">
        <v>85</v>
      </c>
    </row>
    <row r="662" s="2" customFormat="1" ht="21.75" customHeight="1">
      <c r="A662" s="39"/>
      <c r="B662" s="40"/>
      <c r="C662" s="220" t="s">
        <v>1057</v>
      </c>
      <c r="D662" s="220" t="s">
        <v>143</v>
      </c>
      <c r="E662" s="221" t="s">
        <v>1058</v>
      </c>
      <c r="F662" s="222" t="s">
        <v>1059</v>
      </c>
      <c r="G662" s="223" t="s">
        <v>1045</v>
      </c>
      <c r="H662" s="224">
        <v>1</v>
      </c>
      <c r="I662" s="225"/>
      <c r="J662" s="226">
        <f>ROUND(I662*H662,2)</f>
        <v>0</v>
      </c>
      <c r="K662" s="222" t="s">
        <v>165</v>
      </c>
      <c r="L662" s="45"/>
      <c r="M662" s="227" t="s">
        <v>19</v>
      </c>
      <c r="N662" s="228" t="s">
        <v>45</v>
      </c>
      <c r="O662" s="85"/>
      <c r="P662" s="229">
        <f>O662*H662</f>
        <v>0</v>
      </c>
      <c r="Q662" s="229">
        <v>0</v>
      </c>
      <c r="R662" s="229">
        <f>Q662*H662</f>
        <v>0</v>
      </c>
      <c r="S662" s="229">
        <v>0</v>
      </c>
      <c r="T662" s="230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31" t="s">
        <v>1046</v>
      </c>
      <c r="AT662" s="231" t="s">
        <v>143</v>
      </c>
      <c r="AU662" s="231" t="s">
        <v>85</v>
      </c>
      <c r="AY662" s="18" t="s">
        <v>142</v>
      </c>
      <c r="BE662" s="232">
        <f>IF(N662="základní",J662,0)</f>
        <v>0</v>
      </c>
      <c r="BF662" s="232">
        <f>IF(N662="snížená",J662,0)</f>
        <v>0</v>
      </c>
      <c r="BG662" s="232">
        <f>IF(N662="zákl. přenesená",J662,0)</f>
        <v>0</v>
      </c>
      <c r="BH662" s="232">
        <f>IF(N662="sníž. přenesená",J662,0)</f>
        <v>0</v>
      </c>
      <c r="BI662" s="232">
        <f>IF(N662="nulová",J662,0)</f>
        <v>0</v>
      </c>
      <c r="BJ662" s="18" t="s">
        <v>82</v>
      </c>
      <c r="BK662" s="232">
        <f>ROUND(I662*H662,2)</f>
        <v>0</v>
      </c>
      <c r="BL662" s="18" t="s">
        <v>1046</v>
      </c>
      <c r="BM662" s="231" t="s">
        <v>1060</v>
      </c>
    </row>
    <row r="663" s="2" customFormat="1">
      <c r="A663" s="39"/>
      <c r="B663" s="40"/>
      <c r="C663" s="41"/>
      <c r="D663" s="233" t="s">
        <v>149</v>
      </c>
      <c r="E663" s="41"/>
      <c r="F663" s="234" t="s">
        <v>1059</v>
      </c>
      <c r="G663" s="41"/>
      <c r="H663" s="41"/>
      <c r="I663" s="137"/>
      <c r="J663" s="41"/>
      <c r="K663" s="41"/>
      <c r="L663" s="45"/>
      <c r="M663" s="235"/>
      <c r="N663" s="236"/>
      <c r="O663" s="85"/>
      <c r="P663" s="85"/>
      <c r="Q663" s="85"/>
      <c r="R663" s="85"/>
      <c r="S663" s="85"/>
      <c r="T663" s="86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18" t="s">
        <v>149</v>
      </c>
      <c r="AU663" s="18" t="s">
        <v>85</v>
      </c>
    </row>
    <row r="664" s="2" customFormat="1" ht="16.5" customHeight="1">
      <c r="A664" s="39"/>
      <c r="B664" s="40"/>
      <c r="C664" s="220" t="s">
        <v>1061</v>
      </c>
      <c r="D664" s="220" t="s">
        <v>143</v>
      </c>
      <c r="E664" s="221" t="s">
        <v>1062</v>
      </c>
      <c r="F664" s="222" t="s">
        <v>1063</v>
      </c>
      <c r="G664" s="223" t="s">
        <v>1045</v>
      </c>
      <c r="H664" s="224">
        <v>1</v>
      </c>
      <c r="I664" s="225"/>
      <c r="J664" s="226">
        <f>ROUND(I664*H664,2)</f>
        <v>0</v>
      </c>
      <c r="K664" s="222" t="s">
        <v>165</v>
      </c>
      <c r="L664" s="45"/>
      <c r="M664" s="227" t="s">
        <v>19</v>
      </c>
      <c r="N664" s="228" t="s">
        <v>45</v>
      </c>
      <c r="O664" s="85"/>
      <c r="P664" s="229">
        <f>O664*H664</f>
        <v>0</v>
      </c>
      <c r="Q664" s="229">
        <v>0</v>
      </c>
      <c r="R664" s="229">
        <f>Q664*H664</f>
        <v>0</v>
      </c>
      <c r="S664" s="229">
        <v>0</v>
      </c>
      <c r="T664" s="230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31" t="s">
        <v>1046</v>
      </c>
      <c r="AT664" s="231" t="s">
        <v>143</v>
      </c>
      <c r="AU664" s="231" t="s">
        <v>85</v>
      </c>
      <c r="AY664" s="18" t="s">
        <v>142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18" t="s">
        <v>82</v>
      </c>
      <c r="BK664" s="232">
        <f>ROUND(I664*H664,2)</f>
        <v>0</v>
      </c>
      <c r="BL664" s="18" t="s">
        <v>1046</v>
      </c>
      <c r="BM664" s="231" t="s">
        <v>1064</v>
      </c>
    </row>
    <row r="665" s="2" customFormat="1">
      <c r="A665" s="39"/>
      <c r="B665" s="40"/>
      <c r="C665" s="41"/>
      <c r="D665" s="233" t="s">
        <v>149</v>
      </c>
      <c r="E665" s="41"/>
      <c r="F665" s="234" t="s">
        <v>1063</v>
      </c>
      <c r="G665" s="41"/>
      <c r="H665" s="41"/>
      <c r="I665" s="137"/>
      <c r="J665" s="41"/>
      <c r="K665" s="41"/>
      <c r="L665" s="45"/>
      <c r="M665" s="235"/>
      <c r="N665" s="236"/>
      <c r="O665" s="85"/>
      <c r="P665" s="85"/>
      <c r="Q665" s="85"/>
      <c r="R665" s="85"/>
      <c r="S665" s="85"/>
      <c r="T665" s="86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149</v>
      </c>
      <c r="AU665" s="18" t="s">
        <v>85</v>
      </c>
    </row>
    <row r="666" s="2" customFormat="1" ht="16.5" customHeight="1">
      <c r="A666" s="39"/>
      <c r="B666" s="40"/>
      <c r="C666" s="220" t="s">
        <v>1065</v>
      </c>
      <c r="D666" s="220" t="s">
        <v>143</v>
      </c>
      <c r="E666" s="221" t="s">
        <v>1066</v>
      </c>
      <c r="F666" s="222" t="s">
        <v>1067</v>
      </c>
      <c r="G666" s="223" t="s">
        <v>1045</v>
      </c>
      <c r="H666" s="224">
        <v>1</v>
      </c>
      <c r="I666" s="225"/>
      <c r="J666" s="226">
        <f>ROUND(I666*H666,2)</f>
        <v>0</v>
      </c>
      <c r="K666" s="222" t="s">
        <v>165</v>
      </c>
      <c r="L666" s="45"/>
      <c r="M666" s="227" t="s">
        <v>19</v>
      </c>
      <c r="N666" s="228" t="s">
        <v>45</v>
      </c>
      <c r="O666" s="85"/>
      <c r="P666" s="229">
        <f>O666*H666</f>
        <v>0</v>
      </c>
      <c r="Q666" s="229">
        <v>0</v>
      </c>
      <c r="R666" s="229">
        <f>Q666*H666</f>
        <v>0</v>
      </c>
      <c r="S666" s="229">
        <v>0</v>
      </c>
      <c r="T666" s="230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31" t="s">
        <v>1046</v>
      </c>
      <c r="AT666" s="231" t="s">
        <v>143</v>
      </c>
      <c r="AU666" s="231" t="s">
        <v>85</v>
      </c>
      <c r="AY666" s="18" t="s">
        <v>142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18" t="s">
        <v>82</v>
      </c>
      <c r="BK666" s="232">
        <f>ROUND(I666*H666,2)</f>
        <v>0</v>
      </c>
      <c r="BL666" s="18" t="s">
        <v>1046</v>
      </c>
      <c r="BM666" s="231" t="s">
        <v>1068</v>
      </c>
    </row>
    <row r="667" s="2" customFormat="1">
      <c r="A667" s="39"/>
      <c r="B667" s="40"/>
      <c r="C667" s="41"/>
      <c r="D667" s="233" t="s">
        <v>149</v>
      </c>
      <c r="E667" s="41"/>
      <c r="F667" s="234" t="s">
        <v>1067</v>
      </c>
      <c r="G667" s="41"/>
      <c r="H667" s="41"/>
      <c r="I667" s="137"/>
      <c r="J667" s="41"/>
      <c r="K667" s="41"/>
      <c r="L667" s="45"/>
      <c r="M667" s="235"/>
      <c r="N667" s="236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149</v>
      </c>
      <c r="AU667" s="18" t="s">
        <v>85</v>
      </c>
    </row>
    <row r="668" s="2" customFormat="1" ht="21.75" customHeight="1">
      <c r="A668" s="39"/>
      <c r="B668" s="40"/>
      <c r="C668" s="220" t="s">
        <v>1069</v>
      </c>
      <c r="D668" s="220" t="s">
        <v>143</v>
      </c>
      <c r="E668" s="221" t="s">
        <v>1070</v>
      </c>
      <c r="F668" s="222" t="s">
        <v>1071</v>
      </c>
      <c r="G668" s="223" t="s">
        <v>1045</v>
      </c>
      <c r="H668" s="224">
        <v>1</v>
      </c>
      <c r="I668" s="225"/>
      <c r="J668" s="226">
        <f>ROUND(I668*H668,2)</f>
        <v>0</v>
      </c>
      <c r="K668" s="222" t="s">
        <v>165</v>
      </c>
      <c r="L668" s="45"/>
      <c r="M668" s="227" t="s">
        <v>19</v>
      </c>
      <c r="N668" s="228" t="s">
        <v>45</v>
      </c>
      <c r="O668" s="85"/>
      <c r="P668" s="229">
        <f>O668*H668</f>
        <v>0</v>
      </c>
      <c r="Q668" s="229">
        <v>0</v>
      </c>
      <c r="R668" s="229">
        <f>Q668*H668</f>
        <v>0</v>
      </c>
      <c r="S668" s="229">
        <v>0</v>
      </c>
      <c r="T668" s="230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31" t="s">
        <v>1046</v>
      </c>
      <c r="AT668" s="231" t="s">
        <v>143</v>
      </c>
      <c r="AU668" s="231" t="s">
        <v>85</v>
      </c>
      <c r="AY668" s="18" t="s">
        <v>142</v>
      </c>
      <c r="BE668" s="232">
        <f>IF(N668="základní",J668,0)</f>
        <v>0</v>
      </c>
      <c r="BF668" s="232">
        <f>IF(N668="snížená",J668,0)</f>
        <v>0</v>
      </c>
      <c r="BG668" s="232">
        <f>IF(N668="zákl. přenesená",J668,0)</f>
        <v>0</v>
      </c>
      <c r="BH668" s="232">
        <f>IF(N668="sníž. přenesená",J668,0)</f>
        <v>0</v>
      </c>
      <c r="BI668" s="232">
        <f>IF(N668="nulová",J668,0)</f>
        <v>0</v>
      </c>
      <c r="BJ668" s="18" t="s">
        <v>82</v>
      </c>
      <c r="BK668" s="232">
        <f>ROUND(I668*H668,2)</f>
        <v>0</v>
      </c>
      <c r="BL668" s="18" t="s">
        <v>1046</v>
      </c>
      <c r="BM668" s="231" t="s">
        <v>1072</v>
      </c>
    </row>
    <row r="669" s="2" customFormat="1">
      <c r="A669" s="39"/>
      <c r="B669" s="40"/>
      <c r="C669" s="41"/>
      <c r="D669" s="233" t="s">
        <v>149</v>
      </c>
      <c r="E669" s="41"/>
      <c r="F669" s="234" t="s">
        <v>1071</v>
      </c>
      <c r="G669" s="41"/>
      <c r="H669" s="41"/>
      <c r="I669" s="137"/>
      <c r="J669" s="41"/>
      <c r="K669" s="41"/>
      <c r="L669" s="45"/>
      <c r="M669" s="235"/>
      <c r="N669" s="236"/>
      <c r="O669" s="85"/>
      <c r="P669" s="85"/>
      <c r="Q669" s="85"/>
      <c r="R669" s="85"/>
      <c r="S669" s="85"/>
      <c r="T669" s="86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149</v>
      </c>
      <c r="AU669" s="18" t="s">
        <v>85</v>
      </c>
    </row>
    <row r="670" s="12" customFormat="1" ht="22.8" customHeight="1">
      <c r="A670" s="12"/>
      <c r="B670" s="206"/>
      <c r="C670" s="207"/>
      <c r="D670" s="208" t="s">
        <v>73</v>
      </c>
      <c r="E670" s="258" t="s">
        <v>1073</v>
      </c>
      <c r="F670" s="258" t="s">
        <v>1074</v>
      </c>
      <c r="G670" s="207"/>
      <c r="H670" s="207"/>
      <c r="I670" s="210"/>
      <c r="J670" s="259">
        <f>BK670</f>
        <v>0</v>
      </c>
      <c r="K670" s="207"/>
      <c r="L670" s="212"/>
      <c r="M670" s="213"/>
      <c r="N670" s="214"/>
      <c r="O670" s="214"/>
      <c r="P670" s="215">
        <f>SUM(P671:P672)</f>
        <v>0</v>
      </c>
      <c r="Q670" s="214"/>
      <c r="R670" s="215">
        <f>SUM(R671:R672)</f>
        <v>0</v>
      </c>
      <c r="S670" s="214"/>
      <c r="T670" s="216">
        <f>SUM(T671:T672)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17" t="s">
        <v>174</v>
      </c>
      <c r="AT670" s="218" t="s">
        <v>73</v>
      </c>
      <c r="AU670" s="218" t="s">
        <v>82</v>
      </c>
      <c r="AY670" s="217" t="s">
        <v>142</v>
      </c>
      <c r="BK670" s="219">
        <f>SUM(BK671:BK672)</f>
        <v>0</v>
      </c>
    </row>
    <row r="671" s="2" customFormat="1" ht="16.5" customHeight="1">
      <c r="A671" s="39"/>
      <c r="B671" s="40"/>
      <c r="C671" s="220" t="s">
        <v>1075</v>
      </c>
      <c r="D671" s="220" t="s">
        <v>143</v>
      </c>
      <c r="E671" s="221" t="s">
        <v>1076</v>
      </c>
      <c r="F671" s="222" t="s">
        <v>1077</v>
      </c>
      <c r="G671" s="223" t="s">
        <v>1045</v>
      </c>
      <c r="H671" s="224">
        <v>1</v>
      </c>
      <c r="I671" s="225"/>
      <c r="J671" s="226">
        <f>ROUND(I671*H671,2)</f>
        <v>0</v>
      </c>
      <c r="K671" s="222" t="s">
        <v>165</v>
      </c>
      <c r="L671" s="45"/>
      <c r="M671" s="227" t="s">
        <v>19</v>
      </c>
      <c r="N671" s="228" t="s">
        <v>45</v>
      </c>
      <c r="O671" s="85"/>
      <c r="P671" s="229">
        <f>O671*H671</f>
        <v>0</v>
      </c>
      <c r="Q671" s="229">
        <v>0</v>
      </c>
      <c r="R671" s="229">
        <f>Q671*H671</f>
        <v>0</v>
      </c>
      <c r="S671" s="229">
        <v>0</v>
      </c>
      <c r="T671" s="230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31" t="s">
        <v>1046</v>
      </c>
      <c r="AT671" s="231" t="s">
        <v>143</v>
      </c>
      <c r="AU671" s="231" t="s">
        <v>85</v>
      </c>
      <c r="AY671" s="18" t="s">
        <v>142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18" t="s">
        <v>82</v>
      </c>
      <c r="BK671" s="232">
        <f>ROUND(I671*H671,2)</f>
        <v>0</v>
      </c>
      <c r="BL671" s="18" t="s">
        <v>1046</v>
      </c>
      <c r="BM671" s="231" t="s">
        <v>1078</v>
      </c>
    </row>
    <row r="672" s="2" customFormat="1">
      <c r="A672" s="39"/>
      <c r="B672" s="40"/>
      <c r="C672" s="41"/>
      <c r="D672" s="233" t="s">
        <v>149</v>
      </c>
      <c r="E672" s="41"/>
      <c r="F672" s="234" t="s">
        <v>1079</v>
      </c>
      <c r="G672" s="41"/>
      <c r="H672" s="41"/>
      <c r="I672" s="137"/>
      <c r="J672" s="41"/>
      <c r="K672" s="41"/>
      <c r="L672" s="45"/>
      <c r="M672" s="235"/>
      <c r="N672" s="236"/>
      <c r="O672" s="85"/>
      <c r="P672" s="85"/>
      <c r="Q672" s="85"/>
      <c r="R672" s="85"/>
      <c r="S672" s="85"/>
      <c r="T672" s="86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149</v>
      </c>
      <c r="AU672" s="18" t="s">
        <v>85</v>
      </c>
    </row>
    <row r="673" s="12" customFormat="1" ht="22.8" customHeight="1">
      <c r="A673" s="12"/>
      <c r="B673" s="206"/>
      <c r="C673" s="207"/>
      <c r="D673" s="208" t="s">
        <v>73</v>
      </c>
      <c r="E673" s="258" t="s">
        <v>1080</v>
      </c>
      <c r="F673" s="258" t="s">
        <v>1081</v>
      </c>
      <c r="G673" s="207"/>
      <c r="H673" s="207"/>
      <c r="I673" s="210"/>
      <c r="J673" s="259">
        <f>BK673</f>
        <v>0</v>
      </c>
      <c r="K673" s="207"/>
      <c r="L673" s="212"/>
      <c r="M673" s="213"/>
      <c r="N673" s="214"/>
      <c r="O673" s="214"/>
      <c r="P673" s="215">
        <f>SUM(P674:P675)</f>
        <v>0</v>
      </c>
      <c r="Q673" s="214"/>
      <c r="R673" s="215">
        <f>SUM(R674:R675)</f>
        <v>0</v>
      </c>
      <c r="S673" s="214"/>
      <c r="T673" s="216">
        <f>SUM(T674:T675)</f>
        <v>0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17" t="s">
        <v>174</v>
      </c>
      <c r="AT673" s="218" t="s">
        <v>73</v>
      </c>
      <c r="AU673" s="218" t="s">
        <v>82</v>
      </c>
      <c r="AY673" s="217" t="s">
        <v>142</v>
      </c>
      <c r="BK673" s="219">
        <f>SUM(BK674:BK675)</f>
        <v>0</v>
      </c>
    </row>
    <row r="674" s="2" customFormat="1" ht="16.5" customHeight="1">
      <c r="A674" s="39"/>
      <c r="B674" s="40"/>
      <c r="C674" s="220" t="s">
        <v>1082</v>
      </c>
      <c r="D674" s="220" t="s">
        <v>143</v>
      </c>
      <c r="E674" s="221" t="s">
        <v>1083</v>
      </c>
      <c r="F674" s="222" t="s">
        <v>1084</v>
      </c>
      <c r="G674" s="223" t="s">
        <v>1045</v>
      </c>
      <c r="H674" s="224">
        <v>1</v>
      </c>
      <c r="I674" s="225"/>
      <c r="J674" s="226">
        <f>ROUND(I674*H674,2)</f>
        <v>0</v>
      </c>
      <c r="K674" s="222" t="s">
        <v>165</v>
      </c>
      <c r="L674" s="45"/>
      <c r="M674" s="227" t="s">
        <v>19</v>
      </c>
      <c r="N674" s="228" t="s">
        <v>45</v>
      </c>
      <c r="O674" s="85"/>
      <c r="P674" s="229">
        <f>O674*H674</f>
        <v>0</v>
      </c>
      <c r="Q674" s="229">
        <v>0</v>
      </c>
      <c r="R674" s="229">
        <f>Q674*H674</f>
        <v>0</v>
      </c>
      <c r="S674" s="229">
        <v>0</v>
      </c>
      <c r="T674" s="230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31" t="s">
        <v>1046</v>
      </c>
      <c r="AT674" s="231" t="s">
        <v>143</v>
      </c>
      <c r="AU674" s="231" t="s">
        <v>85</v>
      </c>
      <c r="AY674" s="18" t="s">
        <v>142</v>
      </c>
      <c r="BE674" s="232">
        <f>IF(N674="základní",J674,0)</f>
        <v>0</v>
      </c>
      <c r="BF674" s="232">
        <f>IF(N674="snížená",J674,0)</f>
        <v>0</v>
      </c>
      <c r="BG674" s="232">
        <f>IF(N674="zákl. přenesená",J674,0)</f>
        <v>0</v>
      </c>
      <c r="BH674" s="232">
        <f>IF(N674="sníž. přenesená",J674,0)</f>
        <v>0</v>
      </c>
      <c r="BI674" s="232">
        <f>IF(N674="nulová",J674,0)</f>
        <v>0</v>
      </c>
      <c r="BJ674" s="18" t="s">
        <v>82</v>
      </c>
      <c r="BK674" s="232">
        <f>ROUND(I674*H674,2)</f>
        <v>0</v>
      </c>
      <c r="BL674" s="18" t="s">
        <v>1046</v>
      </c>
      <c r="BM674" s="231" t="s">
        <v>1085</v>
      </c>
    </row>
    <row r="675" s="2" customFormat="1">
      <c r="A675" s="39"/>
      <c r="B675" s="40"/>
      <c r="C675" s="41"/>
      <c r="D675" s="233" t="s">
        <v>149</v>
      </c>
      <c r="E675" s="41"/>
      <c r="F675" s="234" t="s">
        <v>1086</v>
      </c>
      <c r="G675" s="41"/>
      <c r="H675" s="41"/>
      <c r="I675" s="137"/>
      <c r="J675" s="41"/>
      <c r="K675" s="41"/>
      <c r="L675" s="45"/>
      <c r="M675" s="235"/>
      <c r="N675" s="236"/>
      <c r="O675" s="85"/>
      <c r="P675" s="85"/>
      <c r="Q675" s="85"/>
      <c r="R675" s="85"/>
      <c r="S675" s="85"/>
      <c r="T675" s="86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T675" s="18" t="s">
        <v>149</v>
      </c>
      <c r="AU675" s="18" t="s">
        <v>85</v>
      </c>
    </row>
    <row r="676" s="12" customFormat="1" ht="22.8" customHeight="1">
      <c r="A676" s="12"/>
      <c r="B676" s="206"/>
      <c r="C676" s="207"/>
      <c r="D676" s="208" t="s">
        <v>73</v>
      </c>
      <c r="E676" s="258" t="s">
        <v>1087</v>
      </c>
      <c r="F676" s="258" t="s">
        <v>1088</v>
      </c>
      <c r="G676" s="207"/>
      <c r="H676" s="207"/>
      <c r="I676" s="210"/>
      <c r="J676" s="259">
        <f>BK676</f>
        <v>0</v>
      </c>
      <c r="K676" s="207"/>
      <c r="L676" s="212"/>
      <c r="M676" s="213"/>
      <c r="N676" s="214"/>
      <c r="O676" s="214"/>
      <c r="P676" s="215">
        <f>SUM(P677:P678)</f>
        <v>0</v>
      </c>
      <c r="Q676" s="214"/>
      <c r="R676" s="215">
        <f>SUM(R677:R678)</f>
        <v>0</v>
      </c>
      <c r="S676" s="214"/>
      <c r="T676" s="216">
        <f>SUM(T677:T678)</f>
        <v>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R676" s="217" t="s">
        <v>174</v>
      </c>
      <c r="AT676" s="218" t="s">
        <v>73</v>
      </c>
      <c r="AU676" s="218" t="s">
        <v>82</v>
      </c>
      <c r="AY676" s="217" t="s">
        <v>142</v>
      </c>
      <c r="BK676" s="219">
        <f>SUM(BK677:BK678)</f>
        <v>0</v>
      </c>
    </row>
    <row r="677" s="2" customFormat="1" ht="16.5" customHeight="1">
      <c r="A677" s="39"/>
      <c r="B677" s="40"/>
      <c r="C677" s="220" t="s">
        <v>1089</v>
      </c>
      <c r="D677" s="220" t="s">
        <v>143</v>
      </c>
      <c r="E677" s="221" t="s">
        <v>1090</v>
      </c>
      <c r="F677" s="222" t="s">
        <v>1091</v>
      </c>
      <c r="G677" s="223" t="s">
        <v>1045</v>
      </c>
      <c r="H677" s="224">
        <v>1</v>
      </c>
      <c r="I677" s="225"/>
      <c r="J677" s="226">
        <f>ROUND(I677*H677,2)</f>
        <v>0</v>
      </c>
      <c r="K677" s="222" t="s">
        <v>165</v>
      </c>
      <c r="L677" s="45"/>
      <c r="M677" s="227" t="s">
        <v>19</v>
      </c>
      <c r="N677" s="228" t="s">
        <v>45</v>
      </c>
      <c r="O677" s="85"/>
      <c r="P677" s="229">
        <f>O677*H677</f>
        <v>0</v>
      </c>
      <c r="Q677" s="229">
        <v>0</v>
      </c>
      <c r="R677" s="229">
        <f>Q677*H677</f>
        <v>0</v>
      </c>
      <c r="S677" s="229">
        <v>0</v>
      </c>
      <c r="T677" s="230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1" t="s">
        <v>1046</v>
      </c>
      <c r="AT677" s="231" t="s">
        <v>143</v>
      </c>
      <c r="AU677" s="231" t="s">
        <v>85</v>
      </c>
      <c r="AY677" s="18" t="s">
        <v>142</v>
      </c>
      <c r="BE677" s="232">
        <f>IF(N677="základní",J677,0)</f>
        <v>0</v>
      </c>
      <c r="BF677" s="232">
        <f>IF(N677="snížená",J677,0)</f>
        <v>0</v>
      </c>
      <c r="BG677" s="232">
        <f>IF(N677="zákl. přenesená",J677,0)</f>
        <v>0</v>
      </c>
      <c r="BH677" s="232">
        <f>IF(N677="sníž. přenesená",J677,0)</f>
        <v>0</v>
      </c>
      <c r="BI677" s="232">
        <f>IF(N677="nulová",J677,0)</f>
        <v>0</v>
      </c>
      <c r="BJ677" s="18" t="s">
        <v>82</v>
      </c>
      <c r="BK677" s="232">
        <f>ROUND(I677*H677,2)</f>
        <v>0</v>
      </c>
      <c r="BL677" s="18" t="s">
        <v>1046</v>
      </c>
      <c r="BM677" s="231" t="s">
        <v>1092</v>
      </c>
    </row>
    <row r="678" s="2" customFormat="1">
      <c r="A678" s="39"/>
      <c r="B678" s="40"/>
      <c r="C678" s="41"/>
      <c r="D678" s="233" t="s">
        <v>149</v>
      </c>
      <c r="E678" s="41"/>
      <c r="F678" s="234" t="s">
        <v>1091</v>
      </c>
      <c r="G678" s="41"/>
      <c r="H678" s="41"/>
      <c r="I678" s="137"/>
      <c r="J678" s="41"/>
      <c r="K678" s="41"/>
      <c r="L678" s="45"/>
      <c r="M678" s="235"/>
      <c r="N678" s="236"/>
      <c r="O678" s="85"/>
      <c r="P678" s="85"/>
      <c r="Q678" s="85"/>
      <c r="R678" s="85"/>
      <c r="S678" s="85"/>
      <c r="T678" s="86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149</v>
      </c>
      <c r="AU678" s="18" t="s">
        <v>85</v>
      </c>
    </row>
    <row r="679" s="12" customFormat="1" ht="22.8" customHeight="1">
      <c r="A679" s="12"/>
      <c r="B679" s="206"/>
      <c r="C679" s="207"/>
      <c r="D679" s="208" t="s">
        <v>73</v>
      </c>
      <c r="E679" s="258" t="s">
        <v>1093</v>
      </c>
      <c r="F679" s="258" t="s">
        <v>1094</v>
      </c>
      <c r="G679" s="207"/>
      <c r="H679" s="207"/>
      <c r="I679" s="210"/>
      <c r="J679" s="259">
        <f>BK679</f>
        <v>0</v>
      </c>
      <c r="K679" s="207"/>
      <c r="L679" s="212"/>
      <c r="M679" s="213"/>
      <c r="N679" s="214"/>
      <c r="O679" s="214"/>
      <c r="P679" s="215">
        <f>SUM(P680:P683)</f>
        <v>0</v>
      </c>
      <c r="Q679" s="214"/>
      <c r="R679" s="215">
        <f>SUM(R680:R683)</f>
        <v>0</v>
      </c>
      <c r="S679" s="214"/>
      <c r="T679" s="216">
        <f>SUM(T680:T683)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217" t="s">
        <v>174</v>
      </c>
      <c r="AT679" s="218" t="s">
        <v>73</v>
      </c>
      <c r="AU679" s="218" t="s">
        <v>82</v>
      </c>
      <c r="AY679" s="217" t="s">
        <v>142</v>
      </c>
      <c r="BK679" s="219">
        <f>SUM(BK680:BK683)</f>
        <v>0</v>
      </c>
    </row>
    <row r="680" s="2" customFormat="1" ht="16.5" customHeight="1">
      <c r="A680" s="39"/>
      <c r="B680" s="40"/>
      <c r="C680" s="220" t="s">
        <v>1095</v>
      </c>
      <c r="D680" s="220" t="s">
        <v>143</v>
      </c>
      <c r="E680" s="221" t="s">
        <v>1096</v>
      </c>
      <c r="F680" s="222" t="s">
        <v>1097</v>
      </c>
      <c r="G680" s="223" t="s">
        <v>1045</v>
      </c>
      <c r="H680" s="224">
        <v>1</v>
      </c>
      <c r="I680" s="225"/>
      <c r="J680" s="226">
        <f>ROUND(I680*H680,2)</f>
        <v>0</v>
      </c>
      <c r="K680" s="222" t="s">
        <v>165</v>
      </c>
      <c r="L680" s="45"/>
      <c r="M680" s="227" t="s">
        <v>19</v>
      </c>
      <c r="N680" s="228" t="s">
        <v>45</v>
      </c>
      <c r="O680" s="85"/>
      <c r="P680" s="229">
        <f>O680*H680</f>
        <v>0</v>
      </c>
      <c r="Q680" s="229">
        <v>0</v>
      </c>
      <c r="R680" s="229">
        <f>Q680*H680</f>
        <v>0</v>
      </c>
      <c r="S680" s="229">
        <v>0</v>
      </c>
      <c r="T680" s="230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31" t="s">
        <v>1046</v>
      </c>
      <c r="AT680" s="231" t="s">
        <v>143</v>
      </c>
      <c r="AU680" s="231" t="s">
        <v>85</v>
      </c>
      <c r="AY680" s="18" t="s">
        <v>142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18" t="s">
        <v>82</v>
      </c>
      <c r="BK680" s="232">
        <f>ROUND(I680*H680,2)</f>
        <v>0</v>
      </c>
      <c r="BL680" s="18" t="s">
        <v>1046</v>
      </c>
      <c r="BM680" s="231" t="s">
        <v>1098</v>
      </c>
    </row>
    <row r="681" s="2" customFormat="1">
      <c r="A681" s="39"/>
      <c r="B681" s="40"/>
      <c r="C681" s="41"/>
      <c r="D681" s="233" t="s">
        <v>149</v>
      </c>
      <c r="E681" s="41"/>
      <c r="F681" s="234" t="s">
        <v>1097</v>
      </c>
      <c r="G681" s="41"/>
      <c r="H681" s="41"/>
      <c r="I681" s="137"/>
      <c r="J681" s="41"/>
      <c r="K681" s="41"/>
      <c r="L681" s="45"/>
      <c r="M681" s="235"/>
      <c r="N681" s="236"/>
      <c r="O681" s="85"/>
      <c r="P681" s="85"/>
      <c r="Q681" s="85"/>
      <c r="R681" s="85"/>
      <c r="S681" s="85"/>
      <c r="T681" s="86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T681" s="18" t="s">
        <v>149</v>
      </c>
      <c r="AU681" s="18" t="s">
        <v>85</v>
      </c>
    </row>
    <row r="682" s="2" customFormat="1" ht="21.75" customHeight="1">
      <c r="A682" s="39"/>
      <c r="B682" s="40"/>
      <c r="C682" s="220" t="s">
        <v>1099</v>
      </c>
      <c r="D682" s="220" t="s">
        <v>143</v>
      </c>
      <c r="E682" s="221" t="s">
        <v>1100</v>
      </c>
      <c r="F682" s="222" t="s">
        <v>1101</v>
      </c>
      <c r="G682" s="223" t="s">
        <v>1045</v>
      </c>
      <c r="H682" s="224">
        <v>1</v>
      </c>
      <c r="I682" s="225"/>
      <c r="J682" s="226">
        <f>ROUND(I682*H682,2)</f>
        <v>0</v>
      </c>
      <c r="K682" s="222" t="s">
        <v>165</v>
      </c>
      <c r="L682" s="45"/>
      <c r="M682" s="227" t="s">
        <v>19</v>
      </c>
      <c r="N682" s="228" t="s">
        <v>45</v>
      </c>
      <c r="O682" s="85"/>
      <c r="P682" s="229">
        <f>O682*H682</f>
        <v>0</v>
      </c>
      <c r="Q682" s="229">
        <v>0</v>
      </c>
      <c r="R682" s="229">
        <f>Q682*H682</f>
        <v>0</v>
      </c>
      <c r="S682" s="229">
        <v>0</v>
      </c>
      <c r="T682" s="230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1" t="s">
        <v>1046</v>
      </c>
      <c r="AT682" s="231" t="s">
        <v>143</v>
      </c>
      <c r="AU682" s="231" t="s">
        <v>85</v>
      </c>
      <c r="AY682" s="18" t="s">
        <v>142</v>
      </c>
      <c r="BE682" s="232">
        <f>IF(N682="základní",J682,0)</f>
        <v>0</v>
      </c>
      <c r="BF682" s="232">
        <f>IF(N682="snížená",J682,0)</f>
        <v>0</v>
      </c>
      <c r="BG682" s="232">
        <f>IF(N682="zákl. přenesená",J682,0)</f>
        <v>0</v>
      </c>
      <c r="BH682" s="232">
        <f>IF(N682="sníž. přenesená",J682,0)</f>
        <v>0</v>
      </c>
      <c r="BI682" s="232">
        <f>IF(N682="nulová",J682,0)</f>
        <v>0</v>
      </c>
      <c r="BJ682" s="18" t="s">
        <v>82</v>
      </c>
      <c r="BK682" s="232">
        <f>ROUND(I682*H682,2)</f>
        <v>0</v>
      </c>
      <c r="BL682" s="18" t="s">
        <v>1046</v>
      </c>
      <c r="BM682" s="231" t="s">
        <v>1102</v>
      </c>
    </row>
    <row r="683" s="2" customFormat="1">
      <c r="A683" s="39"/>
      <c r="B683" s="40"/>
      <c r="C683" s="41"/>
      <c r="D683" s="233" t="s">
        <v>149</v>
      </c>
      <c r="E683" s="41"/>
      <c r="F683" s="234" t="s">
        <v>1101</v>
      </c>
      <c r="G683" s="41"/>
      <c r="H683" s="41"/>
      <c r="I683" s="137"/>
      <c r="J683" s="41"/>
      <c r="K683" s="41"/>
      <c r="L683" s="45"/>
      <c r="M683" s="272"/>
      <c r="N683" s="273"/>
      <c r="O683" s="274"/>
      <c r="P683" s="274"/>
      <c r="Q683" s="274"/>
      <c r="R683" s="274"/>
      <c r="S683" s="274"/>
      <c r="T683" s="275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18" t="s">
        <v>149</v>
      </c>
      <c r="AU683" s="18" t="s">
        <v>85</v>
      </c>
    </row>
    <row r="684" s="2" customFormat="1" ht="6.96" customHeight="1">
      <c r="A684" s="39"/>
      <c r="B684" s="60"/>
      <c r="C684" s="61"/>
      <c r="D684" s="61"/>
      <c r="E684" s="61"/>
      <c r="F684" s="61"/>
      <c r="G684" s="61"/>
      <c r="H684" s="61"/>
      <c r="I684" s="170"/>
      <c r="J684" s="61"/>
      <c r="K684" s="61"/>
      <c r="L684" s="45"/>
      <c r="M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</row>
  </sheetData>
  <sheetProtection sheet="1" autoFilter="0" formatColumns="0" formatRows="0" objects="1" scenarios="1" spinCount="100000" saltValue="wP+/+1b2hBURThMqjnjBvvFE0Oh80tAOvxHw5FTSimgLJSECvybIcl2Gni25MCpMcNq5Wwc35S87vEzn3uudOg==" hashValue="L4qdhQIHvszyLqmT/aUSpR7pq/4ppLEw4Dl4GuC8KBdvahQlOg1qzFuF7TLHh2Tznqr3yko/GEVCiqo80KWM1g==" algorithmName="SHA-512" password="CC35"/>
  <autoFilter ref="C95:K683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85</v>
      </c>
    </row>
    <row r="4" s="1" customFormat="1" ht="24.96" customHeight="1">
      <c r="B4" s="21"/>
      <c r="D4" s="133" t="s">
        <v>98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Preference veřejné dopravy města Třebíč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99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1103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84</v>
      </c>
      <c r="G11" s="39"/>
      <c r="H11" s="39"/>
      <c r="I11" s="141" t="s">
        <v>20</v>
      </c>
      <c r="J11" s="140" t="s">
        <v>101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8. 1. 2021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21.84" customHeight="1">
      <c r="A13" s="39"/>
      <c r="B13" s="45"/>
      <c r="C13" s="39"/>
      <c r="D13" s="143" t="s">
        <v>102</v>
      </c>
      <c r="E13" s="39"/>
      <c r="F13" s="144" t="s">
        <v>103</v>
      </c>
      <c r="G13" s="39"/>
      <c r="H13" s="39"/>
      <c r="I13" s="145" t="s">
        <v>104</v>
      </c>
      <c r="J13" s="144" t="s">
        <v>105</v>
      </c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27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26</v>
      </c>
      <c r="J23" s="140" t="s">
        <v>36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37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38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83.25" customHeight="1">
      <c r="A27" s="146"/>
      <c r="B27" s="147"/>
      <c r="C27" s="146"/>
      <c r="D27" s="146"/>
      <c r="E27" s="148" t="s">
        <v>39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2"/>
      <c r="J29" s="151"/>
      <c r="K29" s="151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137"/>
      <c r="J30" s="154">
        <f>ROUND(J96,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1"/>
      <c r="E31" s="151"/>
      <c r="F31" s="151"/>
      <c r="G31" s="151"/>
      <c r="H31" s="151"/>
      <c r="I31" s="152"/>
      <c r="J31" s="151"/>
      <c r="K31" s="151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6" t="s">
        <v>41</v>
      </c>
      <c r="J32" s="155" t="s">
        <v>43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7" t="s">
        <v>44</v>
      </c>
      <c r="E33" s="135" t="s">
        <v>45</v>
      </c>
      <c r="F33" s="158">
        <f>ROUND((SUM(BE96:BE678)),  2)</f>
        <v>0</v>
      </c>
      <c r="G33" s="39"/>
      <c r="H33" s="39"/>
      <c r="I33" s="159">
        <v>0.20999999999999999</v>
      </c>
      <c r="J33" s="158">
        <f>ROUND(((SUM(BE96:BE678))*I33),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46</v>
      </c>
      <c r="F34" s="158">
        <f>ROUND((SUM(BF96:BF678)),  2)</f>
        <v>0</v>
      </c>
      <c r="G34" s="39"/>
      <c r="H34" s="39"/>
      <c r="I34" s="159">
        <v>0.14999999999999999</v>
      </c>
      <c r="J34" s="158">
        <f>ROUND(((SUM(BF96:BF678))*I34),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47</v>
      </c>
      <c r="F35" s="158">
        <f>ROUND((SUM(BG96:BG678)),  2)</f>
        <v>0</v>
      </c>
      <c r="G35" s="39"/>
      <c r="H35" s="39"/>
      <c r="I35" s="159">
        <v>0.20999999999999999</v>
      </c>
      <c r="J35" s="158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48</v>
      </c>
      <c r="F36" s="158">
        <f>ROUND((SUM(BH96:BH678)),  2)</f>
        <v>0</v>
      </c>
      <c r="G36" s="39"/>
      <c r="H36" s="39"/>
      <c r="I36" s="159">
        <v>0.14999999999999999</v>
      </c>
      <c r="J36" s="158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49</v>
      </c>
      <c r="F37" s="158">
        <f>ROUND((SUM(BI96:BI678)),  2)</f>
        <v>0</v>
      </c>
      <c r="G37" s="39"/>
      <c r="H37" s="39"/>
      <c r="I37" s="159">
        <v>0</v>
      </c>
      <c r="J37" s="158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4" t="str">
        <f>E7</f>
        <v>Preference veřejné dopravy města Třebíč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 xml:space="preserve">D.b - Masarykovo  náměstí - KAM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Město Třebíč</v>
      </c>
      <c r="G52" s="41"/>
      <c r="H52" s="41"/>
      <c r="I52" s="141" t="s">
        <v>23</v>
      </c>
      <c r="J52" s="73" t="str">
        <f>IF(J12="","",J12)</f>
        <v>8. 1. 2021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Třebíč</v>
      </c>
      <c r="G54" s="41"/>
      <c r="H54" s="41"/>
      <c r="I54" s="141" t="s">
        <v>32</v>
      </c>
      <c r="J54" s="37" t="str">
        <f>E21</f>
        <v>Ing. Karel Tomek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Ivalú Macarena Ávila Herrera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5" t="s">
        <v>107</v>
      </c>
      <c r="D57" s="176"/>
      <c r="E57" s="176"/>
      <c r="F57" s="176"/>
      <c r="G57" s="176"/>
      <c r="H57" s="176"/>
      <c r="I57" s="177"/>
      <c r="J57" s="178" t="s">
        <v>108</v>
      </c>
      <c r="K57" s="176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9" t="s">
        <v>72</v>
      </c>
      <c r="D59" s="41"/>
      <c r="E59" s="41"/>
      <c r="F59" s="41"/>
      <c r="G59" s="41"/>
      <c r="H59" s="41"/>
      <c r="I59" s="137"/>
      <c r="J59" s="103">
        <f>J96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80"/>
      <c r="C60" s="181"/>
      <c r="D60" s="182" t="s">
        <v>110</v>
      </c>
      <c r="E60" s="183"/>
      <c r="F60" s="183"/>
      <c r="G60" s="183"/>
      <c r="H60" s="183"/>
      <c r="I60" s="184"/>
      <c r="J60" s="185">
        <f>J97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80"/>
      <c r="C61" s="181"/>
      <c r="D61" s="182" t="s">
        <v>111</v>
      </c>
      <c r="E61" s="183"/>
      <c r="F61" s="183"/>
      <c r="G61" s="183"/>
      <c r="H61" s="183"/>
      <c r="I61" s="184"/>
      <c r="J61" s="185">
        <f>J104</f>
        <v>0</v>
      </c>
      <c r="K61" s="181"/>
      <c r="L61" s="186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87"/>
      <c r="C62" s="188"/>
      <c r="D62" s="189" t="s">
        <v>112</v>
      </c>
      <c r="E62" s="190"/>
      <c r="F62" s="190"/>
      <c r="G62" s="190"/>
      <c r="H62" s="190"/>
      <c r="I62" s="191"/>
      <c r="J62" s="192">
        <f>J105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7"/>
      <c r="C63" s="188"/>
      <c r="D63" s="189" t="s">
        <v>113</v>
      </c>
      <c r="E63" s="190"/>
      <c r="F63" s="190"/>
      <c r="G63" s="190"/>
      <c r="H63" s="190"/>
      <c r="I63" s="191"/>
      <c r="J63" s="192">
        <f>J120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80"/>
      <c r="C64" s="181"/>
      <c r="D64" s="182" t="s">
        <v>114</v>
      </c>
      <c r="E64" s="183"/>
      <c r="F64" s="183"/>
      <c r="G64" s="183"/>
      <c r="H64" s="183"/>
      <c r="I64" s="184"/>
      <c r="J64" s="185">
        <f>J175</f>
        <v>0</v>
      </c>
      <c r="K64" s="181"/>
      <c r="L64" s="18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7"/>
      <c r="C65" s="188"/>
      <c r="D65" s="189" t="s">
        <v>115</v>
      </c>
      <c r="E65" s="190"/>
      <c r="F65" s="190"/>
      <c r="G65" s="190"/>
      <c r="H65" s="190"/>
      <c r="I65" s="191"/>
      <c r="J65" s="192">
        <f>J176</f>
        <v>0</v>
      </c>
      <c r="K65" s="188"/>
      <c r="L65" s="19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7"/>
      <c r="C66" s="188"/>
      <c r="D66" s="189" t="s">
        <v>116</v>
      </c>
      <c r="E66" s="190"/>
      <c r="F66" s="190"/>
      <c r="G66" s="190"/>
      <c r="H66" s="190"/>
      <c r="I66" s="191"/>
      <c r="J66" s="192">
        <f>J245</f>
        <v>0</v>
      </c>
      <c r="K66" s="188"/>
      <c r="L66" s="19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7"/>
      <c r="C67" s="188"/>
      <c r="D67" s="189" t="s">
        <v>117</v>
      </c>
      <c r="E67" s="190"/>
      <c r="F67" s="190"/>
      <c r="G67" s="190"/>
      <c r="H67" s="190"/>
      <c r="I67" s="191"/>
      <c r="J67" s="192">
        <f>J450</f>
        <v>0</v>
      </c>
      <c r="K67" s="188"/>
      <c r="L67" s="19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0"/>
      <c r="C68" s="181"/>
      <c r="D68" s="182" t="s">
        <v>118</v>
      </c>
      <c r="E68" s="183"/>
      <c r="F68" s="183"/>
      <c r="G68" s="183"/>
      <c r="H68" s="183"/>
      <c r="I68" s="184"/>
      <c r="J68" s="185">
        <f>J599</f>
        <v>0</v>
      </c>
      <c r="K68" s="181"/>
      <c r="L68" s="18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7"/>
      <c r="C69" s="188"/>
      <c r="D69" s="189" t="s">
        <v>119</v>
      </c>
      <c r="E69" s="190"/>
      <c r="F69" s="190"/>
      <c r="G69" s="190"/>
      <c r="H69" s="190"/>
      <c r="I69" s="191"/>
      <c r="J69" s="192">
        <f>J626</f>
        <v>0</v>
      </c>
      <c r="K69" s="188"/>
      <c r="L69" s="19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80"/>
      <c r="C70" s="181"/>
      <c r="D70" s="182" t="s">
        <v>120</v>
      </c>
      <c r="E70" s="183"/>
      <c r="F70" s="183"/>
      <c r="G70" s="183"/>
      <c r="H70" s="183"/>
      <c r="I70" s="184"/>
      <c r="J70" s="185">
        <f>J633</f>
        <v>0</v>
      </c>
      <c r="K70" s="181"/>
      <c r="L70" s="18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80"/>
      <c r="C71" s="181"/>
      <c r="D71" s="182" t="s">
        <v>121</v>
      </c>
      <c r="E71" s="183"/>
      <c r="F71" s="183"/>
      <c r="G71" s="183"/>
      <c r="H71" s="183"/>
      <c r="I71" s="184"/>
      <c r="J71" s="185">
        <f>J649</f>
        <v>0</v>
      </c>
      <c r="K71" s="181"/>
      <c r="L71" s="186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7"/>
      <c r="C72" s="188"/>
      <c r="D72" s="189" t="s">
        <v>122</v>
      </c>
      <c r="E72" s="190"/>
      <c r="F72" s="190"/>
      <c r="G72" s="190"/>
      <c r="H72" s="190"/>
      <c r="I72" s="191"/>
      <c r="J72" s="192">
        <f>J650</f>
        <v>0</v>
      </c>
      <c r="K72" s="188"/>
      <c r="L72" s="19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7"/>
      <c r="C73" s="188"/>
      <c r="D73" s="189" t="s">
        <v>123</v>
      </c>
      <c r="E73" s="190"/>
      <c r="F73" s="190"/>
      <c r="G73" s="190"/>
      <c r="H73" s="190"/>
      <c r="I73" s="191"/>
      <c r="J73" s="192">
        <f>J665</f>
        <v>0</v>
      </c>
      <c r="K73" s="188"/>
      <c r="L73" s="19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7"/>
      <c r="C74" s="188"/>
      <c r="D74" s="189" t="s">
        <v>124</v>
      </c>
      <c r="E74" s="190"/>
      <c r="F74" s="190"/>
      <c r="G74" s="190"/>
      <c r="H74" s="190"/>
      <c r="I74" s="191"/>
      <c r="J74" s="192">
        <f>J668</f>
        <v>0</v>
      </c>
      <c r="K74" s="188"/>
      <c r="L74" s="19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7"/>
      <c r="C75" s="188"/>
      <c r="D75" s="189" t="s">
        <v>125</v>
      </c>
      <c r="E75" s="190"/>
      <c r="F75" s="190"/>
      <c r="G75" s="190"/>
      <c r="H75" s="190"/>
      <c r="I75" s="191"/>
      <c r="J75" s="192">
        <f>J671</f>
        <v>0</v>
      </c>
      <c r="K75" s="188"/>
      <c r="L75" s="19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7"/>
      <c r="C76" s="188"/>
      <c r="D76" s="189" t="s">
        <v>126</v>
      </c>
      <c r="E76" s="190"/>
      <c r="F76" s="190"/>
      <c r="G76" s="190"/>
      <c r="H76" s="190"/>
      <c r="I76" s="191"/>
      <c r="J76" s="192">
        <f>J674</f>
        <v>0</v>
      </c>
      <c r="K76" s="188"/>
      <c r="L76" s="19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60"/>
      <c r="C78" s="61"/>
      <c r="D78" s="61"/>
      <c r="E78" s="61"/>
      <c r="F78" s="61"/>
      <c r="G78" s="61"/>
      <c r="H78" s="61"/>
      <c r="I78" s="170"/>
      <c r="J78" s="61"/>
      <c r="K78" s="6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="2" customFormat="1" ht="6.96" customHeight="1">
      <c r="A82" s="39"/>
      <c r="B82" s="62"/>
      <c r="C82" s="63"/>
      <c r="D82" s="63"/>
      <c r="E82" s="63"/>
      <c r="F82" s="63"/>
      <c r="G82" s="63"/>
      <c r="H82" s="63"/>
      <c r="I82" s="173"/>
      <c r="J82" s="63"/>
      <c r="K82" s="63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24.96" customHeight="1">
      <c r="A83" s="39"/>
      <c r="B83" s="40"/>
      <c r="C83" s="24" t="s">
        <v>127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174" t="str">
        <f>E7</f>
        <v>Preference veřejné dopravy města Třebíč</v>
      </c>
      <c r="F86" s="33"/>
      <c r="G86" s="33"/>
      <c r="H86" s="33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99</v>
      </c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6.5" customHeight="1">
      <c r="A88" s="39"/>
      <c r="B88" s="40"/>
      <c r="C88" s="41"/>
      <c r="D88" s="41"/>
      <c r="E88" s="70" t="str">
        <f>E9</f>
        <v xml:space="preserve">D.b - Masarykovo  náměstí - KAM</v>
      </c>
      <c r="F88" s="41"/>
      <c r="G88" s="41"/>
      <c r="H88" s="41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21</v>
      </c>
      <c r="D90" s="41"/>
      <c r="E90" s="41"/>
      <c r="F90" s="28" t="str">
        <f>F12</f>
        <v>Město Třebíč</v>
      </c>
      <c r="G90" s="41"/>
      <c r="H90" s="41"/>
      <c r="I90" s="141" t="s">
        <v>23</v>
      </c>
      <c r="J90" s="73" t="str">
        <f>IF(J12="","",J12)</f>
        <v>8. 1. 2021</v>
      </c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6.96" customHeight="1">
      <c r="A91" s="39"/>
      <c r="B91" s="40"/>
      <c r="C91" s="41"/>
      <c r="D91" s="41"/>
      <c r="E91" s="41"/>
      <c r="F91" s="41"/>
      <c r="G91" s="41"/>
      <c r="H91" s="41"/>
      <c r="I91" s="137"/>
      <c r="J91" s="41"/>
      <c r="K91" s="41"/>
      <c r="L91" s="1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25</v>
      </c>
      <c r="D92" s="41"/>
      <c r="E92" s="41"/>
      <c r="F92" s="28" t="str">
        <f>E15</f>
        <v>Město Třebíč</v>
      </c>
      <c r="G92" s="41"/>
      <c r="H92" s="41"/>
      <c r="I92" s="141" t="s">
        <v>32</v>
      </c>
      <c r="J92" s="37" t="str">
        <f>E21</f>
        <v>Ing. Karel Tomek</v>
      </c>
      <c r="K92" s="41"/>
      <c r="L92" s="1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25.65" customHeight="1">
      <c r="A93" s="39"/>
      <c r="B93" s="40"/>
      <c r="C93" s="33" t="s">
        <v>30</v>
      </c>
      <c r="D93" s="41"/>
      <c r="E93" s="41"/>
      <c r="F93" s="28" t="str">
        <f>IF(E18="","",E18)</f>
        <v>Vyplň údaj</v>
      </c>
      <c r="G93" s="41"/>
      <c r="H93" s="41"/>
      <c r="I93" s="141" t="s">
        <v>35</v>
      </c>
      <c r="J93" s="37" t="str">
        <f>E24</f>
        <v>Ivalú Macarena Ávila Herrera</v>
      </c>
      <c r="K93" s="41"/>
      <c r="L93" s="1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0.32" customHeight="1">
      <c r="A94" s="39"/>
      <c r="B94" s="40"/>
      <c r="C94" s="41"/>
      <c r="D94" s="41"/>
      <c r="E94" s="41"/>
      <c r="F94" s="41"/>
      <c r="G94" s="41"/>
      <c r="H94" s="41"/>
      <c r="I94" s="137"/>
      <c r="J94" s="41"/>
      <c r="K94" s="41"/>
      <c r="L94" s="1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11" customFormat="1" ht="29.28" customHeight="1">
      <c r="A95" s="194"/>
      <c r="B95" s="195"/>
      <c r="C95" s="196" t="s">
        <v>128</v>
      </c>
      <c r="D95" s="197" t="s">
        <v>59</v>
      </c>
      <c r="E95" s="197" t="s">
        <v>55</v>
      </c>
      <c r="F95" s="197" t="s">
        <v>56</v>
      </c>
      <c r="G95" s="197" t="s">
        <v>129</v>
      </c>
      <c r="H95" s="197" t="s">
        <v>130</v>
      </c>
      <c r="I95" s="198" t="s">
        <v>131</v>
      </c>
      <c r="J95" s="197" t="s">
        <v>108</v>
      </c>
      <c r="K95" s="199" t="s">
        <v>132</v>
      </c>
      <c r="L95" s="200"/>
      <c r="M95" s="93" t="s">
        <v>19</v>
      </c>
      <c r="N95" s="94" t="s">
        <v>44</v>
      </c>
      <c r="O95" s="94" t="s">
        <v>133</v>
      </c>
      <c r="P95" s="94" t="s">
        <v>134</v>
      </c>
      <c r="Q95" s="94" t="s">
        <v>135</v>
      </c>
      <c r="R95" s="94" t="s">
        <v>136</v>
      </c>
      <c r="S95" s="94" t="s">
        <v>137</v>
      </c>
      <c r="T95" s="95" t="s">
        <v>138</v>
      </c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</row>
    <row r="96" s="2" customFormat="1" ht="22.8" customHeight="1">
      <c r="A96" s="39"/>
      <c r="B96" s="40"/>
      <c r="C96" s="100" t="s">
        <v>139</v>
      </c>
      <c r="D96" s="41"/>
      <c r="E96" s="41"/>
      <c r="F96" s="41"/>
      <c r="G96" s="41"/>
      <c r="H96" s="41"/>
      <c r="I96" s="137"/>
      <c r="J96" s="201">
        <f>BK96</f>
        <v>0</v>
      </c>
      <c r="K96" s="41"/>
      <c r="L96" s="45"/>
      <c r="M96" s="96"/>
      <c r="N96" s="202"/>
      <c r="O96" s="97"/>
      <c r="P96" s="203">
        <f>P97+P104+P175+P599+P633+P649</f>
        <v>0</v>
      </c>
      <c r="Q96" s="97"/>
      <c r="R96" s="203">
        <f>R97+R104+R175+R599+R633+R649</f>
        <v>308.54033827999996</v>
      </c>
      <c r="S96" s="97"/>
      <c r="T96" s="204">
        <f>T97+T104+T175+T599+T633+T649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73</v>
      </c>
      <c r="AU96" s="18" t="s">
        <v>109</v>
      </c>
      <c r="BK96" s="205">
        <f>BK97+BK104+BK175+BK599+BK633+BK649</f>
        <v>0</v>
      </c>
    </row>
    <row r="97" s="12" customFormat="1" ht="25.92" customHeight="1">
      <c r="A97" s="12"/>
      <c r="B97" s="206"/>
      <c r="C97" s="207"/>
      <c r="D97" s="208" t="s">
        <v>73</v>
      </c>
      <c r="E97" s="209" t="s">
        <v>140</v>
      </c>
      <c r="F97" s="209" t="s">
        <v>141</v>
      </c>
      <c r="G97" s="207"/>
      <c r="H97" s="207"/>
      <c r="I97" s="210"/>
      <c r="J97" s="211">
        <f>BK97</f>
        <v>0</v>
      </c>
      <c r="K97" s="207"/>
      <c r="L97" s="212"/>
      <c r="M97" s="213"/>
      <c r="N97" s="214"/>
      <c r="O97" s="214"/>
      <c r="P97" s="215">
        <f>SUM(P98:P103)</f>
        <v>0</v>
      </c>
      <c r="Q97" s="214"/>
      <c r="R97" s="215">
        <f>SUM(R98:R103)</f>
        <v>0.068855</v>
      </c>
      <c r="S97" s="214"/>
      <c r="T97" s="216">
        <f>SUM(T98:T103)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7" t="s">
        <v>85</v>
      </c>
      <c r="AT97" s="218" t="s">
        <v>73</v>
      </c>
      <c r="AU97" s="218" t="s">
        <v>74</v>
      </c>
      <c r="AY97" s="217" t="s">
        <v>142</v>
      </c>
      <c r="BK97" s="219">
        <f>SUM(BK98:BK103)</f>
        <v>0</v>
      </c>
    </row>
    <row r="98" s="2" customFormat="1" ht="21.75" customHeight="1">
      <c r="A98" s="39"/>
      <c r="B98" s="40"/>
      <c r="C98" s="220" t="s">
        <v>82</v>
      </c>
      <c r="D98" s="220" t="s">
        <v>143</v>
      </c>
      <c r="E98" s="221" t="s">
        <v>144</v>
      </c>
      <c r="F98" s="222" t="s">
        <v>145</v>
      </c>
      <c r="G98" s="223" t="s">
        <v>146</v>
      </c>
      <c r="H98" s="224">
        <v>1.02</v>
      </c>
      <c r="I98" s="225"/>
      <c r="J98" s="226">
        <f>ROUND(I98*H98,2)</f>
        <v>0</v>
      </c>
      <c r="K98" s="222" t="s">
        <v>19</v>
      </c>
      <c r="L98" s="45"/>
      <c r="M98" s="227" t="s">
        <v>19</v>
      </c>
      <c r="N98" s="228" t="s">
        <v>45</v>
      </c>
      <c r="O98" s="85"/>
      <c r="P98" s="229">
        <f>O98*H98</f>
        <v>0</v>
      </c>
      <c r="Q98" s="229">
        <v>0.00025000000000000001</v>
      </c>
      <c r="R98" s="229">
        <f>Q98*H98</f>
        <v>0.00025500000000000002</v>
      </c>
      <c r="S98" s="229">
        <v>0</v>
      </c>
      <c r="T98" s="23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1" t="s">
        <v>147</v>
      </c>
      <c r="AT98" s="231" t="s">
        <v>143</v>
      </c>
      <c r="AU98" s="231" t="s">
        <v>82</v>
      </c>
      <c r="AY98" s="18" t="s">
        <v>142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82</v>
      </c>
      <c r="BK98" s="232">
        <f>ROUND(I98*H98,2)</f>
        <v>0</v>
      </c>
      <c r="BL98" s="18" t="s">
        <v>147</v>
      </c>
      <c r="BM98" s="231" t="s">
        <v>148</v>
      </c>
    </row>
    <row r="99" s="2" customFormat="1">
      <c r="A99" s="39"/>
      <c r="B99" s="40"/>
      <c r="C99" s="41"/>
      <c r="D99" s="233" t="s">
        <v>149</v>
      </c>
      <c r="E99" s="41"/>
      <c r="F99" s="234" t="s">
        <v>145</v>
      </c>
      <c r="G99" s="41"/>
      <c r="H99" s="41"/>
      <c r="I99" s="137"/>
      <c r="J99" s="41"/>
      <c r="K99" s="41"/>
      <c r="L99" s="45"/>
      <c r="M99" s="235"/>
      <c r="N99" s="236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149</v>
      </c>
      <c r="AU99" s="18" t="s">
        <v>82</v>
      </c>
    </row>
    <row r="100" s="13" customFormat="1">
      <c r="A100" s="13"/>
      <c r="B100" s="237"/>
      <c r="C100" s="238"/>
      <c r="D100" s="233" t="s">
        <v>150</v>
      </c>
      <c r="E100" s="239" t="s">
        <v>19</v>
      </c>
      <c r="F100" s="240" t="s">
        <v>1104</v>
      </c>
      <c r="G100" s="238"/>
      <c r="H100" s="241">
        <v>1.02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7" t="s">
        <v>150</v>
      </c>
      <c r="AU100" s="247" t="s">
        <v>82</v>
      </c>
      <c r="AV100" s="13" t="s">
        <v>85</v>
      </c>
      <c r="AW100" s="13" t="s">
        <v>34</v>
      </c>
      <c r="AX100" s="13" t="s">
        <v>82</v>
      </c>
      <c r="AY100" s="247" t="s">
        <v>142</v>
      </c>
    </row>
    <row r="101" s="2" customFormat="1" ht="16.5" customHeight="1">
      <c r="A101" s="39"/>
      <c r="B101" s="40"/>
      <c r="C101" s="248" t="s">
        <v>85</v>
      </c>
      <c r="D101" s="248" t="s">
        <v>152</v>
      </c>
      <c r="E101" s="249" t="s">
        <v>153</v>
      </c>
      <c r="F101" s="250" t="s">
        <v>154</v>
      </c>
      <c r="G101" s="251" t="s">
        <v>155</v>
      </c>
      <c r="H101" s="252">
        <v>4</v>
      </c>
      <c r="I101" s="253"/>
      <c r="J101" s="254">
        <f>ROUND(I101*H101,2)</f>
        <v>0</v>
      </c>
      <c r="K101" s="250" t="s">
        <v>19</v>
      </c>
      <c r="L101" s="255"/>
      <c r="M101" s="256" t="s">
        <v>19</v>
      </c>
      <c r="N101" s="257" t="s">
        <v>45</v>
      </c>
      <c r="O101" s="85"/>
      <c r="P101" s="229">
        <f>O101*H101</f>
        <v>0</v>
      </c>
      <c r="Q101" s="229">
        <v>0.017149999999999999</v>
      </c>
      <c r="R101" s="229">
        <f>Q101*H101</f>
        <v>0.068599999999999994</v>
      </c>
      <c r="S101" s="229">
        <v>0</v>
      </c>
      <c r="T101" s="23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1" t="s">
        <v>156</v>
      </c>
      <c r="AT101" s="231" t="s">
        <v>152</v>
      </c>
      <c r="AU101" s="231" t="s">
        <v>82</v>
      </c>
      <c r="AY101" s="18" t="s">
        <v>142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82</v>
      </c>
      <c r="BK101" s="232">
        <f>ROUND(I101*H101,2)</f>
        <v>0</v>
      </c>
      <c r="BL101" s="18" t="s">
        <v>147</v>
      </c>
      <c r="BM101" s="231" t="s">
        <v>157</v>
      </c>
    </row>
    <row r="102" s="2" customFormat="1">
      <c r="A102" s="39"/>
      <c r="B102" s="40"/>
      <c r="C102" s="41"/>
      <c r="D102" s="233" t="s">
        <v>149</v>
      </c>
      <c r="E102" s="41"/>
      <c r="F102" s="234" t="s">
        <v>154</v>
      </c>
      <c r="G102" s="41"/>
      <c r="H102" s="41"/>
      <c r="I102" s="137"/>
      <c r="J102" s="41"/>
      <c r="K102" s="41"/>
      <c r="L102" s="45"/>
      <c r="M102" s="235"/>
      <c r="N102" s="236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149</v>
      </c>
      <c r="AU102" s="18" t="s">
        <v>82</v>
      </c>
    </row>
    <row r="103" s="13" customFormat="1">
      <c r="A103" s="13"/>
      <c r="B103" s="237"/>
      <c r="C103" s="238"/>
      <c r="D103" s="233" t="s">
        <v>150</v>
      </c>
      <c r="E103" s="239" t="s">
        <v>19</v>
      </c>
      <c r="F103" s="240" t="s">
        <v>1105</v>
      </c>
      <c r="G103" s="238"/>
      <c r="H103" s="241">
        <v>4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7" t="s">
        <v>150</v>
      </c>
      <c r="AU103" s="247" t="s">
        <v>82</v>
      </c>
      <c r="AV103" s="13" t="s">
        <v>85</v>
      </c>
      <c r="AW103" s="13" t="s">
        <v>34</v>
      </c>
      <c r="AX103" s="13" t="s">
        <v>82</v>
      </c>
      <c r="AY103" s="247" t="s">
        <v>142</v>
      </c>
    </row>
    <row r="104" s="12" customFormat="1" ht="25.92" customHeight="1">
      <c r="A104" s="12"/>
      <c r="B104" s="206"/>
      <c r="C104" s="207"/>
      <c r="D104" s="208" t="s">
        <v>73</v>
      </c>
      <c r="E104" s="209" t="s">
        <v>159</v>
      </c>
      <c r="F104" s="209" t="s">
        <v>160</v>
      </c>
      <c r="G104" s="207"/>
      <c r="H104" s="207"/>
      <c r="I104" s="210"/>
      <c r="J104" s="211">
        <f>BK104</f>
        <v>0</v>
      </c>
      <c r="K104" s="207"/>
      <c r="L104" s="212"/>
      <c r="M104" s="213"/>
      <c r="N104" s="214"/>
      <c r="O104" s="214"/>
      <c r="P104" s="215">
        <f>P105+P120</f>
        <v>0</v>
      </c>
      <c r="Q104" s="214"/>
      <c r="R104" s="215">
        <f>R105+R120</f>
        <v>0.010880000000000001</v>
      </c>
      <c r="S104" s="214"/>
      <c r="T104" s="216">
        <f>T105+T120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7" t="s">
        <v>85</v>
      </c>
      <c r="AT104" s="218" t="s">
        <v>73</v>
      </c>
      <c r="AU104" s="218" t="s">
        <v>74</v>
      </c>
      <c r="AY104" s="217" t="s">
        <v>142</v>
      </c>
      <c r="BK104" s="219">
        <f>BK105+BK120</f>
        <v>0</v>
      </c>
    </row>
    <row r="105" s="12" customFormat="1" ht="22.8" customHeight="1">
      <c r="A105" s="12"/>
      <c r="B105" s="206"/>
      <c r="C105" s="207"/>
      <c r="D105" s="208" t="s">
        <v>73</v>
      </c>
      <c r="E105" s="258" t="s">
        <v>161</v>
      </c>
      <c r="F105" s="258" t="s">
        <v>162</v>
      </c>
      <c r="G105" s="207"/>
      <c r="H105" s="207"/>
      <c r="I105" s="210"/>
      <c r="J105" s="259">
        <f>BK105</f>
        <v>0</v>
      </c>
      <c r="K105" s="207"/>
      <c r="L105" s="212"/>
      <c r="M105" s="213"/>
      <c r="N105" s="214"/>
      <c r="O105" s="214"/>
      <c r="P105" s="215">
        <f>SUM(P106:P119)</f>
        <v>0</v>
      </c>
      <c r="Q105" s="214"/>
      <c r="R105" s="215">
        <f>SUM(R106:R119)</f>
        <v>0.0022400000000000002</v>
      </c>
      <c r="S105" s="214"/>
      <c r="T105" s="216">
        <f>SUM(T106:T119)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7" t="s">
        <v>85</v>
      </c>
      <c r="AT105" s="218" t="s">
        <v>73</v>
      </c>
      <c r="AU105" s="218" t="s">
        <v>82</v>
      </c>
      <c r="AY105" s="217" t="s">
        <v>142</v>
      </c>
      <c r="BK105" s="219">
        <f>SUM(BK106:BK119)</f>
        <v>0</v>
      </c>
    </row>
    <row r="106" s="2" customFormat="1" ht="16.5" customHeight="1">
      <c r="A106" s="39"/>
      <c r="B106" s="40"/>
      <c r="C106" s="220" t="s">
        <v>158</v>
      </c>
      <c r="D106" s="220" t="s">
        <v>143</v>
      </c>
      <c r="E106" s="221" t="s">
        <v>163</v>
      </c>
      <c r="F106" s="222" t="s">
        <v>164</v>
      </c>
      <c r="G106" s="223" t="s">
        <v>155</v>
      </c>
      <c r="H106" s="224">
        <v>11</v>
      </c>
      <c r="I106" s="225"/>
      <c r="J106" s="226">
        <f>ROUND(I106*H106,2)</f>
        <v>0</v>
      </c>
      <c r="K106" s="222" t="s">
        <v>165</v>
      </c>
      <c r="L106" s="45"/>
      <c r="M106" s="227" t="s">
        <v>19</v>
      </c>
      <c r="N106" s="228" t="s">
        <v>45</v>
      </c>
      <c r="O106" s="85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1" t="s">
        <v>147</v>
      </c>
      <c r="AT106" s="231" t="s">
        <v>143</v>
      </c>
      <c r="AU106" s="231" t="s">
        <v>85</v>
      </c>
      <c r="AY106" s="18" t="s">
        <v>142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82</v>
      </c>
      <c r="BK106" s="232">
        <f>ROUND(I106*H106,2)</f>
        <v>0</v>
      </c>
      <c r="BL106" s="18" t="s">
        <v>147</v>
      </c>
      <c r="BM106" s="231" t="s">
        <v>166</v>
      </c>
    </row>
    <row r="107" s="2" customFormat="1">
      <c r="A107" s="39"/>
      <c r="B107" s="40"/>
      <c r="C107" s="41"/>
      <c r="D107" s="233" t="s">
        <v>149</v>
      </c>
      <c r="E107" s="41"/>
      <c r="F107" s="234" t="s">
        <v>167</v>
      </c>
      <c r="G107" s="41"/>
      <c r="H107" s="41"/>
      <c r="I107" s="137"/>
      <c r="J107" s="41"/>
      <c r="K107" s="41"/>
      <c r="L107" s="45"/>
      <c r="M107" s="235"/>
      <c r="N107" s="236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149</v>
      </c>
      <c r="AU107" s="18" t="s">
        <v>85</v>
      </c>
    </row>
    <row r="108" s="2" customFormat="1" ht="16.5" customHeight="1">
      <c r="A108" s="39"/>
      <c r="B108" s="40"/>
      <c r="C108" s="248" t="s">
        <v>169</v>
      </c>
      <c r="D108" s="248" t="s">
        <v>152</v>
      </c>
      <c r="E108" s="249" t="s">
        <v>170</v>
      </c>
      <c r="F108" s="250" t="s">
        <v>171</v>
      </c>
      <c r="G108" s="251" t="s">
        <v>155</v>
      </c>
      <c r="H108" s="252">
        <v>1</v>
      </c>
      <c r="I108" s="253"/>
      <c r="J108" s="254">
        <f>ROUND(I108*H108,2)</f>
        <v>0</v>
      </c>
      <c r="K108" s="250" t="s">
        <v>165</v>
      </c>
      <c r="L108" s="255"/>
      <c r="M108" s="256" t="s">
        <v>19</v>
      </c>
      <c r="N108" s="257" t="s">
        <v>45</v>
      </c>
      <c r="O108" s="85"/>
      <c r="P108" s="229">
        <f>O108*H108</f>
        <v>0</v>
      </c>
      <c r="Q108" s="229">
        <v>0.00040000000000000002</v>
      </c>
      <c r="R108" s="229">
        <f>Q108*H108</f>
        <v>0.00040000000000000002</v>
      </c>
      <c r="S108" s="229">
        <v>0</v>
      </c>
      <c r="T108" s="230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1" t="s">
        <v>156</v>
      </c>
      <c r="AT108" s="231" t="s">
        <v>152</v>
      </c>
      <c r="AU108" s="231" t="s">
        <v>85</v>
      </c>
      <c r="AY108" s="18" t="s">
        <v>142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82</v>
      </c>
      <c r="BK108" s="232">
        <f>ROUND(I108*H108,2)</f>
        <v>0</v>
      </c>
      <c r="BL108" s="18" t="s">
        <v>147</v>
      </c>
      <c r="BM108" s="231" t="s">
        <v>172</v>
      </c>
    </row>
    <row r="109" s="2" customFormat="1">
      <c r="A109" s="39"/>
      <c r="B109" s="40"/>
      <c r="C109" s="41"/>
      <c r="D109" s="233" t="s">
        <v>149</v>
      </c>
      <c r="E109" s="41"/>
      <c r="F109" s="234" t="s">
        <v>171</v>
      </c>
      <c r="G109" s="41"/>
      <c r="H109" s="41"/>
      <c r="I109" s="137"/>
      <c r="J109" s="41"/>
      <c r="K109" s="41"/>
      <c r="L109" s="45"/>
      <c r="M109" s="235"/>
      <c r="N109" s="236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149</v>
      </c>
      <c r="AU109" s="18" t="s">
        <v>85</v>
      </c>
    </row>
    <row r="110" s="13" customFormat="1">
      <c r="A110" s="13"/>
      <c r="B110" s="237"/>
      <c r="C110" s="238"/>
      <c r="D110" s="233" t="s">
        <v>150</v>
      </c>
      <c r="E110" s="239" t="s">
        <v>19</v>
      </c>
      <c r="F110" s="240" t="s">
        <v>1106</v>
      </c>
      <c r="G110" s="238"/>
      <c r="H110" s="241">
        <v>1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7" t="s">
        <v>150</v>
      </c>
      <c r="AU110" s="247" t="s">
        <v>85</v>
      </c>
      <c r="AV110" s="13" t="s">
        <v>85</v>
      </c>
      <c r="AW110" s="13" t="s">
        <v>34</v>
      </c>
      <c r="AX110" s="13" t="s">
        <v>82</v>
      </c>
      <c r="AY110" s="247" t="s">
        <v>142</v>
      </c>
    </row>
    <row r="111" s="2" customFormat="1" ht="16.5" customHeight="1">
      <c r="A111" s="39"/>
      <c r="B111" s="40"/>
      <c r="C111" s="248" t="s">
        <v>174</v>
      </c>
      <c r="D111" s="248" t="s">
        <v>152</v>
      </c>
      <c r="E111" s="249" t="s">
        <v>175</v>
      </c>
      <c r="F111" s="250" t="s">
        <v>176</v>
      </c>
      <c r="G111" s="251" t="s">
        <v>155</v>
      </c>
      <c r="H111" s="252">
        <v>1</v>
      </c>
      <c r="I111" s="253"/>
      <c r="J111" s="254">
        <f>ROUND(I111*H111,2)</f>
        <v>0</v>
      </c>
      <c r="K111" s="250" t="s">
        <v>19</v>
      </c>
      <c r="L111" s="255"/>
      <c r="M111" s="256" t="s">
        <v>19</v>
      </c>
      <c r="N111" s="257" t="s">
        <v>45</v>
      </c>
      <c r="O111" s="85"/>
      <c r="P111" s="229">
        <f>O111*H111</f>
        <v>0</v>
      </c>
      <c r="Q111" s="229">
        <v>0.00040000000000000002</v>
      </c>
      <c r="R111" s="229">
        <f>Q111*H111</f>
        <v>0.00040000000000000002</v>
      </c>
      <c r="S111" s="229">
        <v>0</v>
      </c>
      <c r="T111" s="230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1" t="s">
        <v>156</v>
      </c>
      <c r="AT111" s="231" t="s">
        <v>152</v>
      </c>
      <c r="AU111" s="231" t="s">
        <v>85</v>
      </c>
      <c r="AY111" s="18" t="s">
        <v>142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82</v>
      </c>
      <c r="BK111" s="232">
        <f>ROUND(I111*H111,2)</f>
        <v>0</v>
      </c>
      <c r="BL111" s="18" t="s">
        <v>147</v>
      </c>
      <c r="BM111" s="231" t="s">
        <v>177</v>
      </c>
    </row>
    <row r="112" s="2" customFormat="1">
      <c r="A112" s="39"/>
      <c r="B112" s="40"/>
      <c r="C112" s="41"/>
      <c r="D112" s="233" t="s">
        <v>149</v>
      </c>
      <c r="E112" s="41"/>
      <c r="F112" s="234" t="s">
        <v>176</v>
      </c>
      <c r="G112" s="41"/>
      <c r="H112" s="41"/>
      <c r="I112" s="137"/>
      <c r="J112" s="41"/>
      <c r="K112" s="41"/>
      <c r="L112" s="45"/>
      <c r="M112" s="235"/>
      <c r="N112" s="236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149</v>
      </c>
      <c r="AU112" s="18" t="s">
        <v>85</v>
      </c>
    </row>
    <row r="113" s="13" customFormat="1">
      <c r="A113" s="13"/>
      <c r="B113" s="237"/>
      <c r="C113" s="238"/>
      <c r="D113" s="233" t="s">
        <v>150</v>
      </c>
      <c r="E113" s="239" t="s">
        <v>19</v>
      </c>
      <c r="F113" s="240" t="s">
        <v>1106</v>
      </c>
      <c r="G113" s="238"/>
      <c r="H113" s="241">
        <v>1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7" t="s">
        <v>150</v>
      </c>
      <c r="AU113" s="247" t="s">
        <v>85</v>
      </c>
      <c r="AV113" s="13" t="s">
        <v>85</v>
      </c>
      <c r="AW113" s="13" t="s">
        <v>34</v>
      </c>
      <c r="AX113" s="13" t="s">
        <v>82</v>
      </c>
      <c r="AY113" s="247" t="s">
        <v>142</v>
      </c>
    </row>
    <row r="114" s="2" customFormat="1" ht="16.5" customHeight="1">
      <c r="A114" s="39"/>
      <c r="B114" s="40"/>
      <c r="C114" s="248" t="s">
        <v>178</v>
      </c>
      <c r="D114" s="248" t="s">
        <v>152</v>
      </c>
      <c r="E114" s="249" t="s">
        <v>179</v>
      </c>
      <c r="F114" s="250" t="s">
        <v>180</v>
      </c>
      <c r="G114" s="251" t="s">
        <v>155</v>
      </c>
      <c r="H114" s="252">
        <v>9</v>
      </c>
      <c r="I114" s="253"/>
      <c r="J114" s="254">
        <f>ROUND(I114*H114,2)</f>
        <v>0</v>
      </c>
      <c r="K114" s="250" t="s">
        <v>165</v>
      </c>
      <c r="L114" s="255"/>
      <c r="M114" s="256" t="s">
        <v>19</v>
      </c>
      <c r="N114" s="257" t="s">
        <v>45</v>
      </c>
      <c r="O114" s="85"/>
      <c r="P114" s="229">
        <f>O114*H114</f>
        <v>0</v>
      </c>
      <c r="Q114" s="229">
        <v>0.00016000000000000001</v>
      </c>
      <c r="R114" s="229">
        <f>Q114*H114</f>
        <v>0.0014400000000000001</v>
      </c>
      <c r="S114" s="229">
        <v>0</v>
      </c>
      <c r="T114" s="230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1" t="s">
        <v>156</v>
      </c>
      <c r="AT114" s="231" t="s">
        <v>152</v>
      </c>
      <c r="AU114" s="231" t="s">
        <v>85</v>
      </c>
      <c r="AY114" s="18" t="s">
        <v>142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82</v>
      </c>
      <c r="BK114" s="232">
        <f>ROUND(I114*H114,2)</f>
        <v>0</v>
      </c>
      <c r="BL114" s="18" t="s">
        <v>147</v>
      </c>
      <c r="BM114" s="231" t="s">
        <v>181</v>
      </c>
    </row>
    <row r="115" s="2" customFormat="1">
      <c r="A115" s="39"/>
      <c r="B115" s="40"/>
      <c r="C115" s="41"/>
      <c r="D115" s="233" t="s">
        <v>149</v>
      </c>
      <c r="E115" s="41"/>
      <c r="F115" s="234" t="s">
        <v>180</v>
      </c>
      <c r="G115" s="41"/>
      <c r="H115" s="41"/>
      <c r="I115" s="137"/>
      <c r="J115" s="41"/>
      <c r="K115" s="41"/>
      <c r="L115" s="45"/>
      <c r="M115" s="235"/>
      <c r="N115" s="236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149</v>
      </c>
      <c r="AU115" s="18" t="s">
        <v>85</v>
      </c>
    </row>
    <row r="116" s="13" customFormat="1">
      <c r="A116" s="13"/>
      <c r="B116" s="237"/>
      <c r="C116" s="238"/>
      <c r="D116" s="233" t="s">
        <v>150</v>
      </c>
      <c r="E116" s="239" t="s">
        <v>19</v>
      </c>
      <c r="F116" s="240" t="s">
        <v>1107</v>
      </c>
      <c r="G116" s="238"/>
      <c r="H116" s="241">
        <v>9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7" t="s">
        <v>150</v>
      </c>
      <c r="AU116" s="247" t="s">
        <v>85</v>
      </c>
      <c r="AV116" s="13" t="s">
        <v>85</v>
      </c>
      <c r="AW116" s="13" t="s">
        <v>34</v>
      </c>
      <c r="AX116" s="13" t="s">
        <v>82</v>
      </c>
      <c r="AY116" s="247" t="s">
        <v>142</v>
      </c>
    </row>
    <row r="117" s="2" customFormat="1" ht="21.75" customHeight="1">
      <c r="A117" s="39"/>
      <c r="B117" s="40"/>
      <c r="C117" s="220" t="s">
        <v>183</v>
      </c>
      <c r="D117" s="220" t="s">
        <v>143</v>
      </c>
      <c r="E117" s="221" t="s">
        <v>184</v>
      </c>
      <c r="F117" s="222" t="s">
        <v>185</v>
      </c>
      <c r="G117" s="223" t="s">
        <v>155</v>
      </c>
      <c r="H117" s="224">
        <v>2</v>
      </c>
      <c r="I117" s="225"/>
      <c r="J117" s="226">
        <f>ROUND(I117*H117,2)</f>
        <v>0</v>
      </c>
      <c r="K117" s="222" t="s">
        <v>165</v>
      </c>
      <c r="L117" s="45"/>
      <c r="M117" s="227" t="s">
        <v>19</v>
      </c>
      <c r="N117" s="228" t="s">
        <v>45</v>
      </c>
      <c r="O117" s="85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1" t="s">
        <v>147</v>
      </c>
      <c r="AT117" s="231" t="s">
        <v>143</v>
      </c>
      <c r="AU117" s="231" t="s">
        <v>85</v>
      </c>
      <c r="AY117" s="18" t="s">
        <v>142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82</v>
      </c>
      <c r="BK117" s="232">
        <f>ROUND(I117*H117,2)</f>
        <v>0</v>
      </c>
      <c r="BL117" s="18" t="s">
        <v>147</v>
      </c>
      <c r="BM117" s="231" t="s">
        <v>186</v>
      </c>
    </row>
    <row r="118" s="2" customFormat="1">
      <c r="A118" s="39"/>
      <c r="B118" s="40"/>
      <c r="C118" s="41"/>
      <c r="D118" s="233" t="s">
        <v>149</v>
      </c>
      <c r="E118" s="41"/>
      <c r="F118" s="234" t="s">
        <v>187</v>
      </c>
      <c r="G118" s="41"/>
      <c r="H118" s="41"/>
      <c r="I118" s="137"/>
      <c r="J118" s="41"/>
      <c r="K118" s="41"/>
      <c r="L118" s="45"/>
      <c r="M118" s="235"/>
      <c r="N118" s="236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149</v>
      </c>
      <c r="AU118" s="18" t="s">
        <v>85</v>
      </c>
    </row>
    <row r="119" s="13" customFormat="1">
      <c r="A119" s="13"/>
      <c r="B119" s="237"/>
      <c r="C119" s="238"/>
      <c r="D119" s="233" t="s">
        <v>150</v>
      </c>
      <c r="E119" s="239" t="s">
        <v>19</v>
      </c>
      <c r="F119" s="240" t="s">
        <v>1108</v>
      </c>
      <c r="G119" s="238"/>
      <c r="H119" s="241">
        <v>2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7" t="s">
        <v>150</v>
      </c>
      <c r="AU119" s="247" t="s">
        <v>85</v>
      </c>
      <c r="AV119" s="13" t="s">
        <v>85</v>
      </c>
      <c r="AW119" s="13" t="s">
        <v>34</v>
      </c>
      <c r="AX119" s="13" t="s">
        <v>82</v>
      </c>
      <c r="AY119" s="247" t="s">
        <v>142</v>
      </c>
    </row>
    <row r="120" s="12" customFormat="1" ht="22.8" customHeight="1">
      <c r="A120" s="12"/>
      <c r="B120" s="206"/>
      <c r="C120" s="207"/>
      <c r="D120" s="208" t="s">
        <v>73</v>
      </c>
      <c r="E120" s="258" t="s">
        <v>189</v>
      </c>
      <c r="F120" s="258" t="s">
        <v>190</v>
      </c>
      <c r="G120" s="207"/>
      <c r="H120" s="207"/>
      <c r="I120" s="210"/>
      <c r="J120" s="259">
        <f>BK120</f>
        <v>0</v>
      </c>
      <c r="K120" s="207"/>
      <c r="L120" s="212"/>
      <c r="M120" s="213"/>
      <c r="N120" s="214"/>
      <c r="O120" s="214"/>
      <c r="P120" s="215">
        <f>SUM(P121:P174)</f>
        <v>0</v>
      </c>
      <c r="Q120" s="214"/>
      <c r="R120" s="215">
        <f>SUM(R121:R174)</f>
        <v>0.0086400000000000001</v>
      </c>
      <c r="S120" s="214"/>
      <c r="T120" s="216">
        <f>SUM(T121:T174)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7" t="s">
        <v>85</v>
      </c>
      <c r="AT120" s="218" t="s">
        <v>73</v>
      </c>
      <c r="AU120" s="218" t="s">
        <v>82</v>
      </c>
      <c r="AY120" s="217" t="s">
        <v>142</v>
      </c>
      <c r="BK120" s="219">
        <f>SUM(BK121:BK174)</f>
        <v>0</v>
      </c>
    </row>
    <row r="121" s="2" customFormat="1" ht="21.75" customHeight="1">
      <c r="A121" s="39"/>
      <c r="B121" s="40"/>
      <c r="C121" s="220" t="s">
        <v>191</v>
      </c>
      <c r="D121" s="220" t="s">
        <v>143</v>
      </c>
      <c r="E121" s="221" t="s">
        <v>192</v>
      </c>
      <c r="F121" s="222" t="s">
        <v>193</v>
      </c>
      <c r="G121" s="223" t="s">
        <v>194</v>
      </c>
      <c r="H121" s="224">
        <v>180</v>
      </c>
      <c r="I121" s="225"/>
      <c r="J121" s="226">
        <f>ROUND(I121*H121,2)</f>
        <v>0</v>
      </c>
      <c r="K121" s="222" t="s">
        <v>165</v>
      </c>
      <c r="L121" s="45"/>
      <c r="M121" s="227" t="s">
        <v>19</v>
      </c>
      <c r="N121" s="228" t="s">
        <v>45</v>
      </c>
      <c r="O121" s="85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147</v>
      </c>
      <c r="AT121" s="231" t="s">
        <v>143</v>
      </c>
      <c r="AU121" s="231" t="s">
        <v>85</v>
      </c>
      <c r="AY121" s="18" t="s">
        <v>142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82</v>
      </c>
      <c r="BK121" s="232">
        <f>ROUND(I121*H121,2)</f>
        <v>0</v>
      </c>
      <c r="BL121" s="18" t="s">
        <v>147</v>
      </c>
      <c r="BM121" s="231" t="s">
        <v>195</v>
      </c>
    </row>
    <row r="122" s="2" customFormat="1">
      <c r="A122" s="39"/>
      <c r="B122" s="40"/>
      <c r="C122" s="41"/>
      <c r="D122" s="233" t="s">
        <v>149</v>
      </c>
      <c r="E122" s="41"/>
      <c r="F122" s="234" t="s">
        <v>196</v>
      </c>
      <c r="G122" s="41"/>
      <c r="H122" s="41"/>
      <c r="I122" s="137"/>
      <c r="J122" s="41"/>
      <c r="K122" s="41"/>
      <c r="L122" s="45"/>
      <c r="M122" s="235"/>
      <c r="N122" s="236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149</v>
      </c>
      <c r="AU122" s="18" t="s">
        <v>85</v>
      </c>
    </row>
    <row r="123" s="2" customFormat="1">
      <c r="A123" s="39"/>
      <c r="B123" s="40"/>
      <c r="C123" s="41"/>
      <c r="D123" s="233" t="s">
        <v>197</v>
      </c>
      <c r="E123" s="41"/>
      <c r="F123" s="260" t="s">
        <v>198</v>
      </c>
      <c r="G123" s="41"/>
      <c r="H123" s="41"/>
      <c r="I123" s="137"/>
      <c r="J123" s="41"/>
      <c r="K123" s="41"/>
      <c r="L123" s="45"/>
      <c r="M123" s="235"/>
      <c r="N123" s="236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197</v>
      </c>
      <c r="AU123" s="18" t="s">
        <v>85</v>
      </c>
    </row>
    <row r="124" s="2" customFormat="1" ht="16.5" customHeight="1">
      <c r="A124" s="39"/>
      <c r="B124" s="40"/>
      <c r="C124" s="248" t="s">
        <v>199</v>
      </c>
      <c r="D124" s="248" t="s">
        <v>152</v>
      </c>
      <c r="E124" s="249" t="s">
        <v>200</v>
      </c>
      <c r="F124" s="250" t="s">
        <v>201</v>
      </c>
      <c r="G124" s="251" t="s">
        <v>194</v>
      </c>
      <c r="H124" s="252">
        <v>216</v>
      </c>
      <c r="I124" s="253"/>
      <c r="J124" s="254">
        <f>ROUND(I124*H124,2)</f>
        <v>0</v>
      </c>
      <c r="K124" s="250" t="s">
        <v>165</v>
      </c>
      <c r="L124" s="255"/>
      <c r="M124" s="256" t="s">
        <v>19</v>
      </c>
      <c r="N124" s="257" t="s">
        <v>45</v>
      </c>
      <c r="O124" s="85"/>
      <c r="P124" s="229">
        <f>O124*H124</f>
        <v>0</v>
      </c>
      <c r="Q124" s="229">
        <v>4.0000000000000003E-05</v>
      </c>
      <c r="R124" s="229">
        <f>Q124*H124</f>
        <v>0.0086400000000000001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156</v>
      </c>
      <c r="AT124" s="231" t="s">
        <v>152</v>
      </c>
      <c r="AU124" s="231" t="s">
        <v>85</v>
      </c>
      <c r="AY124" s="18" t="s">
        <v>142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82</v>
      </c>
      <c r="BK124" s="232">
        <f>ROUND(I124*H124,2)</f>
        <v>0</v>
      </c>
      <c r="BL124" s="18" t="s">
        <v>147</v>
      </c>
      <c r="BM124" s="231" t="s">
        <v>202</v>
      </c>
    </row>
    <row r="125" s="2" customFormat="1">
      <c r="A125" s="39"/>
      <c r="B125" s="40"/>
      <c r="C125" s="41"/>
      <c r="D125" s="233" t="s">
        <v>149</v>
      </c>
      <c r="E125" s="41"/>
      <c r="F125" s="234" t="s">
        <v>201</v>
      </c>
      <c r="G125" s="41"/>
      <c r="H125" s="41"/>
      <c r="I125" s="137"/>
      <c r="J125" s="41"/>
      <c r="K125" s="41"/>
      <c r="L125" s="45"/>
      <c r="M125" s="235"/>
      <c r="N125" s="236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149</v>
      </c>
      <c r="AU125" s="18" t="s">
        <v>85</v>
      </c>
    </row>
    <row r="126" s="13" customFormat="1">
      <c r="A126" s="13"/>
      <c r="B126" s="237"/>
      <c r="C126" s="238"/>
      <c r="D126" s="233" t="s">
        <v>150</v>
      </c>
      <c r="E126" s="239" t="s">
        <v>19</v>
      </c>
      <c r="F126" s="240" t="s">
        <v>1109</v>
      </c>
      <c r="G126" s="238"/>
      <c r="H126" s="241">
        <v>180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150</v>
      </c>
      <c r="AU126" s="247" t="s">
        <v>85</v>
      </c>
      <c r="AV126" s="13" t="s">
        <v>85</v>
      </c>
      <c r="AW126" s="13" t="s">
        <v>34</v>
      </c>
      <c r="AX126" s="13" t="s">
        <v>82</v>
      </c>
      <c r="AY126" s="247" t="s">
        <v>142</v>
      </c>
    </row>
    <row r="127" s="13" customFormat="1">
      <c r="A127" s="13"/>
      <c r="B127" s="237"/>
      <c r="C127" s="238"/>
      <c r="D127" s="233" t="s">
        <v>150</v>
      </c>
      <c r="E127" s="238"/>
      <c r="F127" s="240" t="s">
        <v>1110</v>
      </c>
      <c r="G127" s="238"/>
      <c r="H127" s="241">
        <v>216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150</v>
      </c>
      <c r="AU127" s="247" t="s">
        <v>85</v>
      </c>
      <c r="AV127" s="13" t="s">
        <v>85</v>
      </c>
      <c r="AW127" s="13" t="s">
        <v>4</v>
      </c>
      <c r="AX127" s="13" t="s">
        <v>82</v>
      </c>
      <c r="AY127" s="247" t="s">
        <v>142</v>
      </c>
    </row>
    <row r="128" s="2" customFormat="1" ht="16.5" customHeight="1">
      <c r="A128" s="39"/>
      <c r="B128" s="40"/>
      <c r="C128" s="220" t="s">
        <v>205</v>
      </c>
      <c r="D128" s="220" t="s">
        <v>143</v>
      </c>
      <c r="E128" s="221" t="s">
        <v>206</v>
      </c>
      <c r="F128" s="222" t="s">
        <v>207</v>
      </c>
      <c r="G128" s="223" t="s">
        <v>155</v>
      </c>
      <c r="H128" s="224">
        <v>9</v>
      </c>
      <c r="I128" s="225"/>
      <c r="J128" s="226">
        <f>ROUND(I128*H128,2)</f>
        <v>0</v>
      </c>
      <c r="K128" s="222" t="s">
        <v>165</v>
      </c>
      <c r="L128" s="45"/>
      <c r="M128" s="227" t="s">
        <v>19</v>
      </c>
      <c r="N128" s="228" t="s">
        <v>45</v>
      </c>
      <c r="O128" s="85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147</v>
      </c>
      <c r="AT128" s="231" t="s">
        <v>143</v>
      </c>
      <c r="AU128" s="231" t="s">
        <v>85</v>
      </c>
      <c r="AY128" s="18" t="s">
        <v>142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82</v>
      </c>
      <c r="BK128" s="232">
        <f>ROUND(I128*H128,2)</f>
        <v>0</v>
      </c>
      <c r="BL128" s="18" t="s">
        <v>147</v>
      </c>
      <c r="BM128" s="231" t="s">
        <v>208</v>
      </c>
    </row>
    <row r="129" s="2" customFormat="1">
      <c r="A129" s="39"/>
      <c r="B129" s="40"/>
      <c r="C129" s="41"/>
      <c r="D129" s="233" t="s">
        <v>149</v>
      </c>
      <c r="E129" s="41"/>
      <c r="F129" s="234" t="s">
        <v>209</v>
      </c>
      <c r="G129" s="41"/>
      <c r="H129" s="41"/>
      <c r="I129" s="137"/>
      <c r="J129" s="41"/>
      <c r="K129" s="41"/>
      <c r="L129" s="45"/>
      <c r="M129" s="235"/>
      <c r="N129" s="236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149</v>
      </c>
      <c r="AU129" s="18" t="s">
        <v>85</v>
      </c>
    </row>
    <row r="130" s="2" customFormat="1">
      <c r="A130" s="39"/>
      <c r="B130" s="40"/>
      <c r="C130" s="41"/>
      <c r="D130" s="233" t="s">
        <v>210</v>
      </c>
      <c r="E130" s="41"/>
      <c r="F130" s="260" t="s">
        <v>211</v>
      </c>
      <c r="G130" s="41"/>
      <c r="H130" s="41"/>
      <c r="I130" s="137"/>
      <c r="J130" s="41"/>
      <c r="K130" s="41"/>
      <c r="L130" s="45"/>
      <c r="M130" s="235"/>
      <c r="N130" s="236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210</v>
      </c>
      <c r="AU130" s="18" t="s">
        <v>85</v>
      </c>
    </row>
    <row r="131" s="2" customFormat="1" ht="16.5" customHeight="1">
      <c r="A131" s="39"/>
      <c r="B131" s="40"/>
      <c r="C131" s="248" t="s">
        <v>212</v>
      </c>
      <c r="D131" s="248" t="s">
        <v>152</v>
      </c>
      <c r="E131" s="249" t="s">
        <v>213</v>
      </c>
      <c r="F131" s="250" t="s">
        <v>214</v>
      </c>
      <c r="G131" s="251" t="s">
        <v>155</v>
      </c>
      <c r="H131" s="252">
        <v>4</v>
      </c>
      <c r="I131" s="253"/>
      <c r="J131" s="254">
        <f>ROUND(I131*H131,2)</f>
        <v>0</v>
      </c>
      <c r="K131" s="250" t="s">
        <v>19</v>
      </c>
      <c r="L131" s="255"/>
      <c r="M131" s="256" t="s">
        <v>19</v>
      </c>
      <c r="N131" s="257" t="s">
        <v>45</v>
      </c>
      <c r="O131" s="85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156</v>
      </c>
      <c r="AT131" s="231" t="s">
        <v>152</v>
      </c>
      <c r="AU131" s="231" t="s">
        <v>85</v>
      </c>
      <c r="AY131" s="18" t="s">
        <v>142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82</v>
      </c>
      <c r="BK131" s="232">
        <f>ROUND(I131*H131,2)</f>
        <v>0</v>
      </c>
      <c r="BL131" s="18" t="s">
        <v>147</v>
      </c>
      <c r="BM131" s="231" t="s">
        <v>215</v>
      </c>
    </row>
    <row r="132" s="2" customFormat="1">
      <c r="A132" s="39"/>
      <c r="B132" s="40"/>
      <c r="C132" s="41"/>
      <c r="D132" s="233" t="s">
        <v>149</v>
      </c>
      <c r="E132" s="41"/>
      <c r="F132" s="234" t="s">
        <v>216</v>
      </c>
      <c r="G132" s="41"/>
      <c r="H132" s="41"/>
      <c r="I132" s="137"/>
      <c r="J132" s="41"/>
      <c r="K132" s="41"/>
      <c r="L132" s="45"/>
      <c r="M132" s="235"/>
      <c r="N132" s="236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149</v>
      </c>
      <c r="AU132" s="18" t="s">
        <v>85</v>
      </c>
    </row>
    <row r="133" s="2" customFormat="1">
      <c r="A133" s="39"/>
      <c r="B133" s="40"/>
      <c r="C133" s="41"/>
      <c r="D133" s="233" t="s">
        <v>210</v>
      </c>
      <c r="E133" s="41"/>
      <c r="F133" s="260" t="s">
        <v>217</v>
      </c>
      <c r="G133" s="41"/>
      <c r="H133" s="41"/>
      <c r="I133" s="137"/>
      <c r="J133" s="41"/>
      <c r="K133" s="41"/>
      <c r="L133" s="45"/>
      <c r="M133" s="235"/>
      <c r="N133" s="236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210</v>
      </c>
      <c r="AU133" s="18" t="s">
        <v>85</v>
      </c>
    </row>
    <row r="134" s="13" customFormat="1">
      <c r="A134" s="13"/>
      <c r="B134" s="237"/>
      <c r="C134" s="238"/>
      <c r="D134" s="233" t="s">
        <v>150</v>
      </c>
      <c r="E134" s="239" t="s">
        <v>19</v>
      </c>
      <c r="F134" s="240" t="s">
        <v>1111</v>
      </c>
      <c r="G134" s="238"/>
      <c r="H134" s="241">
        <v>4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150</v>
      </c>
      <c r="AU134" s="247" t="s">
        <v>85</v>
      </c>
      <c r="AV134" s="13" t="s">
        <v>85</v>
      </c>
      <c r="AW134" s="13" t="s">
        <v>34</v>
      </c>
      <c r="AX134" s="13" t="s">
        <v>82</v>
      </c>
      <c r="AY134" s="247" t="s">
        <v>142</v>
      </c>
    </row>
    <row r="135" s="2" customFormat="1" ht="21.75" customHeight="1">
      <c r="A135" s="39"/>
      <c r="B135" s="40"/>
      <c r="C135" s="248" t="s">
        <v>239</v>
      </c>
      <c r="D135" s="248" t="s">
        <v>152</v>
      </c>
      <c r="E135" s="249" t="s">
        <v>220</v>
      </c>
      <c r="F135" s="250" t="s">
        <v>221</v>
      </c>
      <c r="G135" s="251" t="s">
        <v>155</v>
      </c>
      <c r="H135" s="252">
        <v>4</v>
      </c>
      <c r="I135" s="253"/>
      <c r="J135" s="254">
        <f>ROUND(I135*H135,2)</f>
        <v>0</v>
      </c>
      <c r="K135" s="250" t="s">
        <v>19</v>
      </c>
      <c r="L135" s="255"/>
      <c r="M135" s="256" t="s">
        <v>19</v>
      </c>
      <c r="N135" s="257" t="s">
        <v>45</v>
      </c>
      <c r="O135" s="85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156</v>
      </c>
      <c r="AT135" s="231" t="s">
        <v>152</v>
      </c>
      <c r="AU135" s="231" t="s">
        <v>85</v>
      </c>
      <c r="AY135" s="18" t="s">
        <v>142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82</v>
      </c>
      <c r="BK135" s="232">
        <f>ROUND(I135*H135,2)</f>
        <v>0</v>
      </c>
      <c r="BL135" s="18" t="s">
        <v>147</v>
      </c>
      <c r="BM135" s="231" t="s">
        <v>1112</v>
      </c>
    </row>
    <row r="136" s="2" customFormat="1">
      <c r="A136" s="39"/>
      <c r="B136" s="40"/>
      <c r="C136" s="41"/>
      <c r="D136" s="233" t="s">
        <v>149</v>
      </c>
      <c r="E136" s="41"/>
      <c r="F136" s="234" t="s">
        <v>221</v>
      </c>
      <c r="G136" s="41"/>
      <c r="H136" s="41"/>
      <c r="I136" s="137"/>
      <c r="J136" s="41"/>
      <c r="K136" s="41"/>
      <c r="L136" s="45"/>
      <c r="M136" s="235"/>
      <c r="N136" s="236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149</v>
      </c>
      <c r="AU136" s="18" t="s">
        <v>85</v>
      </c>
    </row>
    <row r="137" s="2" customFormat="1">
      <c r="A137" s="39"/>
      <c r="B137" s="40"/>
      <c r="C137" s="41"/>
      <c r="D137" s="233" t="s">
        <v>210</v>
      </c>
      <c r="E137" s="41"/>
      <c r="F137" s="260" t="s">
        <v>223</v>
      </c>
      <c r="G137" s="41"/>
      <c r="H137" s="41"/>
      <c r="I137" s="137"/>
      <c r="J137" s="41"/>
      <c r="K137" s="41"/>
      <c r="L137" s="45"/>
      <c r="M137" s="235"/>
      <c r="N137" s="236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210</v>
      </c>
      <c r="AU137" s="18" t="s">
        <v>85</v>
      </c>
    </row>
    <row r="138" s="13" customFormat="1">
      <c r="A138" s="13"/>
      <c r="B138" s="237"/>
      <c r="C138" s="238"/>
      <c r="D138" s="233" t="s">
        <v>150</v>
      </c>
      <c r="E138" s="239" t="s">
        <v>19</v>
      </c>
      <c r="F138" s="240" t="s">
        <v>1111</v>
      </c>
      <c r="G138" s="238"/>
      <c r="H138" s="241">
        <v>4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150</v>
      </c>
      <c r="AU138" s="247" t="s">
        <v>85</v>
      </c>
      <c r="AV138" s="13" t="s">
        <v>85</v>
      </c>
      <c r="AW138" s="13" t="s">
        <v>34</v>
      </c>
      <c r="AX138" s="13" t="s">
        <v>82</v>
      </c>
      <c r="AY138" s="247" t="s">
        <v>142</v>
      </c>
    </row>
    <row r="139" s="2" customFormat="1" ht="16.5" customHeight="1">
      <c r="A139" s="39"/>
      <c r="B139" s="40"/>
      <c r="C139" s="248" t="s">
        <v>224</v>
      </c>
      <c r="D139" s="248" t="s">
        <v>152</v>
      </c>
      <c r="E139" s="249" t="s">
        <v>225</v>
      </c>
      <c r="F139" s="250" t="s">
        <v>226</v>
      </c>
      <c r="G139" s="251" t="s">
        <v>155</v>
      </c>
      <c r="H139" s="252">
        <v>3</v>
      </c>
      <c r="I139" s="253"/>
      <c r="J139" s="254">
        <f>ROUND(I139*H139,2)</f>
        <v>0</v>
      </c>
      <c r="K139" s="250" t="s">
        <v>19</v>
      </c>
      <c r="L139" s="255"/>
      <c r="M139" s="256" t="s">
        <v>19</v>
      </c>
      <c r="N139" s="257" t="s">
        <v>45</v>
      </c>
      <c r="O139" s="85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156</v>
      </c>
      <c r="AT139" s="231" t="s">
        <v>152</v>
      </c>
      <c r="AU139" s="231" t="s">
        <v>85</v>
      </c>
      <c r="AY139" s="18" t="s">
        <v>142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82</v>
      </c>
      <c r="BK139" s="232">
        <f>ROUND(I139*H139,2)</f>
        <v>0</v>
      </c>
      <c r="BL139" s="18" t="s">
        <v>147</v>
      </c>
      <c r="BM139" s="231" t="s">
        <v>227</v>
      </c>
    </row>
    <row r="140" s="2" customFormat="1">
      <c r="A140" s="39"/>
      <c r="B140" s="40"/>
      <c r="C140" s="41"/>
      <c r="D140" s="233" t="s">
        <v>149</v>
      </c>
      <c r="E140" s="41"/>
      <c r="F140" s="234" t="s">
        <v>228</v>
      </c>
      <c r="G140" s="41"/>
      <c r="H140" s="41"/>
      <c r="I140" s="137"/>
      <c r="J140" s="41"/>
      <c r="K140" s="41"/>
      <c r="L140" s="45"/>
      <c r="M140" s="235"/>
      <c r="N140" s="236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149</v>
      </c>
      <c r="AU140" s="18" t="s">
        <v>85</v>
      </c>
    </row>
    <row r="141" s="2" customFormat="1">
      <c r="A141" s="39"/>
      <c r="B141" s="40"/>
      <c r="C141" s="41"/>
      <c r="D141" s="233" t="s">
        <v>210</v>
      </c>
      <c r="E141" s="41"/>
      <c r="F141" s="260" t="s">
        <v>217</v>
      </c>
      <c r="G141" s="41"/>
      <c r="H141" s="41"/>
      <c r="I141" s="137"/>
      <c r="J141" s="41"/>
      <c r="K141" s="41"/>
      <c r="L141" s="45"/>
      <c r="M141" s="235"/>
      <c r="N141" s="236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210</v>
      </c>
      <c r="AU141" s="18" t="s">
        <v>85</v>
      </c>
    </row>
    <row r="142" s="13" customFormat="1">
      <c r="A142" s="13"/>
      <c r="B142" s="237"/>
      <c r="C142" s="238"/>
      <c r="D142" s="233" t="s">
        <v>150</v>
      </c>
      <c r="E142" s="239" t="s">
        <v>19</v>
      </c>
      <c r="F142" s="240" t="s">
        <v>1113</v>
      </c>
      <c r="G142" s="238"/>
      <c r="H142" s="241">
        <v>3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150</v>
      </c>
      <c r="AU142" s="247" t="s">
        <v>85</v>
      </c>
      <c r="AV142" s="13" t="s">
        <v>85</v>
      </c>
      <c r="AW142" s="13" t="s">
        <v>34</v>
      </c>
      <c r="AX142" s="13" t="s">
        <v>82</v>
      </c>
      <c r="AY142" s="247" t="s">
        <v>142</v>
      </c>
    </row>
    <row r="143" s="2" customFormat="1" ht="21.75" customHeight="1">
      <c r="A143" s="39"/>
      <c r="B143" s="40"/>
      <c r="C143" s="248" t="s">
        <v>1114</v>
      </c>
      <c r="D143" s="248" t="s">
        <v>152</v>
      </c>
      <c r="E143" s="249" t="s">
        <v>230</v>
      </c>
      <c r="F143" s="250" t="s">
        <v>231</v>
      </c>
      <c r="G143" s="251" t="s">
        <v>155</v>
      </c>
      <c r="H143" s="252">
        <v>3</v>
      </c>
      <c r="I143" s="253"/>
      <c r="J143" s="254">
        <f>ROUND(I143*H143,2)</f>
        <v>0</v>
      </c>
      <c r="K143" s="250" t="s">
        <v>19</v>
      </c>
      <c r="L143" s="255"/>
      <c r="M143" s="256" t="s">
        <v>19</v>
      </c>
      <c r="N143" s="257" t="s">
        <v>45</v>
      </c>
      <c r="O143" s="85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156</v>
      </c>
      <c r="AT143" s="231" t="s">
        <v>152</v>
      </c>
      <c r="AU143" s="231" t="s">
        <v>85</v>
      </c>
      <c r="AY143" s="18" t="s">
        <v>142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82</v>
      </c>
      <c r="BK143" s="232">
        <f>ROUND(I143*H143,2)</f>
        <v>0</v>
      </c>
      <c r="BL143" s="18" t="s">
        <v>147</v>
      </c>
      <c r="BM143" s="231" t="s">
        <v>1115</v>
      </c>
    </row>
    <row r="144" s="2" customFormat="1">
      <c r="A144" s="39"/>
      <c r="B144" s="40"/>
      <c r="C144" s="41"/>
      <c r="D144" s="233" t="s">
        <v>149</v>
      </c>
      <c r="E144" s="41"/>
      <c r="F144" s="234" t="s">
        <v>231</v>
      </c>
      <c r="G144" s="41"/>
      <c r="H144" s="41"/>
      <c r="I144" s="137"/>
      <c r="J144" s="41"/>
      <c r="K144" s="41"/>
      <c r="L144" s="45"/>
      <c r="M144" s="235"/>
      <c r="N144" s="236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149</v>
      </c>
      <c r="AU144" s="18" t="s">
        <v>85</v>
      </c>
    </row>
    <row r="145" s="2" customFormat="1">
      <c r="A145" s="39"/>
      <c r="B145" s="40"/>
      <c r="C145" s="41"/>
      <c r="D145" s="233" t="s">
        <v>210</v>
      </c>
      <c r="E145" s="41"/>
      <c r="F145" s="260" t="s">
        <v>223</v>
      </c>
      <c r="G145" s="41"/>
      <c r="H145" s="41"/>
      <c r="I145" s="137"/>
      <c r="J145" s="41"/>
      <c r="K145" s="41"/>
      <c r="L145" s="45"/>
      <c r="M145" s="235"/>
      <c r="N145" s="236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210</v>
      </c>
      <c r="AU145" s="18" t="s">
        <v>85</v>
      </c>
    </row>
    <row r="146" s="13" customFormat="1">
      <c r="A146" s="13"/>
      <c r="B146" s="237"/>
      <c r="C146" s="238"/>
      <c r="D146" s="233" t="s">
        <v>150</v>
      </c>
      <c r="E146" s="239" t="s">
        <v>19</v>
      </c>
      <c r="F146" s="240" t="s">
        <v>1113</v>
      </c>
      <c r="G146" s="238"/>
      <c r="H146" s="241">
        <v>3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150</v>
      </c>
      <c r="AU146" s="247" t="s">
        <v>85</v>
      </c>
      <c r="AV146" s="13" t="s">
        <v>85</v>
      </c>
      <c r="AW146" s="13" t="s">
        <v>34</v>
      </c>
      <c r="AX146" s="13" t="s">
        <v>82</v>
      </c>
      <c r="AY146" s="247" t="s">
        <v>142</v>
      </c>
    </row>
    <row r="147" s="2" customFormat="1" ht="21.75" customHeight="1">
      <c r="A147" s="39"/>
      <c r="B147" s="40"/>
      <c r="C147" s="248" t="s">
        <v>233</v>
      </c>
      <c r="D147" s="248" t="s">
        <v>152</v>
      </c>
      <c r="E147" s="249" t="s">
        <v>1116</v>
      </c>
      <c r="F147" s="250" t="s">
        <v>1117</v>
      </c>
      <c r="G147" s="251" t="s">
        <v>155</v>
      </c>
      <c r="H147" s="252">
        <v>1</v>
      </c>
      <c r="I147" s="253"/>
      <c r="J147" s="254">
        <f>ROUND(I147*H147,2)</f>
        <v>0</v>
      </c>
      <c r="K147" s="250" t="s">
        <v>19</v>
      </c>
      <c r="L147" s="255"/>
      <c r="M147" s="256" t="s">
        <v>19</v>
      </c>
      <c r="N147" s="257" t="s">
        <v>45</v>
      </c>
      <c r="O147" s="85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156</v>
      </c>
      <c r="AT147" s="231" t="s">
        <v>152</v>
      </c>
      <c r="AU147" s="231" t="s">
        <v>85</v>
      </c>
      <c r="AY147" s="18" t="s">
        <v>142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82</v>
      </c>
      <c r="BK147" s="232">
        <f>ROUND(I147*H147,2)</f>
        <v>0</v>
      </c>
      <c r="BL147" s="18" t="s">
        <v>147</v>
      </c>
      <c r="BM147" s="231" t="s">
        <v>1118</v>
      </c>
    </row>
    <row r="148" s="2" customFormat="1">
      <c r="A148" s="39"/>
      <c r="B148" s="40"/>
      <c r="C148" s="41"/>
      <c r="D148" s="233" t="s">
        <v>149</v>
      </c>
      <c r="E148" s="41"/>
      <c r="F148" s="234" t="s">
        <v>1119</v>
      </c>
      <c r="G148" s="41"/>
      <c r="H148" s="41"/>
      <c r="I148" s="137"/>
      <c r="J148" s="41"/>
      <c r="K148" s="41"/>
      <c r="L148" s="45"/>
      <c r="M148" s="235"/>
      <c r="N148" s="236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149</v>
      </c>
      <c r="AU148" s="18" t="s">
        <v>85</v>
      </c>
    </row>
    <row r="149" s="2" customFormat="1">
      <c r="A149" s="39"/>
      <c r="B149" s="40"/>
      <c r="C149" s="41"/>
      <c r="D149" s="233" t="s">
        <v>210</v>
      </c>
      <c r="E149" s="41"/>
      <c r="F149" s="260" t="s">
        <v>217</v>
      </c>
      <c r="G149" s="41"/>
      <c r="H149" s="41"/>
      <c r="I149" s="137"/>
      <c r="J149" s="41"/>
      <c r="K149" s="41"/>
      <c r="L149" s="45"/>
      <c r="M149" s="235"/>
      <c r="N149" s="236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210</v>
      </c>
      <c r="AU149" s="18" t="s">
        <v>85</v>
      </c>
    </row>
    <row r="150" s="13" customFormat="1">
      <c r="A150" s="13"/>
      <c r="B150" s="237"/>
      <c r="C150" s="238"/>
      <c r="D150" s="233" t="s">
        <v>150</v>
      </c>
      <c r="E150" s="239" t="s">
        <v>19</v>
      </c>
      <c r="F150" s="240" t="s">
        <v>1120</v>
      </c>
      <c r="G150" s="238"/>
      <c r="H150" s="241">
        <v>1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150</v>
      </c>
      <c r="AU150" s="247" t="s">
        <v>85</v>
      </c>
      <c r="AV150" s="13" t="s">
        <v>85</v>
      </c>
      <c r="AW150" s="13" t="s">
        <v>34</v>
      </c>
      <c r="AX150" s="13" t="s">
        <v>82</v>
      </c>
      <c r="AY150" s="247" t="s">
        <v>142</v>
      </c>
    </row>
    <row r="151" s="2" customFormat="1" ht="21.75" customHeight="1">
      <c r="A151" s="39"/>
      <c r="B151" s="40"/>
      <c r="C151" s="248" t="s">
        <v>1121</v>
      </c>
      <c r="D151" s="248" t="s">
        <v>152</v>
      </c>
      <c r="E151" s="249" t="s">
        <v>1122</v>
      </c>
      <c r="F151" s="250" t="s">
        <v>1123</v>
      </c>
      <c r="G151" s="251" t="s">
        <v>155</v>
      </c>
      <c r="H151" s="252">
        <v>1</v>
      </c>
      <c r="I151" s="253"/>
      <c r="J151" s="254">
        <f>ROUND(I151*H151,2)</f>
        <v>0</v>
      </c>
      <c r="K151" s="250" t="s">
        <v>19</v>
      </c>
      <c r="L151" s="255"/>
      <c r="M151" s="256" t="s">
        <v>19</v>
      </c>
      <c r="N151" s="257" t="s">
        <v>45</v>
      </c>
      <c r="O151" s="85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156</v>
      </c>
      <c r="AT151" s="231" t="s">
        <v>152</v>
      </c>
      <c r="AU151" s="231" t="s">
        <v>85</v>
      </c>
      <c r="AY151" s="18" t="s">
        <v>142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82</v>
      </c>
      <c r="BK151" s="232">
        <f>ROUND(I151*H151,2)</f>
        <v>0</v>
      </c>
      <c r="BL151" s="18" t="s">
        <v>147</v>
      </c>
      <c r="BM151" s="231" t="s">
        <v>1124</v>
      </c>
    </row>
    <row r="152" s="2" customFormat="1">
      <c r="A152" s="39"/>
      <c r="B152" s="40"/>
      <c r="C152" s="41"/>
      <c r="D152" s="233" t="s">
        <v>149</v>
      </c>
      <c r="E152" s="41"/>
      <c r="F152" s="234" t="s">
        <v>1123</v>
      </c>
      <c r="G152" s="41"/>
      <c r="H152" s="41"/>
      <c r="I152" s="137"/>
      <c r="J152" s="41"/>
      <c r="K152" s="41"/>
      <c r="L152" s="45"/>
      <c r="M152" s="235"/>
      <c r="N152" s="236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149</v>
      </c>
      <c r="AU152" s="18" t="s">
        <v>85</v>
      </c>
    </row>
    <row r="153" s="2" customFormat="1">
      <c r="A153" s="39"/>
      <c r="B153" s="40"/>
      <c r="C153" s="41"/>
      <c r="D153" s="233" t="s">
        <v>210</v>
      </c>
      <c r="E153" s="41"/>
      <c r="F153" s="260" t="s">
        <v>223</v>
      </c>
      <c r="G153" s="41"/>
      <c r="H153" s="41"/>
      <c r="I153" s="137"/>
      <c r="J153" s="41"/>
      <c r="K153" s="41"/>
      <c r="L153" s="45"/>
      <c r="M153" s="235"/>
      <c r="N153" s="236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210</v>
      </c>
      <c r="AU153" s="18" t="s">
        <v>85</v>
      </c>
    </row>
    <row r="154" s="13" customFormat="1">
      <c r="A154" s="13"/>
      <c r="B154" s="237"/>
      <c r="C154" s="238"/>
      <c r="D154" s="233" t="s">
        <v>150</v>
      </c>
      <c r="E154" s="239" t="s">
        <v>19</v>
      </c>
      <c r="F154" s="240" t="s">
        <v>1120</v>
      </c>
      <c r="G154" s="238"/>
      <c r="H154" s="241">
        <v>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150</v>
      </c>
      <c r="AU154" s="247" t="s">
        <v>85</v>
      </c>
      <c r="AV154" s="13" t="s">
        <v>85</v>
      </c>
      <c r="AW154" s="13" t="s">
        <v>34</v>
      </c>
      <c r="AX154" s="13" t="s">
        <v>82</v>
      </c>
      <c r="AY154" s="247" t="s">
        <v>142</v>
      </c>
    </row>
    <row r="155" s="2" customFormat="1" ht="16.5" customHeight="1">
      <c r="A155" s="39"/>
      <c r="B155" s="40"/>
      <c r="C155" s="248" t="s">
        <v>243</v>
      </c>
      <c r="D155" s="248" t="s">
        <v>152</v>
      </c>
      <c r="E155" s="249" t="s">
        <v>234</v>
      </c>
      <c r="F155" s="250" t="s">
        <v>235</v>
      </c>
      <c r="G155" s="251" t="s">
        <v>155</v>
      </c>
      <c r="H155" s="252">
        <v>1</v>
      </c>
      <c r="I155" s="253"/>
      <c r="J155" s="254">
        <f>ROUND(I155*H155,2)</f>
        <v>0</v>
      </c>
      <c r="K155" s="250" t="s">
        <v>19</v>
      </c>
      <c r="L155" s="255"/>
      <c r="M155" s="256" t="s">
        <v>19</v>
      </c>
      <c r="N155" s="257" t="s">
        <v>45</v>
      </c>
      <c r="O155" s="85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156</v>
      </c>
      <c r="AT155" s="231" t="s">
        <v>152</v>
      </c>
      <c r="AU155" s="231" t="s">
        <v>85</v>
      </c>
      <c r="AY155" s="18" t="s">
        <v>142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82</v>
      </c>
      <c r="BK155" s="232">
        <f>ROUND(I155*H155,2)</f>
        <v>0</v>
      </c>
      <c r="BL155" s="18" t="s">
        <v>147</v>
      </c>
      <c r="BM155" s="231" t="s">
        <v>236</v>
      </c>
    </row>
    <row r="156" s="2" customFormat="1">
      <c r="A156" s="39"/>
      <c r="B156" s="40"/>
      <c r="C156" s="41"/>
      <c r="D156" s="233" t="s">
        <v>149</v>
      </c>
      <c r="E156" s="41"/>
      <c r="F156" s="234" t="s">
        <v>237</v>
      </c>
      <c r="G156" s="41"/>
      <c r="H156" s="41"/>
      <c r="I156" s="137"/>
      <c r="J156" s="41"/>
      <c r="K156" s="41"/>
      <c r="L156" s="45"/>
      <c r="M156" s="235"/>
      <c r="N156" s="236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149</v>
      </c>
      <c r="AU156" s="18" t="s">
        <v>85</v>
      </c>
    </row>
    <row r="157" s="2" customFormat="1">
      <c r="A157" s="39"/>
      <c r="B157" s="40"/>
      <c r="C157" s="41"/>
      <c r="D157" s="233" t="s">
        <v>210</v>
      </c>
      <c r="E157" s="41"/>
      <c r="F157" s="260" t="s">
        <v>217</v>
      </c>
      <c r="G157" s="41"/>
      <c r="H157" s="41"/>
      <c r="I157" s="137"/>
      <c r="J157" s="41"/>
      <c r="K157" s="41"/>
      <c r="L157" s="45"/>
      <c r="M157" s="235"/>
      <c r="N157" s="236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210</v>
      </c>
      <c r="AU157" s="18" t="s">
        <v>85</v>
      </c>
    </row>
    <row r="158" s="13" customFormat="1">
      <c r="A158" s="13"/>
      <c r="B158" s="237"/>
      <c r="C158" s="238"/>
      <c r="D158" s="233" t="s">
        <v>150</v>
      </c>
      <c r="E158" s="239" t="s">
        <v>19</v>
      </c>
      <c r="F158" s="240" t="s">
        <v>1120</v>
      </c>
      <c r="G158" s="238"/>
      <c r="H158" s="241">
        <v>1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150</v>
      </c>
      <c r="AU158" s="247" t="s">
        <v>85</v>
      </c>
      <c r="AV158" s="13" t="s">
        <v>85</v>
      </c>
      <c r="AW158" s="13" t="s">
        <v>34</v>
      </c>
      <c r="AX158" s="13" t="s">
        <v>82</v>
      </c>
      <c r="AY158" s="247" t="s">
        <v>142</v>
      </c>
    </row>
    <row r="159" s="2" customFormat="1" ht="16.5" customHeight="1">
      <c r="A159" s="39"/>
      <c r="B159" s="40"/>
      <c r="C159" s="248" t="s">
        <v>1125</v>
      </c>
      <c r="D159" s="248" t="s">
        <v>152</v>
      </c>
      <c r="E159" s="249" t="s">
        <v>240</v>
      </c>
      <c r="F159" s="250" t="s">
        <v>241</v>
      </c>
      <c r="G159" s="251" t="s">
        <v>155</v>
      </c>
      <c r="H159" s="252">
        <v>1</v>
      </c>
      <c r="I159" s="253"/>
      <c r="J159" s="254">
        <f>ROUND(I159*H159,2)</f>
        <v>0</v>
      </c>
      <c r="K159" s="250" t="s">
        <v>19</v>
      </c>
      <c r="L159" s="255"/>
      <c r="M159" s="256" t="s">
        <v>19</v>
      </c>
      <c r="N159" s="257" t="s">
        <v>45</v>
      </c>
      <c r="O159" s="85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156</v>
      </c>
      <c r="AT159" s="231" t="s">
        <v>152</v>
      </c>
      <c r="AU159" s="231" t="s">
        <v>85</v>
      </c>
      <c r="AY159" s="18" t="s">
        <v>142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82</v>
      </c>
      <c r="BK159" s="232">
        <f>ROUND(I159*H159,2)</f>
        <v>0</v>
      </c>
      <c r="BL159" s="18" t="s">
        <v>147</v>
      </c>
      <c r="BM159" s="231" t="s">
        <v>1126</v>
      </c>
    </row>
    <row r="160" s="2" customFormat="1">
      <c r="A160" s="39"/>
      <c r="B160" s="40"/>
      <c r="C160" s="41"/>
      <c r="D160" s="233" t="s">
        <v>149</v>
      </c>
      <c r="E160" s="41"/>
      <c r="F160" s="234" t="s">
        <v>241</v>
      </c>
      <c r="G160" s="41"/>
      <c r="H160" s="41"/>
      <c r="I160" s="137"/>
      <c r="J160" s="41"/>
      <c r="K160" s="41"/>
      <c r="L160" s="45"/>
      <c r="M160" s="235"/>
      <c r="N160" s="236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149</v>
      </c>
      <c r="AU160" s="18" t="s">
        <v>85</v>
      </c>
    </row>
    <row r="161" s="2" customFormat="1">
      <c r="A161" s="39"/>
      <c r="B161" s="40"/>
      <c r="C161" s="41"/>
      <c r="D161" s="233" t="s">
        <v>210</v>
      </c>
      <c r="E161" s="41"/>
      <c r="F161" s="260" t="s">
        <v>223</v>
      </c>
      <c r="G161" s="41"/>
      <c r="H161" s="41"/>
      <c r="I161" s="137"/>
      <c r="J161" s="41"/>
      <c r="K161" s="41"/>
      <c r="L161" s="45"/>
      <c r="M161" s="235"/>
      <c r="N161" s="236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210</v>
      </c>
      <c r="AU161" s="18" t="s">
        <v>85</v>
      </c>
    </row>
    <row r="162" s="13" customFormat="1">
      <c r="A162" s="13"/>
      <c r="B162" s="237"/>
      <c r="C162" s="238"/>
      <c r="D162" s="233" t="s">
        <v>150</v>
      </c>
      <c r="E162" s="239" t="s">
        <v>19</v>
      </c>
      <c r="F162" s="240" t="s">
        <v>1120</v>
      </c>
      <c r="G162" s="238"/>
      <c r="H162" s="241">
        <v>1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150</v>
      </c>
      <c r="AU162" s="247" t="s">
        <v>85</v>
      </c>
      <c r="AV162" s="13" t="s">
        <v>85</v>
      </c>
      <c r="AW162" s="13" t="s">
        <v>34</v>
      </c>
      <c r="AX162" s="13" t="s">
        <v>82</v>
      </c>
      <c r="AY162" s="247" t="s">
        <v>142</v>
      </c>
    </row>
    <row r="163" s="2" customFormat="1" ht="16.5" customHeight="1">
      <c r="A163" s="39"/>
      <c r="B163" s="40"/>
      <c r="C163" s="220" t="s">
        <v>8</v>
      </c>
      <c r="D163" s="220" t="s">
        <v>143</v>
      </c>
      <c r="E163" s="221" t="s">
        <v>244</v>
      </c>
      <c r="F163" s="222" t="s">
        <v>245</v>
      </c>
      <c r="G163" s="223" t="s">
        <v>155</v>
      </c>
      <c r="H163" s="224">
        <v>9</v>
      </c>
      <c r="I163" s="225"/>
      <c r="J163" s="226">
        <f>ROUND(I163*H163,2)</f>
        <v>0</v>
      </c>
      <c r="K163" s="222" t="s">
        <v>165</v>
      </c>
      <c r="L163" s="45"/>
      <c r="M163" s="227" t="s">
        <v>19</v>
      </c>
      <c r="N163" s="228" t="s">
        <v>45</v>
      </c>
      <c r="O163" s="85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147</v>
      </c>
      <c r="AT163" s="231" t="s">
        <v>143</v>
      </c>
      <c r="AU163" s="231" t="s">
        <v>85</v>
      </c>
      <c r="AY163" s="18" t="s">
        <v>142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82</v>
      </c>
      <c r="BK163" s="232">
        <f>ROUND(I163*H163,2)</f>
        <v>0</v>
      </c>
      <c r="BL163" s="18" t="s">
        <v>147</v>
      </c>
      <c r="BM163" s="231" t="s">
        <v>246</v>
      </c>
    </row>
    <row r="164" s="2" customFormat="1">
      <c r="A164" s="39"/>
      <c r="B164" s="40"/>
      <c r="C164" s="41"/>
      <c r="D164" s="233" t="s">
        <v>149</v>
      </c>
      <c r="E164" s="41"/>
      <c r="F164" s="234" t="s">
        <v>247</v>
      </c>
      <c r="G164" s="41"/>
      <c r="H164" s="41"/>
      <c r="I164" s="137"/>
      <c r="J164" s="41"/>
      <c r="K164" s="41"/>
      <c r="L164" s="45"/>
      <c r="M164" s="235"/>
      <c r="N164" s="236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149</v>
      </c>
      <c r="AU164" s="18" t="s">
        <v>85</v>
      </c>
    </row>
    <row r="165" s="2" customFormat="1" ht="21.75" customHeight="1">
      <c r="A165" s="39"/>
      <c r="B165" s="40"/>
      <c r="C165" s="248" t="s">
        <v>147</v>
      </c>
      <c r="D165" s="248" t="s">
        <v>152</v>
      </c>
      <c r="E165" s="249" t="s">
        <v>248</v>
      </c>
      <c r="F165" s="250" t="s">
        <v>249</v>
      </c>
      <c r="G165" s="251" t="s">
        <v>155</v>
      </c>
      <c r="H165" s="252">
        <v>9</v>
      </c>
      <c r="I165" s="253"/>
      <c r="J165" s="254">
        <f>ROUND(I165*H165,2)</f>
        <v>0</v>
      </c>
      <c r="K165" s="250" t="s">
        <v>19</v>
      </c>
      <c r="L165" s="255"/>
      <c r="M165" s="256" t="s">
        <v>19</v>
      </c>
      <c r="N165" s="257" t="s">
        <v>45</v>
      </c>
      <c r="O165" s="85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156</v>
      </c>
      <c r="AT165" s="231" t="s">
        <v>152</v>
      </c>
      <c r="AU165" s="231" t="s">
        <v>85</v>
      </c>
      <c r="AY165" s="18" t="s">
        <v>142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82</v>
      </c>
      <c r="BK165" s="232">
        <f>ROUND(I165*H165,2)</f>
        <v>0</v>
      </c>
      <c r="BL165" s="18" t="s">
        <v>147</v>
      </c>
      <c r="BM165" s="231" t="s">
        <v>250</v>
      </c>
    </row>
    <row r="166" s="2" customFormat="1">
      <c r="A166" s="39"/>
      <c r="B166" s="40"/>
      <c r="C166" s="41"/>
      <c r="D166" s="233" t="s">
        <v>149</v>
      </c>
      <c r="E166" s="41"/>
      <c r="F166" s="234" t="s">
        <v>249</v>
      </c>
      <c r="G166" s="41"/>
      <c r="H166" s="41"/>
      <c r="I166" s="137"/>
      <c r="J166" s="41"/>
      <c r="K166" s="41"/>
      <c r="L166" s="45"/>
      <c r="M166" s="235"/>
      <c r="N166" s="236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149</v>
      </c>
      <c r="AU166" s="18" t="s">
        <v>85</v>
      </c>
    </row>
    <row r="167" s="2" customFormat="1">
      <c r="A167" s="39"/>
      <c r="B167" s="40"/>
      <c r="C167" s="41"/>
      <c r="D167" s="233" t="s">
        <v>210</v>
      </c>
      <c r="E167" s="41"/>
      <c r="F167" s="260" t="s">
        <v>251</v>
      </c>
      <c r="G167" s="41"/>
      <c r="H167" s="41"/>
      <c r="I167" s="137"/>
      <c r="J167" s="41"/>
      <c r="K167" s="41"/>
      <c r="L167" s="45"/>
      <c r="M167" s="235"/>
      <c r="N167" s="236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210</v>
      </c>
      <c r="AU167" s="18" t="s">
        <v>85</v>
      </c>
    </row>
    <row r="168" s="13" customFormat="1">
      <c r="A168" s="13"/>
      <c r="B168" s="237"/>
      <c r="C168" s="238"/>
      <c r="D168" s="233" t="s">
        <v>150</v>
      </c>
      <c r="E168" s="239" t="s">
        <v>19</v>
      </c>
      <c r="F168" s="240" t="s">
        <v>1127</v>
      </c>
      <c r="G168" s="238"/>
      <c r="H168" s="241">
        <v>9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150</v>
      </c>
      <c r="AU168" s="247" t="s">
        <v>85</v>
      </c>
      <c r="AV168" s="13" t="s">
        <v>85</v>
      </c>
      <c r="AW168" s="13" t="s">
        <v>34</v>
      </c>
      <c r="AX168" s="13" t="s">
        <v>82</v>
      </c>
      <c r="AY168" s="247" t="s">
        <v>142</v>
      </c>
    </row>
    <row r="169" s="2" customFormat="1" ht="16.5" customHeight="1">
      <c r="A169" s="39"/>
      <c r="B169" s="40"/>
      <c r="C169" s="220" t="s">
        <v>257</v>
      </c>
      <c r="D169" s="220" t="s">
        <v>143</v>
      </c>
      <c r="E169" s="221" t="s">
        <v>253</v>
      </c>
      <c r="F169" s="222" t="s">
        <v>254</v>
      </c>
      <c r="G169" s="223" t="s">
        <v>155</v>
      </c>
      <c r="H169" s="224">
        <v>1</v>
      </c>
      <c r="I169" s="225"/>
      <c r="J169" s="226">
        <f>ROUND(I169*H169,2)</f>
        <v>0</v>
      </c>
      <c r="K169" s="222" t="s">
        <v>19</v>
      </c>
      <c r="L169" s="45"/>
      <c r="M169" s="227" t="s">
        <v>19</v>
      </c>
      <c r="N169" s="228" t="s">
        <v>45</v>
      </c>
      <c r="O169" s="85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147</v>
      </c>
      <c r="AT169" s="231" t="s">
        <v>143</v>
      </c>
      <c r="AU169" s="231" t="s">
        <v>85</v>
      </c>
      <c r="AY169" s="18" t="s">
        <v>142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82</v>
      </c>
      <c r="BK169" s="232">
        <f>ROUND(I169*H169,2)</f>
        <v>0</v>
      </c>
      <c r="BL169" s="18" t="s">
        <v>147</v>
      </c>
      <c r="BM169" s="231" t="s">
        <v>255</v>
      </c>
    </row>
    <row r="170" s="2" customFormat="1">
      <c r="A170" s="39"/>
      <c r="B170" s="40"/>
      <c r="C170" s="41"/>
      <c r="D170" s="233" t="s">
        <v>149</v>
      </c>
      <c r="E170" s="41"/>
      <c r="F170" s="234" t="s">
        <v>256</v>
      </c>
      <c r="G170" s="41"/>
      <c r="H170" s="41"/>
      <c r="I170" s="137"/>
      <c r="J170" s="41"/>
      <c r="K170" s="41"/>
      <c r="L170" s="45"/>
      <c r="M170" s="235"/>
      <c r="N170" s="236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149</v>
      </c>
      <c r="AU170" s="18" t="s">
        <v>85</v>
      </c>
    </row>
    <row r="171" s="13" customFormat="1">
      <c r="A171" s="13"/>
      <c r="B171" s="237"/>
      <c r="C171" s="238"/>
      <c r="D171" s="233" t="s">
        <v>150</v>
      </c>
      <c r="E171" s="239" t="s">
        <v>19</v>
      </c>
      <c r="F171" s="240" t="s">
        <v>1128</v>
      </c>
      <c r="G171" s="238"/>
      <c r="H171" s="241">
        <v>1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7" t="s">
        <v>150</v>
      </c>
      <c r="AU171" s="247" t="s">
        <v>85</v>
      </c>
      <c r="AV171" s="13" t="s">
        <v>85</v>
      </c>
      <c r="AW171" s="13" t="s">
        <v>34</v>
      </c>
      <c r="AX171" s="13" t="s">
        <v>82</v>
      </c>
      <c r="AY171" s="247" t="s">
        <v>142</v>
      </c>
    </row>
    <row r="172" s="2" customFormat="1" ht="16.5" customHeight="1">
      <c r="A172" s="39"/>
      <c r="B172" s="40"/>
      <c r="C172" s="220" t="s">
        <v>266</v>
      </c>
      <c r="D172" s="220" t="s">
        <v>143</v>
      </c>
      <c r="E172" s="221" t="s">
        <v>258</v>
      </c>
      <c r="F172" s="222" t="s">
        <v>259</v>
      </c>
      <c r="G172" s="223" t="s">
        <v>155</v>
      </c>
      <c r="H172" s="224">
        <v>9</v>
      </c>
      <c r="I172" s="225"/>
      <c r="J172" s="226">
        <f>ROUND(I172*H172,2)</f>
        <v>0</v>
      </c>
      <c r="K172" s="222" t="s">
        <v>165</v>
      </c>
      <c r="L172" s="45"/>
      <c r="M172" s="227" t="s">
        <v>19</v>
      </c>
      <c r="N172" s="228" t="s">
        <v>45</v>
      </c>
      <c r="O172" s="85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1" t="s">
        <v>147</v>
      </c>
      <c r="AT172" s="231" t="s">
        <v>143</v>
      </c>
      <c r="AU172" s="231" t="s">
        <v>85</v>
      </c>
      <c r="AY172" s="18" t="s">
        <v>142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82</v>
      </c>
      <c r="BK172" s="232">
        <f>ROUND(I172*H172,2)</f>
        <v>0</v>
      </c>
      <c r="BL172" s="18" t="s">
        <v>147</v>
      </c>
      <c r="BM172" s="231" t="s">
        <v>260</v>
      </c>
    </row>
    <row r="173" s="2" customFormat="1">
      <c r="A173" s="39"/>
      <c r="B173" s="40"/>
      <c r="C173" s="41"/>
      <c r="D173" s="233" t="s">
        <v>149</v>
      </c>
      <c r="E173" s="41"/>
      <c r="F173" s="234" t="s">
        <v>261</v>
      </c>
      <c r="G173" s="41"/>
      <c r="H173" s="41"/>
      <c r="I173" s="137"/>
      <c r="J173" s="41"/>
      <c r="K173" s="41"/>
      <c r="L173" s="45"/>
      <c r="M173" s="235"/>
      <c r="N173" s="236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149</v>
      </c>
      <c r="AU173" s="18" t="s">
        <v>85</v>
      </c>
    </row>
    <row r="174" s="13" customFormat="1">
      <c r="A174" s="13"/>
      <c r="B174" s="237"/>
      <c r="C174" s="238"/>
      <c r="D174" s="233" t="s">
        <v>150</v>
      </c>
      <c r="E174" s="239" t="s">
        <v>19</v>
      </c>
      <c r="F174" s="240" t="s">
        <v>1129</v>
      </c>
      <c r="G174" s="238"/>
      <c r="H174" s="241">
        <v>9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7" t="s">
        <v>150</v>
      </c>
      <c r="AU174" s="247" t="s">
        <v>85</v>
      </c>
      <c r="AV174" s="13" t="s">
        <v>85</v>
      </c>
      <c r="AW174" s="13" t="s">
        <v>34</v>
      </c>
      <c r="AX174" s="13" t="s">
        <v>82</v>
      </c>
      <c r="AY174" s="247" t="s">
        <v>142</v>
      </c>
    </row>
    <row r="175" s="12" customFormat="1" ht="25.92" customHeight="1">
      <c r="A175" s="12"/>
      <c r="B175" s="206"/>
      <c r="C175" s="207"/>
      <c r="D175" s="208" t="s">
        <v>73</v>
      </c>
      <c r="E175" s="209" t="s">
        <v>152</v>
      </c>
      <c r="F175" s="209" t="s">
        <v>263</v>
      </c>
      <c r="G175" s="207"/>
      <c r="H175" s="207"/>
      <c r="I175" s="210"/>
      <c r="J175" s="211">
        <f>BK175</f>
        <v>0</v>
      </c>
      <c r="K175" s="207"/>
      <c r="L175" s="212"/>
      <c r="M175" s="213"/>
      <c r="N175" s="214"/>
      <c r="O175" s="214"/>
      <c r="P175" s="215">
        <f>P176+P245+P450</f>
        <v>0</v>
      </c>
      <c r="Q175" s="214"/>
      <c r="R175" s="215">
        <f>R176+R245+R450</f>
        <v>307.80675327999995</v>
      </c>
      <c r="S175" s="214"/>
      <c r="T175" s="216">
        <f>T176+T245+T450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7" t="s">
        <v>158</v>
      </c>
      <c r="AT175" s="218" t="s">
        <v>73</v>
      </c>
      <c r="AU175" s="218" t="s">
        <v>74</v>
      </c>
      <c r="AY175" s="217" t="s">
        <v>142</v>
      </c>
      <c r="BK175" s="219">
        <f>BK176+BK245+BK450</f>
        <v>0</v>
      </c>
    </row>
    <row r="176" s="12" customFormat="1" ht="22.8" customHeight="1">
      <c r="A176" s="12"/>
      <c r="B176" s="206"/>
      <c r="C176" s="207"/>
      <c r="D176" s="208" t="s">
        <v>73</v>
      </c>
      <c r="E176" s="258" t="s">
        <v>264</v>
      </c>
      <c r="F176" s="258" t="s">
        <v>265</v>
      </c>
      <c r="G176" s="207"/>
      <c r="H176" s="207"/>
      <c r="I176" s="210"/>
      <c r="J176" s="259">
        <f>BK176</f>
        <v>0</v>
      </c>
      <c r="K176" s="207"/>
      <c r="L176" s="212"/>
      <c r="M176" s="213"/>
      <c r="N176" s="214"/>
      <c r="O176" s="214"/>
      <c r="P176" s="215">
        <f>SUM(P177:P244)</f>
        <v>0</v>
      </c>
      <c r="Q176" s="214"/>
      <c r="R176" s="215">
        <f>SUM(R177:R244)</f>
        <v>0.38544250000000002</v>
      </c>
      <c r="S176" s="214"/>
      <c r="T176" s="216">
        <f>SUM(T177:T244)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7" t="s">
        <v>158</v>
      </c>
      <c r="AT176" s="218" t="s">
        <v>73</v>
      </c>
      <c r="AU176" s="218" t="s">
        <v>82</v>
      </c>
      <c r="AY176" s="217" t="s">
        <v>142</v>
      </c>
      <c r="BK176" s="219">
        <f>SUM(BK177:BK244)</f>
        <v>0</v>
      </c>
    </row>
    <row r="177" s="2" customFormat="1" ht="33" customHeight="1">
      <c r="A177" s="39"/>
      <c r="B177" s="40"/>
      <c r="C177" s="220" t="s">
        <v>273</v>
      </c>
      <c r="D177" s="220" t="s">
        <v>143</v>
      </c>
      <c r="E177" s="221" t="s">
        <v>1130</v>
      </c>
      <c r="F177" s="222" t="s">
        <v>1131</v>
      </c>
      <c r="G177" s="223" t="s">
        <v>155</v>
      </c>
      <c r="H177" s="224">
        <v>5</v>
      </c>
      <c r="I177" s="225"/>
      <c r="J177" s="226">
        <f>ROUND(I177*H177,2)</f>
        <v>0</v>
      </c>
      <c r="K177" s="222" t="s">
        <v>165</v>
      </c>
      <c r="L177" s="45"/>
      <c r="M177" s="227" t="s">
        <v>19</v>
      </c>
      <c r="N177" s="228" t="s">
        <v>45</v>
      </c>
      <c r="O177" s="85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1" t="s">
        <v>944</v>
      </c>
      <c r="AT177" s="231" t="s">
        <v>143</v>
      </c>
      <c r="AU177" s="231" t="s">
        <v>85</v>
      </c>
      <c r="AY177" s="18" t="s">
        <v>142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82</v>
      </c>
      <c r="BK177" s="232">
        <f>ROUND(I177*H177,2)</f>
        <v>0</v>
      </c>
      <c r="BL177" s="18" t="s">
        <v>944</v>
      </c>
      <c r="BM177" s="231" t="s">
        <v>1132</v>
      </c>
    </row>
    <row r="178" s="2" customFormat="1">
      <c r="A178" s="39"/>
      <c r="B178" s="40"/>
      <c r="C178" s="41"/>
      <c r="D178" s="233" t="s">
        <v>149</v>
      </c>
      <c r="E178" s="41"/>
      <c r="F178" s="234" t="s">
        <v>1133</v>
      </c>
      <c r="G178" s="41"/>
      <c r="H178" s="41"/>
      <c r="I178" s="137"/>
      <c r="J178" s="41"/>
      <c r="K178" s="41"/>
      <c r="L178" s="45"/>
      <c r="M178" s="235"/>
      <c r="N178" s="236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149</v>
      </c>
      <c r="AU178" s="18" t="s">
        <v>85</v>
      </c>
    </row>
    <row r="179" s="2" customFormat="1" ht="33" customHeight="1">
      <c r="A179" s="39"/>
      <c r="B179" s="40"/>
      <c r="C179" s="248" t="s">
        <v>279</v>
      </c>
      <c r="D179" s="248" t="s">
        <v>152</v>
      </c>
      <c r="E179" s="249" t="s">
        <v>1134</v>
      </c>
      <c r="F179" s="250" t="s">
        <v>1135</v>
      </c>
      <c r="G179" s="251" t="s">
        <v>155</v>
      </c>
      <c r="H179" s="252">
        <v>5</v>
      </c>
      <c r="I179" s="253"/>
      <c r="J179" s="254">
        <f>ROUND(I179*H179,2)</f>
        <v>0</v>
      </c>
      <c r="K179" s="250" t="s">
        <v>165</v>
      </c>
      <c r="L179" s="255"/>
      <c r="M179" s="256" t="s">
        <v>19</v>
      </c>
      <c r="N179" s="257" t="s">
        <v>45</v>
      </c>
      <c r="O179" s="85"/>
      <c r="P179" s="229">
        <f>O179*H179</f>
        <v>0</v>
      </c>
      <c r="Q179" s="229">
        <v>0.0080999999999999996</v>
      </c>
      <c r="R179" s="229">
        <f>Q179*H179</f>
        <v>0.040499999999999994</v>
      </c>
      <c r="S179" s="229">
        <v>0</v>
      </c>
      <c r="T179" s="23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325</v>
      </c>
      <c r="AT179" s="231" t="s">
        <v>152</v>
      </c>
      <c r="AU179" s="231" t="s">
        <v>85</v>
      </c>
      <c r="AY179" s="18" t="s">
        <v>142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82</v>
      </c>
      <c r="BK179" s="232">
        <f>ROUND(I179*H179,2)</f>
        <v>0</v>
      </c>
      <c r="BL179" s="18" t="s">
        <v>325</v>
      </c>
      <c r="BM179" s="231" t="s">
        <v>1136</v>
      </c>
    </row>
    <row r="180" s="2" customFormat="1">
      <c r="A180" s="39"/>
      <c r="B180" s="40"/>
      <c r="C180" s="41"/>
      <c r="D180" s="233" t="s">
        <v>149</v>
      </c>
      <c r="E180" s="41"/>
      <c r="F180" s="234" t="s">
        <v>1135</v>
      </c>
      <c r="G180" s="41"/>
      <c r="H180" s="41"/>
      <c r="I180" s="137"/>
      <c r="J180" s="41"/>
      <c r="K180" s="41"/>
      <c r="L180" s="45"/>
      <c r="M180" s="235"/>
      <c r="N180" s="236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149</v>
      </c>
      <c r="AU180" s="18" t="s">
        <v>85</v>
      </c>
    </row>
    <row r="181" s="13" customFormat="1">
      <c r="A181" s="13"/>
      <c r="B181" s="237"/>
      <c r="C181" s="238"/>
      <c r="D181" s="233" t="s">
        <v>150</v>
      </c>
      <c r="E181" s="239" t="s">
        <v>19</v>
      </c>
      <c r="F181" s="240" t="s">
        <v>1137</v>
      </c>
      <c r="G181" s="238"/>
      <c r="H181" s="241">
        <v>5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150</v>
      </c>
      <c r="AU181" s="247" t="s">
        <v>85</v>
      </c>
      <c r="AV181" s="13" t="s">
        <v>85</v>
      </c>
      <c r="AW181" s="13" t="s">
        <v>34</v>
      </c>
      <c r="AX181" s="13" t="s">
        <v>82</v>
      </c>
      <c r="AY181" s="247" t="s">
        <v>142</v>
      </c>
    </row>
    <row r="182" s="2" customFormat="1" ht="21.75" customHeight="1">
      <c r="A182" s="39"/>
      <c r="B182" s="40"/>
      <c r="C182" s="220" t="s">
        <v>7</v>
      </c>
      <c r="D182" s="220" t="s">
        <v>143</v>
      </c>
      <c r="E182" s="221" t="s">
        <v>267</v>
      </c>
      <c r="F182" s="222" t="s">
        <v>268</v>
      </c>
      <c r="G182" s="223" t="s">
        <v>155</v>
      </c>
      <c r="H182" s="224">
        <v>1</v>
      </c>
      <c r="I182" s="225"/>
      <c r="J182" s="226">
        <f>ROUND(I182*H182,2)</f>
        <v>0</v>
      </c>
      <c r="K182" s="222" t="s">
        <v>165</v>
      </c>
      <c r="L182" s="45"/>
      <c r="M182" s="227" t="s">
        <v>19</v>
      </c>
      <c r="N182" s="228" t="s">
        <v>45</v>
      </c>
      <c r="O182" s="85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1" t="s">
        <v>269</v>
      </c>
      <c r="AT182" s="231" t="s">
        <v>143</v>
      </c>
      <c r="AU182" s="231" t="s">
        <v>85</v>
      </c>
      <c r="AY182" s="18" t="s">
        <v>142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82</v>
      </c>
      <c r="BK182" s="232">
        <f>ROUND(I182*H182,2)</f>
        <v>0</v>
      </c>
      <c r="BL182" s="18" t="s">
        <v>269</v>
      </c>
      <c r="BM182" s="231" t="s">
        <v>270</v>
      </c>
    </row>
    <row r="183" s="2" customFormat="1">
      <c r="A183" s="39"/>
      <c r="B183" s="40"/>
      <c r="C183" s="41"/>
      <c r="D183" s="233" t="s">
        <v>149</v>
      </c>
      <c r="E183" s="41"/>
      <c r="F183" s="234" t="s">
        <v>271</v>
      </c>
      <c r="G183" s="41"/>
      <c r="H183" s="41"/>
      <c r="I183" s="137"/>
      <c r="J183" s="41"/>
      <c r="K183" s="41"/>
      <c r="L183" s="45"/>
      <c r="M183" s="235"/>
      <c r="N183" s="236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149</v>
      </c>
      <c r="AU183" s="18" t="s">
        <v>85</v>
      </c>
    </row>
    <row r="184" s="2" customFormat="1">
      <c r="A184" s="39"/>
      <c r="B184" s="40"/>
      <c r="C184" s="41"/>
      <c r="D184" s="233" t="s">
        <v>197</v>
      </c>
      <c r="E184" s="41"/>
      <c r="F184" s="260" t="s">
        <v>272</v>
      </c>
      <c r="G184" s="41"/>
      <c r="H184" s="41"/>
      <c r="I184" s="137"/>
      <c r="J184" s="41"/>
      <c r="K184" s="41"/>
      <c r="L184" s="45"/>
      <c r="M184" s="235"/>
      <c r="N184" s="236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197</v>
      </c>
      <c r="AU184" s="18" t="s">
        <v>85</v>
      </c>
    </row>
    <row r="185" s="13" customFormat="1">
      <c r="A185" s="13"/>
      <c r="B185" s="237"/>
      <c r="C185" s="238"/>
      <c r="D185" s="233" t="s">
        <v>150</v>
      </c>
      <c r="E185" s="239" t="s">
        <v>19</v>
      </c>
      <c r="F185" s="240" t="s">
        <v>1128</v>
      </c>
      <c r="G185" s="238"/>
      <c r="H185" s="241">
        <v>1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150</v>
      </c>
      <c r="AU185" s="247" t="s">
        <v>85</v>
      </c>
      <c r="AV185" s="13" t="s">
        <v>85</v>
      </c>
      <c r="AW185" s="13" t="s">
        <v>34</v>
      </c>
      <c r="AX185" s="13" t="s">
        <v>82</v>
      </c>
      <c r="AY185" s="247" t="s">
        <v>142</v>
      </c>
    </row>
    <row r="186" s="2" customFormat="1" ht="21.75" customHeight="1">
      <c r="A186" s="39"/>
      <c r="B186" s="40"/>
      <c r="C186" s="220" t="s">
        <v>288</v>
      </c>
      <c r="D186" s="220" t="s">
        <v>143</v>
      </c>
      <c r="E186" s="221" t="s">
        <v>274</v>
      </c>
      <c r="F186" s="222" t="s">
        <v>275</v>
      </c>
      <c r="G186" s="223" t="s">
        <v>155</v>
      </c>
      <c r="H186" s="224">
        <v>4</v>
      </c>
      <c r="I186" s="225"/>
      <c r="J186" s="226">
        <f>ROUND(I186*H186,2)</f>
        <v>0</v>
      </c>
      <c r="K186" s="222" t="s">
        <v>165</v>
      </c>
      <c r="L186" s="45"/>
      <c r="M186" s="227" t="s">
        <v>19</v>
      </c>
      <c r="N186" s="228" t="s">
        <v>45</v>
      </c>
      <c r="O186" s="85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1" t="s">
        <v>269</v>
      </c>
      <c r="AT186" s="231" t="s">
        <v>143</v>
      </c>
      <c r="AU186" s="231" t="s">
        <v>85</v>
      </c>
      <c r="AY186" s="18" t="s">
        <v>142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82</v>
      </c>
      <c r="BK186" s="232">
        <f>ROUND(I186*H186,2)</f>
        <v>0</v>
      </c>
      <c r="BL186" s="18" t="s">
        <v>269</v>
      </c>
      <c r="BM186" s="231" t="s">
        <v>276</v>
      </c>
    </row>
    <row r="187" s="2" customFormat="1">
      <c r="A187" s="39"/>
      <c r="B187" s="40"/>
      <c r="C187" s="41"/>
      <c r="D187" s="233" t="s">
        <v>149</v>
      </c>
      <c r="E187" s="41"/>
      <c r="F187" s="234" t="s">
        <v>277</v>
      </c>
      <c r="G187" s="41"/>
      <c r="H187" s="41"/>
      <c r="I187" s="137"/>
      <c r="J187" s="41"/>
      <c r="K187" s="41"/>
      <c r="L187" s="45"/>
      <c r="M187" s="235"/>
      <c r="N187" s="236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149</v>
      </c>
      <c r="AU187" s="18" t="s">
        <v>85</v>
      </c>
    </row>
    <row r="188" s="2" customFormat="1">
      <c r="A188" s="39"/>
      <c r="B188" s="40"/>
      <c r="C188" s="41"/>
      <c r="D188" s="233" t="s">
        <v>197</v>
      </c>
      <c r="E188" s="41"/>
      <c r="F188" s="260" t="s">
        <v>272</v>
      </c>
      <c r="G188" s="41"/>
      <c r="H188" s="41"/>
      <c r="I188" s="137"/>
      <c r="J188" s="41"/>
      <c r="K188" s="41"/>
      <c r="L188" s="45"/>
      <c r="M188" s="235"/>
      <c r="N188" s="236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197</v>
      </c>
      <c r="AU188" s="18" t="s">
        <v>85</v>
      </c>
    </row>
    <row r="189" s="13" customFormat="1">
      <c r="A189" s="13"/>
      <c r="B189" s="237"/>
      <c r="C189" s="238"/>
      <c r="D189" s="233" t="s">
        <v>150</v>
      </c>
      <c r="E189" s="239" t="s">
        <v>19</v>
      </c>
      <c r="F189" s="240" t="s">
        <v>1138</v>
      </c>
      <c r="G189" s="238"/>
      <c r="H189" s="241">
        <v>4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150</v>
      </c>
      <c r="AU189" s="247" t="s">
        <v>85</v>
      </c>
      <c r="AV189" s="13" t="s">
        <v>85</v>
      </c>
      <c r="AW189" s="13" t="s">
        <v>34</v>
      </c>
      <c r="AX189" s="13" t="s">
        <v>82</v>
      </c>
      <c r="AY189" s="247" t="s">
        <v>142</v>
      </c>
    </row>
    <row r="190" s="2" customFormat="1" ht="21.75" customHeight="1">
      <c r="A190" s="39"/>
      <c r="B190" s="40"/>
      <c r="C190" s="220" t="s">
        <v>293</v>
      </c>
      <c r="D190" s="220" t="s">
        <v>143</v>
      </c>
      <c r="E190" s="221" t="s">
        <v>280</v>
      </c>
      <c r="F190" s="222" t="s">
        <v>281</v>
      </c>
      <c r="G190" s="223" t="s">
        <v>155</v>
      </c>
      <c r="H190" s="224">
        <v>1</v>
      </c>
      <c r="I190" s="225"/>
      <c r="J190" s="226">
        <f>ROUND(I190*H190,2)</f>
        <v>0</v>
      </c>
      <c r="K190" s="222" t="s">
        <v>165</v>
      </c>
      <c r="L190" s="45"/>
      <c r="M190" s="227" t="s">
        <v>19</v>
      </c>
      <c r="N190" s="228" t="s">
        <v>45</v>
      </c>
      <c r="O190" s="85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1" t="s">
        <v>269</v>
      </c>
      <c r="AT190" s="231" t="s">
        <v>143</v>
      </c>
      <c r="AU190" s="231" t="s">
        <v>85</v>
      </c>
      <c r="AY190" s="18" t="s">
        <v>142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82</v>
      </c>
      <c r="BK190" s="232">
        <f>ROUND(I190*H190,2)</f>
        <v>0</v>
      </c>
      <c r="BL190" s="18" t="s">
        <v>269</v>
      </c>
      <c r="BM190" s="231" t="s">
        <v>282</v>
      </c>
    </row>
    <row r="191" s="2" customFormat="1">
      <c r="A191" s="39"/>
      <c r="B191" s="40"/>
      <c r="C191" s="41"/>
      <c r="D191" s="233" t="s">
        <v>149</v>
      </c>
      <c r="E191" s="41"/>
      <c r="F191" s="234" t="s">
        <v>281</v>
      </c>
      <c r="G191" s="41"/>
      <c r="H191" s="41"/>
      <c r="I191" s="137"/>
      <c r="J191" s="41"/>
      <c r="K191" s="41"/>
      <c r="L191" s="45"/>
      <c r="M191" s="235"/>
      <c r="N191" s="236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149</v>
      </c>
      <c r="AU191" s="18" t="s">
        <v>85</v>
      </c>
    </row>
    <row r="192" s="13" customFormat="1">
      <c r="A192" s="13"/>
      <c r="B192" s="237"/>
      <c r="C192" s="238"/>
      <c r="D192" s="233" t="s">
        <v>150</v>
      </c>
      <c r="E192" s="239" t="s">
        <v>19</v>
      </c>
      <c r="F192" s="240" t="s">
        <v>1128</v>
      </c>
      <c r="G192" s="238"/>
      <c r="H192" s="241">
        <v>1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150</v>
      </c>
      <c r="AU192" s="247" t="s">
        <v>85</v>
      </c>
      <c r="AV192" s="13" t="s">
        <v>85</v>
      </c>
      <c r="AW192" s="13" t="s">
        <v>34</v>
      </c>
      <c r="AX192" s="13" t="s">
        <v>82</v>
      </c>
      <c r="AY192" s="247" t="s">
        <v>142</v>
      </c>
    </row>
    <row r="193" s="2" customFormat="1" ht="21.75" customHeight="1">
      <c r="A193" s="39"/>
      <c r="B193" s="40"/>
      <c r="C193" s="220" t="s">
        <v>299</v>
      </c>
      <c r="D193" s="220" t="s">
        <v>143</v>
      </c>
      <c r="E193" s="221" t="s">
        <v>283</v>
      </c>
      <c r="F193" s="222" t="s">
        <v>284</v>
      </c>
      <c r="G193" s="223" t="s">
        <v>155</v>
      </c>
      <c r="H193" s="224">
        <v>3</v>
      </c>
      <c r="I193" s="225"/>
      <c r="J193" s="226">
        <f>ROUND(I193*H193,2)</f>
        <v>0</v>
      </c>
      <c r="K193" s="222" t="s">
        <v>165</v>
      </c>
      <c r="L193" s="45"/>
      <c r="M193" s="227" t="s">
        <v>19</v>
      </c>
      <c r="N193" s="228" t="s">
        <v>45</v>
      </c>
      <c r="O193" s="85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269</v>
      </c>
      <c r="AT193" s="231" t="s">
        <v>143</v>
      </c>
      <c r="AU193" s="231" t="s">
        <v>85</v>
      </c>
      <c r="AY193" s="18" t="s">
        <v>142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82</v>
      </c>
      <c r="BK193" s="232">
        <f>ROUND(I193*H193,2)</f>
        <v>0</v>
      </c>
      <c r="BL193" s="18" t="s">
        <v>269</v>
      </c>
      <c r="BM193" s="231" t="s">
        <v>285</v>
      </c>
    </row>
    <row r="194" s="2" customFormat="1">
      <c r="A194" s="39"/>
      <c r="B194" s="40"/>
      <c r="C194" s="41"/>
      <c r="D194" s="233" t="s">
        <v>149</v>
      </c>
      <c r="E194" s="41"/>
      <c r="F194" s="234" t="s">
        <v>286</v>
      </c>
      <c r="G194" s="41"/>
      <c r="H194" s="41"/>
      <c r="I194" s="137"/>
      <c r="J194" s="41"/>
      <c r="K194" s="41"/>
      <c r="L194" s="45"/>
      <c r="M194" s="235"/>
      <c r="N194" s="236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149</v>
      </c>
      <c r="AU194" s="18" t="s">
        <v>85</v>
      </c>
    </row>
    <row r="195" s="13" customFormat="1">
      <c r="A195" s="13"/>
      <c r="B195" s="237"/>
      <c r="C195" s="238"/>
      <c r="D195" s="233" t="s">
        <v>150</v>
      </c>
      <c r="E195" s="239" t="s">
        <v>19</v>
      </c>
      <c r="F195" s="240" t="s">
        <v>1139</v>
      </c>
      <c r="G195" s="238"/>
      <c r="H195" s="241">
        <v>3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150</v>
      </c>
      <c r="AU195" s="247" t="s">
        <v>85</v>
      </c>
      <c r="AV195" s="13" t="s">
        <v>85</v>
      </c>
      <c r="AW195" s="13" t="s">
        <v>34</v>
      </c>
      <c r="AX195" s="13" t="s">
        <v>82</v>
      </c>
      <c r="AY195" s="247" t="s">
        <v>142</v>
      </c>
    </row>
    <row r="196" s="2" customFormat="1" ht="21.75" customHeight="1">
      <c r="A196" s="39"/>
      <c r="B196" s="40"/>
      <c r="C196" s="220" t="s">
        <v>305</v>
      </c>
      <c r="D196" s="220" t="s">
        <v>143</v>
      </c>
      <c r="E196" s="221" t="s">
        <v>289</v>
      </c>
      <c r="F196" s="222" t="s">
        <v>290</v>
      </c>
      <c r="G196" s="223" t="s">
        <v>155</v>
      </c>
      <c r="H196" s="224">
        <v>1</v>
      </c>
      <c r="I196" s="225"/>
      <c r="J196" s="226">
        <f>ROUND(I196*H196,2)</f>
        <v>0</v>
      </c>
      <c r="K196" s="222" t="s">
        <v>165</v>
      </c>
      <c r="L196" s="45"/>
      <c r="M196" s="227" t="s">
        <v>19</v>
      </c>
      <c r="N196" s="228" t="s">
        <v>45</v>
      </c>
      <c r="O196" s="85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1" t="s">
        <v>269</v>
      </c>
      <c r="AT196" s="231" t="s">
        <v>143</v>
      </c>
      <c r="AU196" s="231" t="s">
        <v>85</v>
      </c>
      <c r="AY196" s="18" t="s">
        <v>142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82</v>
      </c>
      <c r="BK196" s="232">
        <f>ROUND(I196*H196,2)</f>
        <v>0</v>
      </c>
      <c r="BL196" s="18" t="s">
        <v>269</v>
      </c>
      <c r="BM196" s="231" t="s">
        <v>291</v>
      </c>
    </row>
    <row r="197" s="2" customFormat="1">
      <c r="A197" s="39"/>
      <c r="B197" s="40"/>
      <c r="C197" s="41"/>
      <c r="D197" s="233" t="s">
        <v>149</v>
      </c>
      <c r="E197" s="41"/>
      <c r="F197" s="234" t="s">
        <v>290</v>
      </c>
      <c r="G197" s="41"/>
      <c r="H197" s="41"/>
      <c r="I197" s="137"/>
      <c r="J197" s="41"/>
      <c r="K197" s="41"/>
      <c r="L197" s="45"/>
      <c r="M197" s="235"/>
      <c r="N197" s="236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149</v>
      </c>
      <c r="AU197" s="18" t="s">
        <v>85</v>
      </c>
    </row>
    <row r="198" s="13" customFormat="1">
      <c r="A198" s="13"/>
      <c r="B198" s="237"/>
      <c r="C198" s="238"/>
      <c r="D198" s="233" t="s">
        <v>150</v>
      </c>
      <c r="E198" s="239" t="s">
        <v>19</v>
      </c>
      <c r="F198" s="240" t="s">
        <v>1140</v>
      </c>
      <c r="G198" s="238"/>
      <c r="H198" s="241">
        <v>1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150</v>
      </c>
      <c r="AU198" s="247" t="s">
        <v>85</v>
      </c>
      <c r="AV198" s="13" t="s">
        <v>85</v>
      </c>
      <c r="AW198" s="13" t="s">
        <v>34</v>
      </c>
      <c r="AX198" s="13" t="s">
        <v>82</v>
      </c>
      <c r="AY198" s="247" t="s">
        <v>142</v>
      </c>
    </row>
    <row r="199" s="2" customFormat="1" ht="21.75" customHeight="1">
      <c r="A199" s="39"/>
      <c r="B199" s="40"/>
      <c r="C199" s="220" t="s">
        <v>310</v>
      </c>
      <c r="D199" s="220" t="s">
        <v>143</v>
      </c>
      <c r="E199" s="221" t="s">
        <v>300</v>
      </c>
      <c r="F199" s="222" t="s">
        <v>301</v>
      </c>
      <c r="G199" s="223" t="s">
        <v>155</v>
      </c>
      <c r="H199" s="224">
        <v>6</v>
      </c>
      <c r="I199" s="225"/>
      <c r="J199" s="226">
        <f>ROUND(I199*H199,2)</f>
        <v>0</v>
      </c>
      <c r="K199" s="222" t="s">
        <v>165</v>
      </c>
      <c r="L199" s="45"/>
      <c r="M199" s="227" t="s">
        <v>19</v>
      </c>
      <c r="N199" s="228" t="s">
        <v>45</v>
      </c>
      <c r="O199" s="85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1" t="s">
        <v>269</v>
      </c>
      <c r="AT199" s="231" t="s">
        <v>143</v>
      </c>
      <c r="AU199" s="231" t="s">
        <v>85</v>
      </c>
      <c r="AY199" s="18" t="s">
        <v>142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82</v>
      </c>
      <c r="BK199" s="232">
        <f>ROUND(I199*H199,2)</f>
        <v>0</v>
      </c>
      <c r="BL199" s="18" t="s">
        <v>269</v>
      </c>
      <c r="BM199" s="231" t="s">
        <v>302</v>
      </c>
    </row>
    <row r="200" s="2" customFormat="1">
      <c r="A200" s="39"/>
      <c r="B200" s="40"/>
      <c r="C200" s="41"/>
      <c r="D200" s="233" t="s">
        <v>149</v>
      </c>
      <c r="E200" s="41"/>
      <c r="F200" s="234" t="s">
        <v>303</v>
      </c>
      <c r="G200" s="41"/>
      <c r="H200" s="41"/>
      <c r="I200" s="137"/>
      <c r="J200" s="41"/>
      <c r="K200" s="41"/>
      <c r="L200" s="45"/>
      <c r="M200" s="235"/>
      <c r="N200" s="236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149</v>
      </c>
      <c r="AU200" s="18" t="s">
        <v>85</v>
      </c>
    </row>
    <row r="201" s="13" customFormat="1">
      <c r="A201" s="13"/>
      <c r="B201" s="237"/>
      <c r="C201" s="238"/>
      <c r="D201" s="233" t="s">
        <v>150</v>
      </c>
      <c r="E201" s="239" t="s">
        <v>19</v>
      </c>
      <c r="F201" s="240" t="s">
        <v>1141</v>
      </c>
      <c r="G201" s="238"/>
      <c r="H201" s="241">
        <v>6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150</v>
      </c>
      <c r="AU201" s="247" t="s">
        <v>85</v>
      </c>
      <c r="AV201" s="13" t="s">
        <v>85</v>
      </c>
      <c r="AW201" s="13" t="s">
        <v>34</v>
      </c>
      <c r="AX201" s="13" t="s">
        <v>82</v>
      </c>
      <c r="AY201" s="247" t="s">
        <v>142</v>
      </c>
    </row>
    <row r="202" s="2" customFormat="1" ht="21.75" customHeight="1">
      <c r="A202" s="39"/>
      <c r="B202" s="40"/>
      <c r="C202" s="220" t="s">
        <v>316</v>
      </c>
      <c r="D202" s="220" t="s">
        <v>143</v>
      </c>
      <c r="E202" s="221" t="s">
        <v>306</v>
      </c>
      <c r="F202" s="222" t="s">
        <v>307</v>
      </c>
      <c r="G202" s="223" t="s">
        <v>155</v>
      </c>
      <c r="H202" s="224">
        <v>10</v>
      </c>
      <c r="I202" s="225"/>
      <c r="J202" s="226">
        <f>ROUND(I202*H202,2)</f>
        <v>0</v>
      </c>
      <c r="K202" s="222" t="s">
        <v>165</v>
      </c>
      <c r="L202" s="45"/>
      <c r="M202" s="227" t="s">
        <v>19</v>
      </c>
      <c r="N202" s="228" t="s">
        <v>45</v>
      </c>
      <c r="O202" s="85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1" t="s">
        <v>269</v>
      </c>
      <c r="AT202" s="231" t="s">
        <v>143</v>
      </c>
      <c r="AU202" s="231" t="s">
        <v>85</v>
      </c>
      <c r="AY202" s="18" t="s">
        <v>142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82</v>
      </c>
      <c r="BK202" s="232">
        <f>ROUND(I202*H202,2)</f>
        <v>0</v>
      </c>
      <c r="BL202" s="18" t="s">
        <v>269</v>
      </c>
      <c r="BM202" s="231" t="s">
        <v>308</v>
      </c>
    </row>
    <row r="203" s="2" customFormat="1">
      <c r="A203" s="39"/>
      <c r="B203" s="40"/>
      <c r="C203" s="41"/>
      <c r="D203" s="233" t="s">
        <v>149</v>
      </c>
      <c r="E203" s="41"/>
      <c r="F203" s="234" t="s">
        <v>309</v>
      </c>
      <c r="G203" s="41"/>
      <c r="H203" s="41"/>
      <c r="I203" s="137"/>
      <c r="J203" s="41"/>
      <c r="K203" s="41"/>
      <c r="L203" s="45"/>
      <c r="M203" s="235"/>
      <c r="N203" s="236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149</v>
      </c>
      <c r="AU203" s="18" t="s">
        <v>85</v>
      </c>
    </row>
    <row r="204" s="13" customFormat="1">
      <c r="A204" s="13"/>
      <c r="B204" s="237"/>
      <c r="C204" s="238"/>
      <c r="D204" s="233" t="s">
        <v>150</v>
      </c>
      <c r="E204" s="239" t="s">
        <v>19</v>
      </c>
      <c r="F204" s="240" t="s">
        <v>1142</v>
      </c>
      <c r="G204" s="238"/>
      <c r="H204" s="241">
        <v>10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150</v>
      </c>
      <c r="AU204" s="247" t="s">
        <v>85</v>
      </c>
      <c r="AV204" s="13" t="s">
        <v>85</v>
      </c>
      <c r="AW204" s="13" t="s">
        <v>34</v>
      </c>
      <c r="AX204" s="13" t="s">
        <v>82</v>
      </c>
      <c r="AY204" s="247" t="s">
        <v>142</v>
      </c>
    </row>
    <row r="205" s="2" customFormat="1" ht="21.75" customHeight="1">
      <c r="A205" s="39"/>
      <c r="B205" s="40"/>
      <c r="C205" s="220" t="s">
        <v>322</v>
      </c>
      <c r="D205" s="220" t="s">
        <v>143</v>
      </c>
      <c r="E205" s="221" t="s">
        <v>1143</v>
      </c>
      <c r="F205" s="222" t="s">
        <v>1144</v>
      </c>
      <c r="G205" s="223" t="s">
        <v>155</v>
      </c>
      <c r="H205" s="224">
        <v>3</v>
      </c>
      <c r="I205" s="225"/>
      <c r="J205" s="226">
        <f>ROUND(I205*H205,2)</f>
        <v>0</v>
      </c>
      <c r="K205" s="222" t="s">
        <v>165</v>
      </c>
      <c r="L205" s="45"/>
      <c r="M205" s="227" t="s">
        <v>19</v>
      </c>
      <c r="N205" s="228" t="s">
        <v>45</v>
      </c>
      <c r="O205" s="85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1" t="s">
        <v>269</v>
      </c>
      <c r="AT205" s="231" t="s">
        <v>143</v>
      </c>
      <c r="AU205" s="231" t="s">
        <v>85</v>
      </c>
      <c r="AY205" s="18" t="s">
        <v>142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82</v>
      </c>
      <c r="BK205" s="232">
        <f>ROUND(I205*H205,2)</f>
        <v>0</v>
      </c>
      <c r="BL205" s="18" t="s">
        <v>269</v>
      </c>
      <c r="BM205" s="231" t="s">
        <v>1145</v>
      </c>
    </row>
    <row r="206" s="2" customFormat="1">
      <c r="A206" s="39"/>
      <c r="B206" s="40"/>
      <c r="C206" s="41"/>
      <c r="D206" s="233" t="s">
        <v>149</v>
      </c>
      <c r="E206" s="41"/>
      <c r="F206" s="234" t="s">
        <v>1146</v>
      </c>
      <c r="G206" s="41"/>
      <c r="H206" s="41"/>
      <c r="I206" s="137"/>
      <c r="J206" s="41"/>
      <c r="K206" s="41"/>
      <c r="L206" s="45"/>
      <c r="M206" s="235"/>
      <c r="N206" s="236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149</v>
      </c>
      <c r="AU206" s="18" t="s">
        <v>85</v>
      </c>
    </row>
    <row r="207" s="13" customFormat="1">
      <c r="A207" s="13"/>
      <c r="B207" s="237"/>
      <c r="C207" s="238"/>
      <c r="D207" s="233" t="s">
        <v>150</v>
      </c>
      <c r="E207" s="239" t="s">
        <v>19</v>
      </c>
      <c r="F207" s="240" t="s">
        <v>1147</v>
      </c>
      <c r="G207" s="238"/>
      <c r="H207" s="241">
        <v>3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150</v>
      </c>
      <c r="AU207" s="247" t="s">
        <v>85</v>
      </c>
      <c r="AV207" s="13" t="s">
        <v>85</v>
      </c>
      <c r="AW207" s="13" t="s">
        <v>34</v>
      </c>
      <c r="AX207" s="13" t="s">
        <v>82</v>
      </c>
      <c r="AY207" s="247" t="s">
        <v>142</v>
      </c>
    </row>
    <row r="208" s="2" customFormat="1" ht="33" customHeight="1">
      <c r="A208" s="39"/>
      <c r="B208" s="40"/>
      <c r="C208" s="220" t="s">
        <v>330</v>
      </c>
      <c r="D208" s="220" t="s">
        <v>143</v>
      </c>
      <c r="E208" s="221" t="s">
        <v>317</v>
      </c>
      <c r="F208" s="222" t="s">
        <v>318</v>
      </c>
      <c r="G208" s="223" t="s">
        <v>194</v>
      </c>
      <c r="H208" s="224">
        <v>170</v>
      </c>
      <c r="I208" s="225"/>
      <c r="J208" s="226">
        <f>ROUND(I208*H208,2)</f>
        <v>0</v>
      </c>
      <c r="K208" s="222" t="s">
        <v>165</v>
      </c>
      <c r="L208" s="45"/>
      <c r="M208" s="227" t="s">
        <v>19</v>
      </c>
      <c r="N208" s="228" t="s">
        <v>45</v>
      </c>
      <c r="O208" s="85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1" t="s">
        <v>269</v>
      </c>
      <c r="AT208" s="231" t="s">
        <v>143</v>
      </c>
      <c r="AU208" s="231" t="s">
        <v>85</v>
      </c>
      <c r="AY208" s="18" t="s">
        <v>142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82</v>
      </c>
      <c r="BK208" s="232">
        <f>ROUND(I208*H208,2)</f>
        <v>0</v>
      </c>
      <c r="BL208" s="18" t="s">
        <v>269</v>
      </c>
      <c r="BM208" s="231" t="s">
        <v>319</v>
      </c>
    </row>
    <row r="209" s="2" customFormat="1">
      <c r="A209" s="39"/>
      <c r="B209" s="40"/>
      <c r="C209" s="41"/>
      <c r="D209" s="233" t="s">
        <v>149</v>
      </c>
      <c r="E209" s="41"/>
      <c r="F209" s="234" t="s">
        <v>320</v>
      </c>
      <c r="G209" s="41"/>
      <c r="H209" s="41"/>
      <c r="I209" s="137"/>
      <c r="J209" s="41"/>
      <c r="K209" s="41"/>
      <c r="L209" s="45"/>
      <c r="M209" s="235"/>
      <c r="N209" s="236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149</v>
      </c>
      <c r="AU209" s="18" t="s">
        <v>85</v>
      </c>
    </row>
    <row r="210" s="2" customFormat="1" ht="16.5" customHeight="1">
      <c r="A210" s="39"/>
      <c r="B210" s="40"/>
      <c r="C210" s="248" t="s">
        <v>336</v>
      </c>
      <c r="D210" s="248" t="s">
        <v>152</v>
      </c>
      <c r="E210" s="249" t="s">
        <v>323</v>
      </c>
      <c r="F210" s="250" t="s">
        <v>324</v>
      </c>
      <c r="G210" s="251" t="s">
        <v>194</v>
      </c>
      <c r="H210" s="252">
        <v>195.5</v>
      </c>
      <c r="I210" s="253"/>
      <c r="J210" s="254">
        <f>ROUND(I210*H210,2)</f>
        <v>0</v>
      </c>
      <c r="K210" s="250" t="s">
        <v>165</v>
      </c>
      <c r="L210" s="255"/>
      <c r="M210" s="256" t="s">
        <v>19</v>
      </c>
      <c r="N210" s="257" t="s">
        <v>45</v>
      </c>
      <c r="O210" s="85"/>
      <c r="P210" s="229">
        <f>O210*H210</f>
        <v>0</v>
      </c>
      <c r="Q210" s="229">
        <v>6.9999999999999994E-05</v>
      </c>
      <c r="R210" s="229">
        <f>Q210*H210</f>
        <v>0.013684999999999999</v>
      </c>
      <c r="S210" s="229">
        <v>0</v>
      </c>
      <c r="T210" s="23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1" t="s">
        <v>325</v>
      </c>
      <c r="AT210" s="231" t="s">
        <v>152</v>
      </c>
      <c r="AU210" s="231" t="s">
        <v>85</v>
      </c>
      <c r="AY210" s="18" t="s">
        <v>142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82</v>
      </c>
      <c r="BK210" s="232">
        <f>ROUND(I210*H210,2)</f>
        <v>0</v>
      </c>
      <c r="BL210" s="18" t="s">
        <v>325</v>
      </c>
      <c r="BM210" s="231" t="s">
        <v>326</v>
      </c>
    </row>
    <row r="211" s="2" customFormat="1">
      <c r="A211" s="39"/>
      <c r="B211" s="40"/>
      <c r="C211" s="41"/>
      <c r="D211" s="233" t="s">
        <v>149</v>
      </c>
      <c r="E211" s="41"/>
      <c r="F211" s="234" t="s">
        <v>324</v>
      </c>
      <c r="G211" s="41"/>
      <c r="H211" s="41"/>
      <c r="I211" s="137"/>
      <c r="J211" s="41"/>
      <c r="K211" s="41"/>
      <c r="L211" s="45"/>
      <c r="M211" s="235"/>
      <c r="N211" s="236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149</v>
      </c>
      <c r="AU211" s="18" t="s">
        <v>85</v>
      </c>
    </row>
    <row r="212" s="2" customFormat="1">
      <c r="A212" s="39"/>
      <c r="B212" s="40"/>
      <c r="C212" s="41"/>
      <c r="D212" s="233" t="s">
        <v>210</v>
      </c>
      <c r="E212" s="41"/>
      <c r="F212" s="260" t="s">
        <v>327</v>
      </c>
      <c r="G212" s="41"/>
      <c r="H212" s="41"/>
      <c r="I212" s="137"/>
      <c r="J212" s="41"/>
      <c r="K212" s="41"/>
      <c r="L212" s="45"/>
      <c r="M212" s="235"/>
      <c r="N212" s="236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210</v>
      </c>
      <c r="AU212" s="18" t="s">
        <v>85</v>
      </c>
    </row>
    <row r="213" s="13" customFormat="1">
      <c r="A213" s="13"/>
      <c r="B213" s="237"/>
      <c r="C213" s="238"/>
      <c r="D213" s="233" t="s">
        <v>150</v>
      </c>
      <c r="E213" s="239" t="s">
        <v>19</v>
      </c>
      <c r="F213" s="240" t="s">
        <v>1148</v>
      </c>
      <c r="G213" s="238"/>
      <c r="H213" s="241">
        <v>170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150</v>
      </c>
      <c r="AU213" s="247" t="s">
        <v>85</v>
      </c>
      <c r="AV213" s="13" t="s">
        <v>85</v>
      </c>
      <c r="AW213" s="13" t="s">
        <v>34</v>
      </c>
      <c r="AX213" s="13" t="s">
        <v>82</v>
      </c>
      <c r="AY213" s="247" t="s">
        <v>142</v>
      </c>
    </row>
    <row r="214" s="13" customFormat="1">
      <c r="A214" s="13"/>
      <c r="B214" s="237"/>
      <c r="C214" s="238"/>
      <c r="D214" s="233" t="s">
        <v>150</v>
      </c>
      <c r="E214" s="238"/>
      <c r="F214" s="240" t="s">
        <v>1149</v>
      </c>
      <c r="G214" s="238"/>
      <c r="H214" s="241">
        <v>195.5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150</v>
      </c>
      <c r="AU214" s="247" t="s">
        <v>85</v>
      </c>
      <c r="AV214" s="13" t="s">
        <v>85</v>
      </c>
      <c r="AW214" s="13" t="s">
        <v>4</v>
      </c>
      <c r="AX214" s="13" t="s">
        <v>82</v>
      </c>
      <c r="AY214" s="247" t="s">
        <v>142</v>
      </c>
    </row>
    <row r="215" s="2" customFormat="1" ht="21.75" customHeight="1">
      <c r="A215" s="39"/>
      <c r="B215" s="40"/>
      <c r="C215" s="220" t="s">
        <v>342</v>
      </c>
      <c r="D215" s="220" t="s">
        <v>143</v>
      </c>
      <c r="E215" s="221" t="s">
        <v>331</v>
      </c>
      <c r="F215" s="222" t="s">
        <v>332</v>
      </c>
      <c r="G215" s="223" t="s">
        <v>194</v>
      </c>
      <c r="H215" s="224">
        <v>180</v>
      </c>
      <c r="I215" s="225"/>
      <c r="J215" s="226">
        <f>ROUND(I215*H215,2)</f>
        <v>0</v>
      </c>
      <c r="K215" s="222" t="s">
        <v>165</v>
      </c>
      <c r="L215" s="45"/>
      <c r="M215" s="227" t="s">
        <v>19</v>
      </c>
      <c r="N215" s="228" t="s">
        <v>45</v>
      </c>
      <c r="O215" s="85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1" t="s">
        <v>269</v>
      </c>
      <c r="AT215" s="231" t="s">
        <v>143</v>
      </c>
      <c r="AU215" s="231" t="s">
        <v>85</v>
      </c>
      <c r="AY215" s="18" t="s">
        <v>142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82</v>
      </c>
      <c r="BK215" s="232">
        <f>ROUND(I215*H215,2)</f>
        <v>0</v>
      </c>
      <c r="BL215" s="18" t="s">
        <v>269</v>
      </c>
      <c r="BM215" s="231" t="s">
        <v>333</v>
      </c>
    </row>
    <row r="216" s="2" customFormat="1">
      <c r="A216" s="39"/>
      <c r="B216" s="40"/>
      <c r="C216" s="41"/>
      <c r="D216" s="233" t="s">
        <v>149</v>
      </c>
      <c r="E216" s="41"/>
      <c r="F216" s="234" t="s">
        <v>334</v>
      </c>
      <c r="G216" s="41"/>
      <c r="H216" s="41"/>
      <c r="I216" s="137"/>
      <c r="J216" s="41"/>
      <c r="K216" s="41"/>
      <c r="L216" s="45"/>
      <c r="M216" s="235"/>
      <c r="N216" s="236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149</v>
      </c>
      <c r="AU216" s="18" t="s">
        <v>85</v>
      </c>
    </row>
    <row r="217" s="2" customFormat="1" ht="16.5" customHeight="1">
      <c r="A217" s="39"/>
      <c r="B217" s="40"/>
      <c r="C217" s="248" t="s">
        <v>156</v>
      </c>
      <c r="D217" s="248" t="s">
        <v>152</v>
      </c>
      <c r="E217" s="249" t="s">
        <v>337</v>
      </c>
      <c r="F217" s="250" t="s">
        <v>338</v>
      </c>
      <c r="G217" s="251" t="s">
        <v>194</v>
      </c>
      <c r="H217" s="252">
        <v>207</v>
      </c>
      <c r="I217" s="253"/>
      <c r="J217" s="254">
        <f>ROUND(I217*H217,2)</f>
        <v>0</v>
      </c>
      <c r="K217" s="250" t="s">
        <v>165</v>
      </c>
      <c r="L217" s="255"/>
      <c r="M217" s="256" t="s">
        <v>19</v>
      </c>
      <c r="N217" s="257" t="s">
        <v>45</v>
      </c>
      <c r="O217" s="85"/>
      <c r="P217" s="229">
        <f>O217*H217</f>
        <v>0</v>
      </c>
      <c r="Q217" s="229">
        <v>0.00010000000000000001</v>
      </c>
      <c r="R217" s="229">
        <f>Q217*H217</f>
        <v>0.0207</v>
      </c>
      <c r="S217" s="229">
        <v>0</v>
      </c>
      <c r="T217" s="23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1" t="s">
        <v>325</v>
      </c>
      <c r="AT217" s="231" t="s">
        <v>152</v>
      </c>
      <c r="AU217" s="231" t="s">
        <v>85</v>
      </c>
      <c r="AY217" s="18" t="s">
        <v>142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82</v>
      </c>
      <c r="BK217" s="232">
        <f>ROUND(I217*H217,2)</f>
        <v>0</v>
      </c>
      <c r="BL217" s="18" t="s">
        <v>325</v>
      </c>
      <c r="BM217" s="231" t="s">
        <v>339</v>
      </c>
    </row>
    <row r="218" s="2" customFormat="1">
      <c r="A218" s="39"/>
      <c r="B218" s="40"/>
      <c r="C218" s="41"/>
      <c r="D218" s="233" t="s">
        <v>149</v>
      </c>
      <c r="E218" s="41"/>
      <c r="F218" s="234" t="s">
        <v>338</v>
      </c>
      <c r="G218" s="41"/>
      <c r="H218" s="41"/>
      <c r="I218" s="137"/>
      <c r="J218" s="41"/>
      <c r="K218" s="41"/>
      <c r="L218" s="45"/>
      <c r="M218" s="235"/>
      <c r="N218" s="236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149</v>
      </c>
      <c r="AU218" s="18" t="s">
        <v>85</v>
      </c>
    </row>
    <row r="219" s="13" customFormat="1">
      <c r="A219" s="13"/>
      <c r="B219" s="237"/>
      <c r="C219" s="238"/>
      <c r="D219" s="233" t="s">
        <v>150</v>
      </c>
      <c r="E219" s="239" t="s">
        <v>19</v>
      </c>
      <c r="F219" s="240" t="s">
        <v>1150</v>
      </c>
      <c r="G219" s="238"/>
      <c r="H219" s="241">
        <v>180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150</v>
      </c>
      <c r="AU219" s="247" t="s">
        <v>85</v>
      </c>
      <c r="AV219" s="13" t="s">
        <v>85</v>
      </c>
      <c r="AW219" s="13" t="s">
        <v>34</v>
      </c>
      <c r="AX219" s="13" t="s">
        <v>82</v>
      </c>
      <c r="AY219" s="247" t="s">
        <v>142</v>
      </c>
    </row>
    <row r="220" s="13" customFormat="1">
      <c r="A220" s="13"/>
      <c r="B220" s="237"/>
      <c r="C220" s="238"/>
      <c r="D220" s="233" t="s">
        <v>150</v>
      </c>
      <c r="E220" s="238"/>
      <c r="F220" s="240" t="s">
        <v>1151</v>
      </c>
      <c r="G220" s="238"/>
      <c r="H220" s="241">
        <v>207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150</v>
      </c>
      <c r="AU220" s="247" t="s">
        <v>85</v>
      </c>
      <c r="AV220" s="13" t="s">
        <v>85</v>
      </c>
      <c r="AW220" s="13" t="s">
        <v>4</v>
      </c>
      <c r="AX220" s="13" t="s">
        <v>82</v>
      </c>
      <c r="AY220" s="247" t="s">
        <v>142</v>
      </c>
    </row>
    <row r="221" s="2" customFormat="1" ht="21.75" customHeight="1">
      <c r="A221" s="39"/>
      <c r="B221" s="40"/>
      <c r="C221" s="220" t="s">
        <v>353</v>
      </c>
      <c r="D221" s="220" t="s">
        <v>143</v>
      </c>
      <c r="E221" s="221" t="s">
        <v>343</v>
      </c>
      <c r="F221" s="222" t="s">
        <v>344</v>
      </c>
      <c r="G221" s="223" t="s">
        <v>194</v>
      </c>
      <c r="H221" s="224">
        <v>10</v>
      </c>
      <c r="I221" s="225"/>
      <c r="J221" s="226">
        <f>ROUND(I221*H221,2)</f>
        <v>0</v>
      </c>
      <c r="K221" s="222" t="s">
        <v>165</v>
      </c>
      <c r="L221" s="45"/>
      <c r="M221" s="227" t="s">
        <v>19</v>
      </c>
      <c r="N221" s="228" t="s">
        <v>45</v>
      </c>
      <c r="O221" s="85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1" t="s">
        <v>269</v>
      </c>
      <c r="AT221" s="231" t="s">
        <v>143</v>
      </c>
      <c r="AU221" s="231" t="s">
        <v>85</v>
      </c>
      <c r="AY221" s="18" t="s">
        <v>142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82</v>
      </c>
      <c r="BK221" s="232">
        <f>ROUND(I221*H221,2)</f>
        <v>0</v>
      </c>
      <c r="BL221" s="18" t="s">
        <v>269</v>
      </c>
      <c r="BM221" s="231" t="s">
        <v>345</v>
      </c>
    </row>
    <row r="222" s="2" customFormat="1">
      <c r="A222" s="39"/>
      <c r="B222" s="40"/>
      <c r="C222" s="41"/>
      <c r="D222" s="233" t="s">
        <v>149</v>
      </c>
      <c r="E222" s="41"/>
      <c r="F222" s="234" t="s">
        <v>346</v>
      </c>
      <c r="G222" s="41"/>
      <c r="H222" s="41"/>
      <c r="I222" s="137"/>
      <c r="J222" s="41"/>
      <c r="K222" s="41"/>
      <c r="L222" s="45"/>
      <c r="M222" s="235"/>
      <c r="N222" s="236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149</v>
      </c>
      <c r="AU222" s="18" t="s">
        <v>85</v>
      </c>
    </row>
    <row r="223" s="2" customFormat="1" ht="16.5" customHeight="1">
      <c r="A223" s="39"/>
      <c r="B223" s="40"/>
      <c r="C223" s="248" t="s">
        <v>358</v>
      </c>
      <c r="D223" s="248" t="s">
        <v>152</v>
      </c>
      <c r="E223" s="249" t="s">
        <v>1152</v>
      </c>
      <c r="F223" s="250" t="s">
        <v>1153</v>
      </c>
      <c r="G223" s="251" t="s">
        <v>194</v>
      </c>
      <c r="H223" s="252">
        <v>11.5</v>
      </c>
      <c r="I223" s="253"/>
      <c r="J223" s="254">
        <f>ROUND(I223*H223,2)</f>
        <v>0</v>
      </c>
      <c r="K223" s="250" t="s">
        <v>165</v>
      </c>
      <c r="L223" s="255"/>
      <c r="M223" s="256" t="s">
        <v>19</v>
      </c>
      <c r="N223" s="257" t="s">
        <v>45</v>
      </c>
      <c r="O223" s="85"/>
      <c r="P223" s="229">
        <f>O223*H223</f>
        <v>0</v>
      </c>
      <c r="Q223" s="229">
        <v>0.00035</v>
      </c>
      <c r="R223" s="229">
        <f>Q223*H223</f>
        <v>0.0040249999999999999</v>
      </c>
      <c r="S223" s="229">
        <v>0</v>
      </c>
      <c r="T223" s="23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1" t="s">
        <v>325</v>
      </c>
      <c r="AT223" s="231" t="s">
        <v>152</v>
      </c>
      <c r="AU223" s="231" t="s">
        <v>85</v>
      </c>
      <c r="AY223" s="18" t="s">
        <v>142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82</v>
      </c>
      <c r="BK223" s="232">
        <f>ROUND(I223*H223,2)</f>
        <v>0</v>
      </c>
      <c r="BL223" s="18" t="s">
        <v>325</v>
      </c>
      <c r="BM223" s="231" t="s">
        <v>349</v>
      </c>
    </row>
    <row r="224" s="2" customFormat="1">
      <c r="A224" s="39"/>
      <c r="B224" s="40"/>
      <c r="C224" s="41"/>
      <c r="D224" s="233" t="s">
        <v>149</v>
      </c>
      <c r="E224" s="41"/>
      <c r="F224" s="234" t="s">
        <v>1153</v>
      </c>
      <c r="G224" s="41"/>
      <c r="H224" s="41"/>
      <c r="I224" s="137"/>
      <c r="J224" s="41"/>
      <c r="K224" s="41"/>
      <c r="L224" s="45"/>
      <c r="M224" s="235"/>
      <c r="N224" s="236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149</v>
      </c>
      <c r="AU224" s="18" t="s">
        <v>85</v>
      </c>
    </row>
    <row r="225" s="2" customFormat="1">
      <c r="A225" s="39"/>
      <c r="B225" s="40"/>
      <c r="C225" s="41"/>
      <c r="D225" s="233" t="s">
        <v>210</v>
      </c>
      <c r="E225" s="41"/>
      <c r="F225" s="260" t="s">
        <v>350</v>
      </c>
      <c r="G225" s="41"/>
      <c r="H225" s="41"/>
      <c r="I225" s="137"/>
      <c r="J225" s="41"/>
      <c r="K225" s="41"/>
      <c r="L225" s="45"/>
      <c r="M225" s="235"/>
      <c r="N225" s="236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210</v>
      </c>
      <c r="AU225" s="18" t="s">
        <v>85</v>
      </c>
    </row>
    <row r="226" s="13" customFormat="1">
      <c r="A226" s="13"/>
      <c r="B226" s="237"/>
      <c r="C226" s="238"/>
      <c r="D226" s="233" t="s">
        <v>150</v>
      </c>
      <c r="E226" s="239" t="s">
        <v>19</v>
      </c>
      <c r="F226" s="240" t="s">
        <v>1154</v>
      </c>
      <c r="G226" s="238"/>
      <c r="H226" s="241">
        <v>10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150</v>
      </c>
      <c r="AU226" s="247" t="s">
        <v>85</v>
      </c>
      <c r="AV226" s="13" t="s">
        <v>85</v>
      </c>
      <c r="AW226" s="13" t="s">
        <v>34</v>
      </c>
      <c r="AX226" s="13" t="s">
        <v>82</v>
      </c>
      <c r="AY226" s="247" t="s">
        <v>142</v>
      </c>
    </row>
    <row r="227" s="13" customFormat="1">
      <c r="A227" s="13"/>
      <c r="B227" s="237"/>
      <c r="C227" s="238"/>
      <c r="D227" s="233" t="s">
        <v>150</v>
      </c>
      <c r="E227" s="238"/>
      <c r="F227" s="240" t="s">
        <v>352</v>
      </c>
      <c r="G227" s="238"/>
      <c r="H227" s="241">
        <v>11.5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7" t="s">
        <v>150</v>
      </c>
      <c r="AU227" s="247" t="s">
        <v>85</v>
      </c>
      <c r="AV227" s="13" t="s">
        <v>85</v>
      </c>
      <c r="AW227" s="13" t="s">
        <v>4</v>
      </c>
      <c r="AX227" s="13" t="s">
        <v>82</v>
      </c>
      <c r="AY227" s="247" t="s">
        <v>142</v>
      </c>
    </row>
    <row r="228" s="2" customFormat="1" ht="21.75" customHeight="1">
      <c r="A228" s="39"/>
      <c r="B228" s="40"/>
      <c r="C228" s="220" t="s">
        <v>366</v>
      </c>
      <c r="D228" s="220" t="s">
        <v>143</v>
      </c>
      <c r="E228" s="221" t="s">
        <v>1155</v>
      </c>
      <c r="F228" s="222" t="s">
        <v>1156</v>
      </c>
      <c r="G228" s="223" t="s">
        <v>194</v>
      </c>
      <c r="H228" s="224">
        <v>50</v>
      </c>
      <c r="I228" s="225"/>
      <c r="J228" s="226">
        <f>ROUND(I228*H228,2)</f>
        <v>0</v>
      </c>
      <c r="K228" s="222" t="s">
        <v>165</v>
      </c>
      <c r="L228" s="45"/>
      <c r="M228" s="227" t="s">
        <v>19</v>
      </c>
      <c r="N228" s="228" t="s">
        <v>45</v>
      </c>
      <c r="O228" s="85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1" t="s">
        <v>269</v>
      </c>
      <c r="AT228" s="231" t="s">
        <v>143</v>
      </c>
      <c r="AU228" s="231" t="s">
        <v>85</v>
      </c>
      <c r="AY228" s="18" t="s">
        <v>142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82</v>
      </c>
      <c r="BK228" s="232">
        <f>ROUND(I228*H228,2)</f>
        <v>0</v>
      </c>
      <c r="BL228" s="18" t="s">
        <v>269</v>
      </c>
      <c r="BM228" s="231" t="s">
        <v>1157</v>
      </c>
    </row>
    <row r="229" s="2" customFormat="1">
      <c r="A229" s="39"/>
      <c r="B229" s="40"/>
      <c r="C229" s="41"/>
      <c r="D229" s="233" t="s">
        <v>149</v>
      </c>
      <c r="E229" s="41"/>
      <c r="F229" s="234" t="s">
        <v>1158</v>
      </c>
      <c r="G229" s="41"/>
      <c r="H229" s="41"/>
      <c r="I229" s="137"/>
      <c r="J229" s="41"/>
      <c r="K229" s="41"/>
      <c r="L229" s="45"/>
      <c r="M229" s="235"/>
      <c r="N229" s="236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149</v>
      </c>
      <c r="AU229" s="18" t="s">
        <v>85</v>
      </c>
    </row>
    <row r="230" s="2" customFormat="1" ht="16.5" customHeight="1">
      <c r="A230" s="39"/>
      <c r="B230" s="40"/>
      <c r="C230" s="248" t="s">
        <v>372</v>
      </c>
      <c r="D230" s="248" t="s">
        <v>152</v>
      </c>
      <c r="E230" s="249" t="s">
        <v>1159</v>
      </c>
      <c r="F230" s="250" t="s">
        <v>1160</v>
      </c>
      <c r="G230" s="251" t="s">
        <v>194</v>
      </c>
      <c r="H230" s="252">
        <v>57.5</v>
      </c>
      <c r="I230" s="253"/>
      <c r="J230" s="254">
        <f>ROUND(I230*H230,2)</f>
        <v>0</v>
      </c>
      <c r="K230" s="250" t="s">
        <v>165</v>
      </c>
      <c r="L230" s="255"/>
      <c r="M230" s="256" t="s">
        <v>19</v>
      </c>
      <c r="N230" s="257" t="s">
        <v>45</v>
      </c>
      <c r="O230" s="85"/>
      <c r="P230" s="229">
        <f>O230*H230</f>
        <v>0</v>
      </c>
      <c r="Q230" s="229">
        <v>0.00089999999999999998</v>
      </c>
      <c r="R230" s="229">
        <f>Q230*H230</f>
        <v>0.051749999999999997</v>
      </c>
      <c r="S230" s="229">
        <v>0</v>
      </c>
      <c r="T230" s="23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1" t="s">
        <v>325</v>
      </c>
      <c r="AT230" s="231" t="s">
        <v>152</v>
      </c>
      <c r="AU230" s="231" t="s">
        <v>85</v>
      </c>
      <c r="AY230" s="18" t="s">
        <v>142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82</v>
      </c>
      <c r="BK230" s="232">
        <f>ROUND(I230*H230,2)</f>
        <v>0</v>
      </c>
      <c r="BL230" s="18" t="s">
        <v>325</v>
      </c>
      <c r="BM230" s="231" t="s">
        <v>1161</v>
      </c>
    </row>
    <row r="231" s="2" customFormat="1">
      <c r="A231" s="39"/>
      <c r="B231" s="40"/>
      <c r="C231" s="41"/>
      <c r="D231" s="233" t="s">
        <v>149</v>
      </c>
      <c r="E231" s="41"/>
      <c r="F231" s="234" t="s">
        <v>1160</v>
      </c>
      <c r="G231" s="41"/>
      <c r="H231" s="41"/>
      <c r="I231" s="137"/>
      <c r="J231" s="41"/>
      <c r="K231" s="41"/>
      <c r="L231" s="45"/>
      <c r="M231" s="235"/>
      <c r="N231" s="236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149</v>
      </c>
      <c r="AU231" s="18" t="s">
        <v>85</v>
      </c>
    </row>
    <row r="232" s="13" customFormat="1">
      <c r="A232" s="13"/>
      <c r="B232" s="237"/>
      <c r="C232" s="238"/>
      <c r="D232" s="233" t="s">
        <v>150</v>
      </c>
      <c r="E232" s="239" t="s">
        <v>19</v>
      </c>
      <c r="F232" s="240" t="s">
        <v>1162</v>
      </c>
      <c r="G232" s="238"/>
      <c r="H232" s="241">
        <v>50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150</v>
      </c>
      <c r="AU232" s="247" t="s">
        <v>85</v>
      </c>
      <c r="AV232" s="13" t="s">
        <v>85</v>
      </c>
      <c r="AW232" s="13" t="s">
        <v>34</v>
      </c>
      <c r="AX232" s="13" t="s">
        <v>82</v>
      </c>
      <c r="AY232" s="247" t="s">
        <v>142</v>
      </c>
    </row>
    <row r="233" s="13" customFormat="1">
      <c r="A233" s="13"/>
      <c r="B233" s="237"/>
      <c r="C233" s="238"/>
      <c r="D233" s="233" t="s">
        <v>150</v>
      </c>
      <c r="E233" s="238"/>
      <c r="F233" s="240" t="s">
        <v>1163</v>
      </c>
      <c r="G233" s="238"/>
      <c r="H233" s="241">
        <v>57.5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7" t="s">
        <v>150</v>
      </c>
      <c r="AU233" s="247" t="s">
        <v>85</v>
      </c>
      <c r="AV233" s="13" t="s">
        <v>85</v>
      </c>
      <c r="AW233" s="13" t="s">
        <v>4</v>
      </c>
      <c r="AX233" s="13" t="s">
        <v>82</v>
      </c>
      <c r="AY233" s="247" t="s">
        <v>142</v>
      </c>
    </row>
    <row r="234" s="2" customFormat="1" ht="21.75" customHeight="1">
      <c r="A234" s="39"/>
      <c r="B234" s="40"/>
      <c r="C234" s="220" t="s">
        <v>377</v>
      </c>
      <c r="D234" s="220" t="s">
        <v>143</v>
      </c>
      <c r="E234" s="221" t="s">
        <v>354</v>
      </c>
      <c r="F234" s="222" t="s">
        <v>355</v>
      </c>
      <c r="G234" s="223" t="s">
        <v>194</v>
      </c>
      <c r="H234" s="224">
        <v>1055</v>
      </c>
      <c r="I234" s="225"/>
      <c r="J234" s="226">
        <f>ROUND(I234*H234,2)</f>
        <v>0</v>
      </c>
      <c r="K234" s="222" t="s">
        <v>165</v>
      </c>
      <c r="L234" s="45"/>
      <c r="M234" s="227" t="s">
        <v>19</v>
      </c>
      <c r="N234" s="228" t="s">
        <v>45</v>
      </c>
      <c r="O234" s="85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1" t="s">
        <v>269</v>
      </c>
      <c r="AT234" s="231" t="s">
        <v>143</v>
      </c>
      <c r="AU234" s="231" t="s">
        <v>85</v>
      </c>
      <c r="AY234" s="18" t="s">
        <v>142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82</v>
      </c>
      <c r="BK234" s="232">
        <f>ROUND(I234*H234,2)</f>
        <v>0</v>
      </c>
      <c r="BL234" s="18" t="s">
        <v>269</v>
      </c>
      <c r="BM234" s="231" t="s">
        <v>356</v>
      </c>
    </row>
    <row r="235" s="2" customFormat="1">
      <c r="A235" s="39"/>
      <c r="B235" s="40"/>
      <c r="C235" s="41"/>
      <c r="D235" s="233" t="s">
        <v>149</v>
      </c>
      <c r="E235" s="41"/>
      <c r="F235" s="234" t="s">
        <v>357</v>
      </c>
      <c r="G235" s="41"/>
      <c r="H235" s="41"/>
      <c r="I235" s="137"/>
      <c r="J235" s="41"/>
      <c r="K235" s="41"/>
      <c r="L235" s="45"/>
      <c r="M235" s="235"/>
      <c r="N235" s="236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149</v>
      </c>
      <c r="AU235" s="18" t="s">
        <v>85</v>
      </c>
    </row>
    <row r="236" s="2" customFormat="1" ht="21.75" customHeight="1">
      <c r="A236" s="39"/>
      <c r="B236" s="40"/>
      <c r="C236" s="220" t="s">
        <v>384</v>
      </c>
      <c r="D236" s="220" t="s">
        <v>143</v>
      </c>
      <c r="E236" s="221" t="s">
        <v>1164</v>
      </c>
      <c r="F236" s="222" t="s">
        <v>1165</v>
      </c>
      <c r="G236" s="223" t="s">
        <v>194</v>
      </c>
      <c r="H236" s="224">
        <v>1055</v>
      </c>
      <c r="I236" s="225"/>
      <c r="J236" s="226">
        <f>ROUND(I236*H236,2)</f>
        <v>0</v>
      </c>
      <c r="K236" s="222" t="s">
        <v>165</v>
      </c>
      <c r="L236" s="45"/>
      <c r="M236" s="227" t="s">
        <v>19</v>
      </c>
      <c r="N236" s="228" t="s">
        <v>45</v>
      </c>
      <c r="O236" s="85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1" t="s">
        <v>269</v>
      </c>
      <c r="AT236" s="231" t="s">
        <v>143</v>
      </c>
      <c r="AU236" s="231" t="s">
        <v>85</v>
      </c>
      <c r="AY236" s="18" t="s">
        <v>142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82</v>
      </c>
      <c r="BK236" s="232">
        <f>ROUND(I236*H236,2)</f>
        <v>0</v>
      </c>
      <c r="BL236" s="18" t="s">
        <v>269</v>
      </c>
      <c r="BM236" s="231" t="s">
        <v>1166</v>
      </c>
    </row>
    <row r="237" s="2" customFormat="1">
      <c r="A237" s="39"/>
      <c r="B237" s="40"/>
      <c r="C237" s="41"/>
      <c r="D237" s="233" t="s">
        <v>149</v>
      </c>
      <c r="E237" s="41"/>
      <c r="F237" s="234" t="s">
        <v>1167</v>
      </c>
      <c r="G237" s="41"/>
      <c r="H237" s="41"/>
      <c r="I237" s="137"/>
      <c r="J237" s="41"/>
      <c r="K237" s="41"/>
      <c r="L237" s="45"/>
      <c r="M237" s="235"/>
      <c r="N237" s="236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149</v>
      </c>
      <c r="AU237" s="18" t="s">
        <v>85</v>
      </c>
    </row>
    <row r="238" s="2" customFormat="1">
      <c r="A238" s="39"/>
      <c r="B238" s="40"/>
      <c r="C238" s="41"/>
      <c r="D238" s="233" t="s">
        <v>197</v>
      </c>
      <c r="E238" s="41"/>
      <c r="F238" s="260" t="s">
        <v>1168</v>
      </c>
      <c r="G238" s="41"/>
      <c r="H238" s="41"/>
      <c r="I238" s="137"/>
      <c r="J238" s="41"/>
      <c r="K238" s="41"/>
      <c r="L238" s="45"/>
      <c r="M238" s="235"/>
      <c r="N238" s="236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197</v>
      </c>
      <c r="AU238" s="18" t="s">
        <v>85</v>
      </c>
    </row>
    <row r="239" s="13" customFormat="1">
      <c r="A239" s="13"/>
      <c r="B239" s="237"/>
      <c r="C239" s="238"/>
      <c r="D239" s="233" t="s">
        <v>150</v>
      </c>
      <c r="E239" s="239" t="s">
        <v>19</v>
      </c>
      <c r="F239" s="240" t="s">
        <v>1169</v>
      </c>
      <c r="G239" s="238"/>
      <c r="H239" s="241">
        <v>1055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7" t="s">
        <v>150</v>
      </c>
      <c r="AU239" s="247" t="s">
        <v>85</v>
      </c>
      <c r="AV239" s="13" t="s">
        <v>85</v>
      </c>
      <c r="AW239" s="13" t="s">
        <v>34</v>
      </c>
      <c r="AX239" s="13" t="s">
        <v>82</v>
      </c>
      <c r="AY239" s="247" t="s">
        <v>142</v>
      </c>
    </row>
    <row r="240" s="2" customFormat="1" ht="16.5" customHeight="1">
      <c r="A240" s="39"/>
      <c r="B240" s="40"/>
      <c r="C240" s="248" t="s">
        <v>392</v>
      </c>
      <c r="D240" s="248" t="s">
        <v>152</v>
      </c>
      <c r="E240" s="249" t="s">
        <v>359</v>
      </c>
      <c r="F240" s="250" t="s">
        <v>360</v>
      </c>
      <c r="G240" s="251" t="s">
        <v>194</v>
      </c>
      <c r="H240" s="252">
        <v>1213.25</v>
      </c>
      <c r="I240" s="253"/>
      <c r="J240" s="254">
        <f>ROUND(I240*H240,2)</f>
        <v>0</v>
      </c>
      <c r="K240" s="250" t="s">
        <v>165</v>
      </c>
      <c r="L240" s="255"/>
      <c r="M240" s="256" t="s">
        <v>19</v>
      </c>
      <c r="N240" s="257" t="s">
        <v>45</v>
      </c>
      <c r="O240" s="85"/>
      <c r="P240" s="229">
        <f>O240*H240</f>
        <v>0</v>
      </c>
      <c r="Q240" s="229">
        <v>0.00021000000000000001</v>
      </c>
      <c r="R240" s="229">
        <f>Q240*H240</f>
        <v>0.25478250000000002</v>
      </c>
      <c r="S240" s="229">
        <v>0</v>
      </c>
      <c r="T240" s="23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1" t="s">
        <v>325</v>
      </c>
      <c r="AT240" s="231" t="s">
        <v>152</v>
      </c>
      <c r="AU240" s="231" t="s">
        <v>85</v>
      </c>
      <c r="AY240" s="18" t="s">
        <v>142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82</v>
      </c>
      <c r="BK240" s="232">
        <f>ROUND(I240*H240,2)</f>
        <v>0</v>
      </c>
      <c r="BL240" s="18" t="s">
        <v>325</v>
      </c>
      <c r="BM240" s="231" t="s">
        <v>361</v>
      </c>
    </row>
    <row r="241" s="2" customFormat="1">
      <c r="A241" s="39"/>
      <c r="B241" s="40"/>
      <c r="C241" s="41"/>
      <c r="D241" s="233" t="s">
        <v>149</v>
      </c>
      <c r="E241" s="41"/>
      <c r="F241" s="234" t="s">
        <v>360</v>
      </c>
      <c r="G241" s="41"/>
      <c r="H241" s="41"/>
      <c r="I241" s="137"/>
      <c r="J241" s="41"/>
      <c r="K241" s="41"/>
      <c r="L241" s="45"/>
      <c r="M241" s="235"/>
      <c r="N241" s="236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149</v>
      </c>
      <c r="AU241" s="18" t="s">
        <v>85</v>
      </c>
    </row>
    <row r="242" s="2" customFormat="1">
      <c r="A242" s="39"/>
      <c r="B242" s="40"/>
      <c r="C242" s="41"/>
      <c r="D242" s="233" t="s">
        <v>210</v>
      </c>
      <c r="E242" s="41"/>
      <c r="F242" s="260" t="s">
        <v>350</v>
      </c>
      <c r="G242" s="41"/>
      <c r="H242" s="41"/>
      <c r="I242" s="137"/>
      <c r="J242" s="41"/>
      <c r="K242" s="41"/>
      <c r="L242" s="45"/>
      <c r="M242" s="235"/>
      <c r="N242" s="236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210</v>
      </c>
      <c r="AU242" s="18" t="s">
        <v>85</v>
      </c>
    </row>
    <row r="243" s="13" customFormat="1">
      <c r="A243" s="13"/>
      <c r="B243" s="237"/>
      <c r="C243" s="238"/>
      <c r="D243" s="233" t="s">
        <v>150</v>
      </c>
      <c r="E243" s="239" t="s">
        <v>19</v>
      </c>
      <c r="F243" s="240" t="s">
        <v>1170</v>
      </c>
      <c r="G243" s="238"/>
      <c r="H243" s="241">
        <v>1055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150</v>
      </c>
      <c r="AU243" s="247" t="s">
        <v>85</v>
      </c>
      <c r="AV243" s="13" t="s">
        <v>85</v>
      </c>
      <c r="AW243" s="13" t="s">
        <v>34</v>
      </c>
      <c r="AX243" s="13" t="s">
        <v>82</v>
      </c>
      <c r="AY243" s="247" t="s">
        <v>142</v>
      </c>
    </row>
    <row r="244" s="13" customFormat="1">
      <c r="A244" s="13"/>
      <c r="B244" s="237"/>
      <c r="C244" s="238"/>
      <c r="D244" s="233" t="s">
        <v>150</v>
      </c>
      <c r="E244" s="238"/>
      <c r="F244" s="240" t="s">
        <v>1171</v>
      </c>
      <c r="G244" s="238"/>
      <c r="H244" s="241">
        <v>1213.25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7" t="s">
        <v>150</v>
      </c>
      <c r="AU244" s="247" t="s">
        <v>85</v>
      </c>
      <c r="AV244" s="13" t="s">
        <v>85</v>
      </c>
      <c r="AW244" s="13" t="s">
        <v>4</v>
      </c>
      <c r="AX244" s="13" t="s">
        <v>82</v>
      </c>
      <c r="AY244" s="247" t="s">
        <v>142</v>
      </c>
    </row>
    <row r="245" s="12" customFormat="1" ht="22.8" customHeight="1">
      <c r="A245" s="12"/>
      <c r="B245" s="206"/>
      <c r="C245" s="207"/>
      <c r="D245" s="208" t="s">
        <v>73</v>
      </c>
      <c r="E245" s="258" t="s">
        <v>364</v>
      </c>
      <c r="F245" s="258" t="s">
        <v>365</v>
      </c>
      <c r="G245" s="207"/>
      <c r="H245" s="207"/>
      <c r="I245" s="210"/>
      <c r="J245" s="259">
        <f>BK245</f>
        <v>0</v>
      </c>
      <c r="K245" s="207"/>
      <c r="L245" s="212"/>
      <c r="M245" s="213"/>
      <c r="N245" s="214"/>
      <c r="O245" s="214"/>
      <c r="P245" s="215">
        <f>SUM(P246:P449)</f>
        <v>0</v>
      </c>
      <c r="Q245" s="214"/>
      <c r="R245" s="215">
        <f>SUM(R246:R449)</f>
        <v>16.946472499999999</v>
      </c>
      <c r="S245" s="214"/>
      <c r="T245" s="216">
        <f>SUM(T246:T449)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7" t="s">
        <v>158</v>
      </c>
      <c r="AT245" s="218" t="s">
        <v>73</v>
      </c>
      <c r="AU245" s="218" t="s">
        <v>82</v>
      </c>
      <c r="AY245" s="217" t="s">
        <v>142</v>
      </c>
      <c r="BK245" s="219">
        <f>SUM(BK246:BK449)</f>
        <v>0</v>
      </c>
    </row>
    <row r="246" s="2" customFormat="1" ht="16.5" customHeight="1">
      <c r="A246" s="39"/>
      <c r="B246" s="40"/>
      <c r="C246" s="220" t="s">
        <v>398</v>
      </c>
      <c r="D246" s="220" t="s">
        <v>143</v>
      </c>
      <c r="E246" s="221" t="s">
        <v>367</v>
      </c>
      <c r="F246" s="222" t="s">
        <v>368</v>
      </c>
      <c r="G246" s="223" t="s">
        <v>155</v>
      </c>
      <c r="H246" s="224">
        <v>56</v>
      </c>
      <c r="I246" s="225"/>
      <c r="J246" s="226">
        <f>ROUND(I246*H246,2)</f>
        <v>0</v>
      </c>
      <c r="K246" s="222" t="s">
        <v>165</v>
      </c>
      <c r="L246" s="45"/>
      <c r="M246" s="227" t="s">
        <v>19</v>
      </c>
      <c r="N246" s="228" t="s">
        <v>45</v>
      </c>
      <c r="O246" s="85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1" t="s">
        <v>269</v>
      </c>
      <c r="AT246" s="231" t="s">
        <v>143</v>
      </c>
      <c r="AU246" s="231" t="s">
        <v>85</v>
      </c>
      <c r="AY246" s="18" t="s">
        <v>142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82</v>
      </c>
      <c r="BK246" s="232">
        <f>ROUND(I246*H246,2)</f>
        <v>0</v>
      </c>
      <c r="BL246" s="18" t="s">
        <v>269</v>
      </c>
      <c r="BM246" s="231" t="s">
        <v>369</v>
      </c>
    </row>
    <row r="247" s="2" customFormat="1">
      <c r="A247" s="39"/>
      <c r="B247" s="40"/>
      <c r="C247" s="41"/>
      <c r="D247" s="233" t="s">
        <v>149</v>
      </c>
      <c r="E247" s="41"/>
      <c r="F247" s="234" t="s">
        <v>370</v>
      </c>
      <c r="G247" s="41"/>
      <c r="H247" s="41"/>
      <c r="I247" s="137"/>
      <c r="J247" s="41"/>
      <c r="K247" s="41"/>
      <c r="L247" s="45"/>
      <c r="M247" s="235"/>
      <c r="N247" s="236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149</v>
      </c>
      <c r="AU247" s="18" t="s">
        <v>85</v>
      </c>
    </row>
    <row r="248" s="2" customFormat="1">
      <c r="A248" s="39"/>
      <c r="B248" s="40"/>
      <c r="C248" s="41"/>
      <c r="D248" s="233" t="s">
        <v>197</v>
      </c>
      <c r="E248" s="41"/>
      <c r="F248" s="260" t="s">
        <v>371</v>
      </c>
      <c r="G248" s="41"/>
      <c r="H248" s="41"/>
      <c r="I248" s="137"/>
      <c r="J248" s="41"/>
      <c r="K248" s="41"/>
      <c r="L248" s="45"/>
      <c r="M248" s="235"/>
      <c r="N248" s="236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197</v>
      </c>
      <c r="AU248" s="18" t="s">
        <v>85</v>
      </c>
    </row>
    <row r="249" s="2" customFormat="1" ht="16.5" customHeight="1">
      <c r="A249" s="39"/>
      <c r="B249" s="40"/>
      <c r="C249" s="248" t="s">
        <v>405</v>
      </c>
      <c r="D249" s="248" t="s">
        <v>152</v>
      </c>
      <c r="E249" s="249" t="s">
        <v>373</v>
      </c>
      <c r="F249" s="250" t="s">
        <v>374</v>
      </c>
      <c r="G249" s="251" t="s">
        <v>155</v>
      </c>
      <c r="H249" s="252">
        <v>56</v>
      </c>
      <c r="I249" s="253"/>
      <c r="J249" s="254">
        <f>ROUND(I249*H249,2)</f>
        <v>0</v>
      </c>
      <c r="K249" s="250" t="s">
        <v>165</v>
      </c>
      <c r="L249" s="255"/>
      <c r="M249" s="256" t="s">
        <v>19</v>
      </c>
      <c r="N249" s="257" t="s">
        <v>45</v>
      </c>
      <c r="O249" s="85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1" t="s">
        <v>325</v>
      </c>
      <c r="AT249" s="231" t="s">
        <v>152</v>
      </c>
      <c r="AU249" s="231" t="s">
        <v>85</v>
      </c>
      <c r="AY249" s="18" t="s">
        <v>142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82</v>
      </c>
      <c r="BK249" s="232">
        <f>ROUND(I249*H249,2)</f>
        <v>0</v>
      </c>
      <c r="BL249" s="18" t="s">
        <v>325</v>
      </c>
      <c r="BM249" s="231" t="s">
        <v>375</v>
      </c>
    </row>
    <row r="250" s="2" customFormat="1">
      <c r="A250" s="39"/>
      <c r="B250" s="40"/>
      <c r="C250" s="41"/>
      <c r="D250" s="233" t="s">
        <v>149</v>
      </c>
      <c r="E250" s="41"/>
      <c r="F250" s="234" t="s">
        <v>374</v>
      </c>
      <c r="G250" s="41"/>
      <c r="H250" s="41"/>
      <c r="I250" s="137"/>
      <c r="J250" s="41"/>
      <c r="K250" s="41"/>
      <c r="L250" s="45"/>
      <c r="M250" s="235"/>
      <c r="N250" s="236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149</v>
      </c>
      <c r="AU250" s="18" t="s">
        <v>85</v>
      </c>
    </row>
    <row r="251" s="13" customFormat="1">
      <c r="A251" s="13"/>
      <c r="B251" s="237"/>
      <c r="C251" s="238"/>
      <c r="D251" s="233" t="s">
        <v>150</v>
      </c>
      <c r="E251" s="239" t="s">
        <v>19</v>
      </c>
      <c r="F251" s="240" t="s">
        <v>1172</v>
      </c>
      <c r="G251" s="238"/>
      <c r="H251" s="241">
        <v>56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150</v>
      </c>
      <c r="AU251" s="247" t="s">
        <v>85</v>
      </c>
      <c r="AV251" s="13" t="s">
        <v>85</v>
      </c>
      <c r="AW251" s="13" t="s">
        <v>34</v>
      </c>
      <c r="AX251" s="13" t="s">
        <v>82</v>
      </c>
      <c r="AY251" s="247" t="s">
        <v>142</v>
      </c>
    </row>
    <row r="252" s="2" customFormat="1" ht="21.75" customHeight="1">
      <c r="A252" s="39"/>
      <c r="B252" s="40"/>
      <c r="C252" s="248" t="s">
        <v>411</v>
      </c>
      <c r="D252" s="248" t="s">
        <v>152</v>
      </c>
      <c r="E252" s="249" t="s">
        <v>1173</v>
      </c>
      <c r="F252" s="250" t="s">
        <v>1174</v>
      </c>
      <c r="G252" s="251" t="s">
        <v>1175</v>
      </c>
      <c r="H252" s="252">
        <v>5</v>
      </c>
      <c r="I252" s="253"/>
      <c r="J252" s="254">
        <f>ROUND(I252*H252,2)</f>
        <v>0</v>
      </c>
      <c r="K252" s="250" t="s">
        <v>19</v>
      </c>
      <c r="L252" s="255"/>
      <c r="M252" s="256" t="s">
        <v>19</v>
      </c>
      <c r="N252" s="257" t="s">
        <v>45</v>
      </c>
      <c r="O252" s="85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1" t="s">
        <v>388</v>
      </c>
      <c r="AT252" s="231" t="s">
        <v>152</v>
      </c>
      <c r="AU252" s="231" t="s">
        <v>85</v>
      </c>
      <c r="AY252" s="18" t="s">
        <v>142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82</v>
      </c>
      <c r="BK252" s="232">
        <f>ROUND(I252*H252,2)</f>
        <v>0</v>
      </c>
      <c r="BL252" s="18" t="s">
        <v>269</v>
      </c>
      <c r="BM252" s="231" t="s">
        <v>1176</v>
      </c>
    </row>
    <row r="253" s="2" customFormat="1">
      <c r="A253" s="39"/>
      <c r="B253" s="40"/>
      <c r="C253" s="41"/>
      <c r="D253" s="233" t="s">
        <v>149</v>
      </c>
      <c r="E253" s="41"/>
      <c r="F253" s="234" t="s">
        <v>1174</v>
      </c>
      <c r="G253" s="41"/>
      <c r="H253" s="41"/>
      <c r="I253" s="137"/>
      <c r="J253" s="41"/>
      <c r="K253" s="41"/>
      <c r="L253" s="45"/>
      <c r="M253" s="235"/>
      <c r="N253" s="236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149</v>
      </c>
      <c r="AU253" s="18" t="s">
        <v>85</v>
      </c>
    </row>
    <row r="254" s="13" customFormat="1">
      <c r="A254" s="13"/>
      <c r="B254" s="237"/>
      <c r="C254" s="238"/>
      <c r="D254" s="233" t="s">
        <v>150</v>
      </c>
      <c r="E254" s="239" t="s">
        <v>19</v>
      </c>
      <c r="F254" s="240" t="s">
        <v>1177</v>
      </c>
      <c r="G254" s="238"/>
      <c r="H254" s="241">
        <v>5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150</v>
      </c>
      <c r="AU254" s="247" t="s">
        <v>85</v>
      </c>
      <c r="AV254" s="13" t="s">
        <v>85</v>
      </c>
      <c r="AW254" s="13" t="s">
        <v>34</v>
      </c>
      <c r="AX254" s="13" t="s">
        <v>82</v>
      </c>
      <c r="AY254" s="247" t="s">
        <v>142</v>
      </c>
    </row>
    <row r="255" s="2" customFormat="1" ht="16.5" customHeight="1">
      <c r="A255" s="39"/>
      <c r="B255" s="40"/>
      <c r="C255" s="220" t="s">
        <v>416</v>
      </c>
      <c r="D255" s="220" t="s">
        <v>143</v>
      </c>
      <c r="E255" s="221" t="s">
        <v>378</v>
      </c>
      <c r="F255" s="222" t="s">
        <v>379</v>
      </c>
      <c r="G255" s="223" t="s">
        <v>194</v>
      </c>
      <c r="H255" s="224">
        <v>60</v>
      </c>
      <c r="I255" s="225"/>
      <c r="J255" s="226">
        <f>ROUND(I255*H255,2)</f>
        <v>0</v>
      </c>
      <c r="K255" s="222" t="s">
        <v>165</v>
      </c>
      <c r="L255" s="45"/>
      <c r="M255" s="227" t="s">
        <v>19</v>
      </c>
      <c r="N255" s="228" t="s">
        <v>45</v>
      </c>
      <c r="O255" s="85"/>
      <c r="P255" s="229">
        <f>O255*H255</f>
        <v>0</v>
      </c>
      <c r="Q255" s="229">
        <v>5.0000000000000002E-05</v>
      </c>
      <c r="R255" s="229">
        <f>Q255*H255</f>
        <v>0.0030000000000000001</v>
      </c>
      <c r="S255" s="229">
        <v>0</v>
      </c>
      <c r="T255" s="23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1" t="s">
        <v>269</v>
      </c>
      <c r="AT255" s="231" t="s">
        <v>143</v>
      </c>
      <c r="AU255" s="231" t="s">
        <v>85</v>
      </c>
      <c r="AY255" s="18" t="s">
        <v>142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82</v>
      </c>
      <c r="BK255" s="232">
        <f>ROUND(I255*H255,2)</f>
        <v>0</v>
      </c>
      <c r="BL255" s="18" t="s">
        <v>269</v>
      </c>
      <c r="BM255" s="231" t="s">
        <v>1178</v>
      </c>
    </row>
    <row r="256" s="2" customFormat="1">
      <c r="A256" s="39"/>
      <c r="B256" s="40"/>
      <c r="C256" s="41"/>
      <c r="D256" s="233" t="s">
        <v>149</v>
      </c>
      <c r="E256" s="41"/>
      <c r="F256" s="234" t="s">
        <v>381</v>
      </c>
      <c r="G256" s="41"/>
      <c r="H256" s="41"/>
      <c r="I256" s="137"/>
      <c r="J256" s="41"/>
      <c r="K256" s="41"/>
      <c r="L256" s="45"/>
      <c r="M256" s="235"/>
      <c r="N256" s="236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149</v>
      </c>
      <c r="AU256" s="18" t="s">
        <v>85</v>
      </c>
    </row>
    <row r="257" s="2" customFormat="1">
      <c r="A257" s="39"/>
      <c r="B257" s="40"/>
      <c r="C257" s="41"/>
      <c r="D257" s="233" t="s">
        <v>197</v>
      </c>
      <c r="E257" s="41"/>
      <c r="F257" s="260" t="s">
        <v>382</v>
      </c>
      <c r="G257" s="41"/>
      <c r="H257" s="41"/>
      <c r="I257" s="137"/>
      <c r="J257" s="41"/>
      <c r="K257" s="41"/>
      <c r="L257" s="45"/>
      <c r="M257" s="235"/>
      <c r="N257" s="236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197</v>
      </c>
      <c r="AU257" s="18" t="s">
        <v>85</v>
      </c>
    </row>
    <row r="258" s="13" customFormat="1">
      <c r="A258" s="13"/>
      <c r="B258" s="237"/>
      <c r="C258" s="238"/>
      <c r="D258" s="233" t="s">
        <v>150</v>
      </c>
      <c r="E258" s="239" t="s">
        <v>19</v>
      </c>
      <c r="F258" s="240" t="s">
        <v>1179</v>
      </c>
      <c r="G258" s="238"/>
      <c r="H258" s="241">
        <v>60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150</v>
      </c>
      <c r="AU258" s="247" t="s">
        <v>85</v>
      </c>
      <c r="AV258" s="13" t="s">
        <v>85</v>
      </c>
      <c r="AW258" s="13" t="s">
        <v>34</v>
      </c>
      <c r="AX258" s="13" t="s">
        <v>82</v>
      </c>
      <c r="AY258" s="247" t="s">
        <v>142</v>
      </c>
    </row>
    <row r="259" s="2" customFormat="1" ht="16.5" customHeight="1">
      <c r="A259" s="39"/>
      <c r="B259" s="40"/>
      <c r="C259" s="248" t="s">
        <v>421</v>
      </c>
      <c r="D259" s="248" t="s">
        <v>152</v>
      </c>
      <c r="E259" s="249" t="s">
        <v>385</v>
      </c>
      <c r="F259" s="250" t="s">
        <v>386</v>
      </c>
      <c r="G259" s="251" t="s">
        <v>387</v>
      </c>
      <c r="H259" s="252">
        <v>44.640000000000001</v>
      </c>
      <c r="I259" s="253"/>
      <c r="J259" s="254">
        <f>ROUND(I259*H259,2)</f>
        <v>0</v>
      </c>
      <c r="K259" s="250" t="s">
        <v>165</v>
      </c>
      <c r="L259" s="255"/>
      <c r="M259" s="256" t="s">
        <v>19</v>
      </c>
      <c r="N259" s="257" t="s">
        <v>45</v>
      </c>
      <c r="O259" s="85"/>
      <c r="P259" s="229">
        <f>O259*H259</f>
        <v>0</v>
      </c>
      <c r="Q259" s="229">
        <v>0.001</v>
      </c>
      <c r="R259" s="229">
        <f>Q259*H259</f>
        <v>0.044639999999999999</v>
      </c>
      <c r="S259" s="229">
        <v>0</v>
      </c>
      <c r="T259" s="23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1" t="s">
        <v>388</v>
      </c>
      <c r="AT259" s="231" t="s">
        <v>152</v>
      </c>
      <c r="AU259" s="231" t="s">
        <v>85</v>
      </c>
      <c r="AY259" s="18" t="s">
        <v>142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82</v>
      </c>
      <c r="BK259" s="232">
        <f>ROUND(I259*H259,2)</f>
        <v>0</v>
      </c>
      <c r="BL259" s="18" t="s">
        <v>269</v>
      </c>
      <c r="BM259" s="231" t="s">
        <v>1180</v>
      </c>
    </row>
    <row r="260" s="2" customFormat="1">
      <c r="A260" s="39"/>
      <c r="B260" s="40"/>
      <c r="C260" s="41"/>
      <c r="D260" s="233" t="s">
        <v>149</v>
      </c>
      <c r="E260" s="41"/>
      <c r="F260" s="234" t="s">
        <v>386</v>
      </c>
      <c r="G260" s="41"/>
      <c r="H260" s="41"/>
      <c r="I260" s="137"/>
      <c r="J260" s="41"/>
      <c r="K260" s="41"/>
      <c r="L260" s="45"/>
      <c r="M260" s="235"/>
      <c r="N260" s="236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149</v>
      </c>
      <c r="AU260" s="18" t="s">
        <v>85</v>
      </c>
    </row>
    <row r="261" s="13" customFormat="1">
      <c r="A261" s="13"/>
      <c r="B261" s="237"/>
      <c r="C261" s="238"/>
      <c r="D261" s="233" t="s">
        <v>150</v>
      </c>
      <c r="E261" s="239" t="s">
        <v>19</v>
      </c>
      <c r="F261" s="240" t="s">
        <v>1181</v>
      </c>
      <c r="G261" s="238"/>
      <c r="H261" s="241">
        <v>37.200000000000003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7" t="s">
        <v>150</v>
      </c>
      <c r="AU261" s="247" t="s">
        <v>85</v>
      </c>
      <c r="AV261" s="13" t="s">
        <v>85</v>
      </c>
      <c r="AW261" s="13" t="s">
        <v>34</v>
      </c>
      <c r="AX261" s="13" t="s">
        <v>82</v>
      </c>
      <c r="AY261" s="247" t="s">
        <v>142</v>
      </c>
    </row>
    <row r="262" s="13" customFormat="1">
      <c r="A262" s="13"/>
      <c r="B262" s="237"/>
      <c r="C262" s="238"/>
      <c r="D262" s="233" t="s">
        <v>150</v>
      </c>
      <c r="E262" s="238"/>
      <c r="F262" s="240" t="s">
        <v>1182</v>
      </c>
      <c r="G262" s="238"/>
      <c r="H262" s="241">
        <v>44.640000000000001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150</v>
      </c>
      <c r="AU262" s="247" t="s">
        <v>85</v>
      </c>
      <c r="AV262" s="13" t="s">
        <v>85</v>
      </c>
      <c r="AW262" s="13" t="s">
        <v>4</v>
      </c>
      <c r="AX262" s="13" t="s">
        <v>82</v>
      </c>
      <c r="AY262" s="247" t="s">
        <v>142</v>
      </c>
    </row>
    <row r="263" s="2" customFormat="1" ht="21.75" customHeight="1">
      <c r="A263" s="39"/>
      <c r="B263" s="40"/>
      <c r="C263" s="220" t="s">
        <v>426</v>
      </c>
      <c r="D263" s="220" t="s">
        <v>143</v>
      </c>
      <c r="E263" s="221" t="s">
        <v>393</v>
      </c>
      <c r="F263" s="222" t="s">
        <v>394</v>
      </c>
      <c r="G263" s="223" t="s">
        <v>194</v>
      </c>
      <c r="H263" s="224">
        <v>45</v>
      </c>
      <c r="I263" s="225"/>
      <c r="J263" s="226">
        <f>ROUND(I263*H263,2)</f>
        <v>0</v>
      </c>
      <c r="K263" s="222" t="s">
        <v>19</v>
      </c>
      <c r="L263" s="45"/>
      <c r="M263" s="227" t="s">
        <v>19</v>
      </c>
      <c r="N263" s="228" t="s">
        <v>45</v>
      </c>
      <c r="O263" s="85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1" t="s">
        <v>269</v>
      </c>
      <c r="AT263" s="231" t="s">
        <v>143</v>
      </c>
      <c r="AU263" s="231" t="s">
        <v>85</v>
      </c>
      <c r="AY263" s="18" t="s">
        <v>142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82</v>
      </c>
      <c r="BK263" s="232">
        <f>ROUND(I263*H263,2)</f>
        <v>0</v>
      </c>
      <c r="BL263" s="18" t="s">
        <v>269</v>
      </c>
      <c r="BM263" s="231" t="s">
        <v>1183</v>
      </c>
    </row>
    <row r="264" s="2" customFormat="1">
      <c r="A264" s="39"/>
      <c r="B264" s="40"/>
      <c r="C264" s="41"/>
      <c r="D264" s="233" t="s">
        <v>149</v>
      </c>
      <c r="E264" s="41"/>
      <c r="F264" s="234" t="s">
        <v>396</v>
      </c>
      <c r="G264" s="41"/>
      <c r="H264" s="41"/>
      <c r="I264" s="137"/>
      <c r="J264" s="41"/>
      <c r="K264" s="41"/>
      <c r="L264" s="45"/>
      <c r="M264" s="235"/>
      <c r="N264" s="236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149</v>
      </c>
      <c r="AU264" s="18" t="s">
        <v>85</v>
      </c>
    </row>
    <row r="265" s="13" customFormat="1">
      <c r="A265" s="13"/>
      <c r="B265" s="237"/>
      <c r="C265" s="238"/>
      <c r="D265" s="233" t="s">
        <v>150</v>
      </c>
      <c r="E265" s="239" t="s">
        <v>19</v>
      </c>
      <c r="F265" s="240" t="s">
        <v>1184</v>
      </c>
      <c r="G265" s="238"/>
      <c r="H265" s="241">
        <v>45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7" t="s">
        <v>150</v>
      </c>
      <c r="AU265" s="247" t="s">
        <v>85</v>
      </c>
      <c r="AV265" s="13" t="s">
        <v>85</v>
      </c>
      <c r="AW265" s="13" t="s">
        <v>34</v>
      </c>
      <c r="AX265" s="13" t="s">
        <v>82</v>
      </c>
      <c r="AY265" s="247" t="s">
        <v>142</v>
      </c>
    </row>
    <row r="266" s="2" customFormat="1" ht="16.5" customHeight="1">
      <c r="A266" s="39"/>
      <c r="B266" s="40"/>
      <c r="C266" s="248" t="s">
        <v>430</v>
      </c>
      <c r="D266" s="248" t="s">
        <v>152</v>
      </c>
      <c r="E266" s="249" t="s">
        <v>399</v>
      </c>
      <c r="F266" s="250" t="s">
        <v>400</v>
      </c>
      <c r="G266" s="251" t="s">
        <v>387</v>
      </c>
      <c r="H266" s="252">
        <v>56.700000000000003</v>
      </c>
      <c r="I266" s="253"/>
      <c r="J266" s="254">
        <f>ROUND(I266*H266,2)</f>
        <v>0</v>
      </c>
      <c r="K266" s="250" t="s">
        <v>165</v>
      </c>
      <c r="L266" s="255"/>
      <c r="M266" s="256" t="s">
        <v>19</v>
      </c>
      <c r="N266" s="257" t="s">
        <v>45</v>
      </c>
      <c r="O266" s="85"/>
      <c r="P266" s="229">
        <f>O266*H266</f>
        <v>0</v>
      </c>
      <c r="Q266" s="229">
        <v>0.001</v>
      </c>
      <c r="R266" s="229">
        <f>Q266*H266</f>
        <v>0.056700000000000007</v>
      </c>
      <c r="S266" s="229">
        <v>0</v>
      </c>
      <c r="T266" s="23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1" t="s">
        <v>388</v>
      </c>
      <c r="AT266" s="231" t="s">
        <v>152</v>
      </c>
      <c r="AU266" s="231" t="s">
        <v>85</v>
      </c>
      <c r="AY266" s="18" t="s">
        <v>142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82</v>
      </c>
      <c r="BK266" s="232">
        <f>ROUND(I266*H266,2)</f>
        <v>0</v>
      </c>
      <c r="BL266" s="18" t="s">
        <v>269</v>
      </c>
      <c r="BM266" s="231" t="s">
        <v>1185</v>
      </c>
    </row>
    <row r="267" s="2" customFormat="1">
      <c r="A267" s="39"/>
      <c r="B267" s="40"/>
      <c r="C267" s="41"/>
      <c r="D267" s="233" t="s">
        <v>149</v>
      </c>
      <c r="E267" s="41"/>
      <c r="F267" s="234" t="s">
        <v>400</v>
      </c>
      <c r="G267" s="41"/>
      <c r="H267" s="41"/>
      <c r="I267" s="137"/>
      <c r="J267" s="41"/>
      <c r="K267" s="41"/>
      <c r="L267" s="45"/>
      <c r="M267" s="235"/>
      <c r="N267" s="236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149</v>
      </c>
      <c r="AU267" s="18" t="s">
        <v>85</v>
      </c>
    </row>
    <row r="268" s="2" customFormat="1">
      <c r="A268" s="39"/>
      <c r="B268" s="40"/>
      <c r="C268" s="41"/>
      <c r="D268" s="233" t="s">
        <v>210</v>
      </c>
      <c r="E268" s="41"/>
      <c r="F268" s="260" t="s">
        <v>402</v>
      </c>
      <c r="G268" s="41"/>
      <c r="H268" s="41"/>
      <c r="I268" s="137"/>
      <c r="J268" s="41"/>
      <c r="K268" s="41"/>
      <c r="L268" s="45"/>
      <c r="M268" s="235"/>
      <c r="N268" s="236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210</v>
      </c>
      <c r="AU268" s="18" t="s">
        <v>85</v>
      </c>
    </row>
    <row r="269" s="13" customFormat="1">
      <c r="A269" s="13"/>
      <c r="B269" s="237"/>
      <c r="C269" s="238"/>
      <c r="D269" s="233" t="s">
        <v>150</v>
      </c>
      <c r="E269" s="239" t="s">
        <v>19</v>
      </c>
      <c r="F269" s="240" t="s">
        <v>1186</v>
      </c>
      <c r="G269" s="238"/>
      <c r="H269" s="241">
        <v>47.25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7" t="s">
        <v>150</v>
      </c>
      <c r="AU269" s="247" t="s">
        <v>85</v>
      </c>
      <c r="AV269" s="13" t="s">
        <v>85</v>
      </c>
      <c r="AW269" s="13" t="s">
        <v>34</v>
      </c>
      <c r="AX269" s="13" t="s">
        <v>82</v>
      </c>
      <c r="AY269" s="247" t="s">
        <v>142</v>
      </c>
    </row>
    <row r="270" s="13" customFormat="1">
      <c r="A270" s="13"/>
      <c r="B270" s="237"/>
      <c r="C270" s="238"/>
      <c r="D270" s="233" t="s">
        <v>150</v>
      </c>
      <c r="E270" s="238"/>
      <c r="F270" s="240" t="s">
        <v>1187</v>
      </c>
      <c r="G270" s="238"/>
      <c r="H270" s="241">
        <v>56.700000000000003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150</v>
      </c>
      <c r="AU270" s="247" t="s">
        <v>85</v>
      </c>
      <c r="AV270" s="13" t="s">
        <v>85</v>
      </c>
      <c r="AW270" s="13" t="s">
        <v>4</v>
      </c>
      <c r="AX270" s="13" t="s">
        <v>82</v>
      </c>
      <c r="AY270" s="247" t="s">
        <v>142</v>
      </c>
    </row>
    <row r="271" s="2" customFormat="1" ht="16.5" customHeight="1">
      <c r="A271" s="39"/>
      <c r="B271" s="40"/>
      <c r="C271" s="220" t="s">
        <v>435</v>
      </c>
      <c r="D271" s="220" t="s">
        <v>143</v>
      </c>
      <c r="E271" s="221" t="s">
        <v>406</v>
      </c>
      <c r="F271" s="222" t="s">
        <v>407</v>
      </c>
      <c r="G271" s="223" t="s">
        <v>155</v>
      </c>
      <c r="H271" s="224">
        <v>5</v>
      </c>
      <c r="I271" s="225"/>
      <c r="J271" s="226">
        <f>ROUND(I271*H271,2)</f>
        <v>0</v>
      </c>
      <c r="K271" s="222" t="s">
        <v>165</v>
      </c>
      <c r="L271" s="45"/>
      <c r="M271" s="227" t="s">
        <v>19</v>
      </c>
      <c r="N271" s="228" t="s">
        <v>45</v>
      </c>
      <c r="O271" s="85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1" t="s">
        <v>147</v>
      </c>
      <c r="AT271" s="231" t="s">
        <v>143</v>
      </c>
      <c r="AU271" s="231" t="s">
        <v>85</v>
      </c>
      <c r="AY271" s="18" t="s">
        <v>142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82</v>
      </c>
      <c r="BK271" s="232">
        <f>ROUND(I271*H271,2)</f>
        <v>0</v>
      </c>
      <c r="BL271" s="18" t="s">
        <v>147</v>
      </c>
      <c r="BM271" s="231" t="s">
        <v>1188</v>
      </c>
    </row>
    <row r="272" s="2" customFormat="1">
      <c r="A272" s="39"/>
      <c r="B272" s="40"/>
      <c r="C272" s="41"/>
      <c r="D272" s="233" t="s">
        <v>149</v>
      </c>
      <c r="E272" s="41"/>
      <c r="F272" s="234" t="s">
        <v>409</v>
      </c>
      <c r="G272" s="41"/>
      <c r="H272" s="41"/>
      <c r="I272" s="137"/>
      <c r="J272" s="41"/>
      <c r="K272" s="41"/>
      <c r="L272" s="45"/>
      <c r="M272" s="235"/>
      <c r="N272" s="236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149</v>
      </c>
      <c r="AU272" s="18" t="s">
        <v>85</v>
      </c>
    </row>
    <row r="273" s="2" customFormat="1">
      <c r="A273" s="39"/>
      <c r="B273" s="40"/>
      <c r="C273" s="41"/>
      <c r="D273" s="233" t="s">
        <v>197</v>
      </c>
      <c r="E273" s="41"/>
      <c r="F273" s="260" t="s">
        <v>410</v>
      </c>
      <c r="G273" s="41"/>
      <c r="H273" s="41"/>
      <c r="I273" s="137"/>
      <c r="J273" s="41"/>
      <c r="K273" s="41"/>
      <c r="L273" s="45"/>
      <c r="M273" s="235"/>
      <c r="N273" s="236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197</v>
      </c>
      <c r="AU273" s="18" t="s">
        <v>85</v>
      </c>
    </row>
    <row r="274" s="2" customFormat="1" ht="16.5" customHeight="1">
      <c r="A274" s="39"/>
      <c r="B274" s="40"/>
      <c r="C274" s="248" t="s">
        <v>425</v>
      </c>
      <c r="D274" s="248" t="s">
        <v>152</v>
      </c>
      <c r="E274" s="249" t="s">
        <v>412</v>
      </c>
      <c r="F274" s="250" t="s">
        <v>413</v>
      </c>
      <c r="G274" s="251" t="s">
        <v>155</v>
      </c>
      <c r="H274" s="252">
        <v>5</v>
      </c>
      <c r="I274" s="253"/>
      <c r="J274" s="254">
        <f>ROUND(I274*H274,2)</f>
        <v>0</v>
      </c>
      <c r="K274" s="250" t="s">
        <v>165</v>
      </c>
      <c r="L274" s="255"/>
      <c r="M274" s="256" t="s">
        <v>19</v>
      </c>
      <c r="N274" s="257" t="s">
        <v>45</v>
      </c>
      <c r="O274" s="85"/>
      <c r="P274" s="229">
        <f>O274*H274</f>
        <v>0</v>
      </c>
      <c r="Q274" s="229">
        <v>0.00016000000000000001</v>
      </c>
      <c r="R274" s="229">
        <f>Q274*H274</f>
        <v>0.00080000000000000004</v>
      </c>
      <c r="S274" s="229">
        <v>0</v>
      </c>
      <c r="T274" s="23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1" t="s">
        <v>388</v>
      </c>
      <c r="AT274" s="231" t="s">
        <v>152</v>
      </c>
      <c r="AU274" s="231" t="s">
        <v>85</v>
      </c>
      <c r="AY274" s="18" t="s">
        <v>142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82</v>
      </c>
      <c r="BK274" s="232">
        <f>ROUND(I274*H274,2)</f>
        <v>0</v>
      </c>
      <c r="BL274" s="18" t="s">
        <v>269</v>
      </c>
      <c r="BM274" s="231" t="s">
        <v>1189</v>
      </c>
    </row>
    <row r="275" s="2" customFormat="1">
      <c r="A275" s="39"/>
      <c r="B275" s="40"/>
      <c r="C275" s="41"/>
      <c r="D275" s="233" t="s">
        <v>149</v>
      </c>
      <c r="E275" s="41"/>
      <c r="F275" s="234" t="s">
        <v>413</v>
      </c>
      <c r="G275" s="41"/>
      <c r="H275" s="41"/>
      <c r="I275" s="137"/>
      <c r="J275" s="41"/>
      <c r="K275" s="41"/>
      <c r="L275" s="45"/>
      <c r="M275" s="235"/>
      <c r="N275" s="236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149</v>
      </c>
      <c r="AU275" s="18" t="s">
        <v>85</v>
      </c>
    </row>
    <row r="276" s="13" customFormat="1">
      <c r="A276" s="13"/>
      <c r="B276" s="237"/>
      <c r="C276" s="238"/>
      <c r="D276" s="233" t="s">
        <v>150</v>
      </c>
      <c r="E276" s="239" t="s">
        <v>19</v>
      </c>
      <c r="F276" s="240" t="s">
        <v>1177</v>
      </c>
      <c r="G276" s="238"/>
      <c r="H276" s="241">
        <v>5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150</v>
      </c>
      <c r="AU276" s="247" t="s">
        <v>85</v>
      </c>
      <c r="AV276" s="13" t="s">
        <v>85</v>
      </c>
      <c r="AW276" s="13" t="s">
        <v>34</v>
      </c>
      <c r="AX276" s="13" t="s">
        <v>82</v>
      </c>
      <c r="AY276" s="247" t="s">
        <v>142</v>
      </c>
    </row>
    <row r="277" s="2" customFormat="1" ht="16.5" customHeight="1">
      <c r="A277" s="39"/>
      <c r="B277" s="40"/>
      <c r="C277" s="220" t="s">
        <v>444</v>
      </c>
      <c r="D277" s="220" t="s">
        <v>143</v>
      </c>
      <c r="E277" s="221" t="s">
        <v>417</v>
      </c>
      <c r="F277" s="222" t="s">
        <v>418</v>
      </c>
      <c r="G277" s="223" t="s">
        <v>155</v>
      </c>
      <c r="H277" s="224">
        <v>50</v>
      </c>
      <c r="I277" s="225"/>
      <c r="J277" s="226">
        <f>ROUND(I277*H277,2)</f>
        <v>0</v>
      </c>
      <c r="K277" s="222" t="s">
        <v>165</v>
      </c>
      <c r="L277" s="45"/>
      <c r="M277" s="227" t="s">
        <v>19</v>
      </c>
      <c r="N277" s="228" t="s">
        <v>45</v>
      </c>
      <c r="O277" s="85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1" t="s">
        <v>147</v>
      </c>
      <c r="AT277" s="231" t="s">
        <v>143</v>
      </c>
      <c r="AU277" s="231" t="s">
        <v>85</v>
      </c>
      <c r="AY277" s="18" t="s">
        <v>142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82</v>
      </c>
      <c r="BK277" s="232">
        <f>ROUND(I277*H277,2)</f>
        <v>0</v>
      </c>
      <c r="BL277" s="18" t="s">
        <v>147</v>
      </c>
      <c r="BM277" s="231" t="s">
        <v>1190</v>
      </c>
    </row>
    <row r="278" s="2" customFormat="1">
      <c r="A278" s="39"/>
      <c r="B278" s="40"/>
      <c r="C278" s="41"/>
      <c r="D278" s="233" t="s">
        <v>149</v>
      </c>
      <c r="E278" s="41"/>
      <c r="F278" s="234" t="s">
        <v>420</v>
      </c>
      <c r="G278" s="41"/>
      <c r="H278" s="41"/>
      <c r="I278" s="137"/>
      <c r="J278" s="41"/>
      <c r="K278" s="41"/>
      <c r="L278" s="45"/>
      <c r="M278" s="235"/>
      <c r="N278" s="236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149</v>
      </c>
      <c r="AU278" s="18" t="s">
        <v>85</v>
      </c>
    </row>
    <row r="279" s="2" customFormat="1">
      <c r="A279" s="39"/>
      <c r="B279" s="40"/>
      <c r="C279" s="41"/>
      <c r="D279" s="233" t="s">
        <v>197</v>
      </c>
      <c r="E279" s="41"/>
      <c r="F279" s="260" t="s">
        <v>410</v>
      </c>
      <c r="G279" s="41"/>
      <c r="H279" s="41"/>
      <c r="I279" s="137"/>
      <c r="J279" s="41"/>
      <c r="K279" s="41"/>
      <c r="L279" s="45"/>
      <c r="M279" s="235"/>
      <c r="N279" s="236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197</v>
      </c>
      <c r="AU279" s="18" t="s">
        <v>85</v>
      </c>
    </row>
    <row r="280" s="2" customFormat="1" ht="21.75" customHeight="1">
      <c r="A280" s="39"/>
      <c r="B280" s="40"/>
      <c r="C280" s="248" t="s">
        <v>450</v>
      </c>
      <c r="D280" s="248" t="s">
        <v>152</v>
      </c>
      <c r="E280" s="249" t="s">
        <v>422</v>
      </c>
      <c r="F280" s="250" t="s">
        <v>423</v>
      </c>
      <c r="G280" s="251" t="s">
        <v>155</v>
      </c>
      <c r="H280" s="252">
        <v>30</v>
      </c>
      <c r="I280" s="253"/>
      <c r="J280" s="254">
        <f>ROUND(I280*H280,2)</f>
        <v>0</v>
      </c>
      <c r="K280" s="250" t="s">
        <v>165</v>
      </c>
      <c r="L280" s="255"/>
      <c r="M280" s="256" t="s">
        <v>19</v>
      </c>
      <c r="N280" s="257" t="s">
        <v>45</v>
      </c>
      <c r="O280" s="85"/>
      <c r="P280" s="229">
        <f>O280*H280</f>
        <v>0</v>
      </c>
      <c r="Q280" s="229">
        <v>0.00025999999999999998</v>
      </c>
      <c r="R280" s="229">
        <f>Q280*H280</f>
        <v>0.0077999999999999996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388</v>
      </c>
      <c r="AT280" s="231" t="s">
        <v>152</v>
      </c>
      <c r="AU280" s="231" t="s">
        <v>85</v>
      </c>
      <c r="AY280" s="18" t="s">
        <v>142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82</v>
      </c>
      <c r="BK280" s="232">
        <f>ROUND(I280*H280,2)</f>
        <v>0</v>
      </c>
      <c r="BL280" s="18" t="s">
        <v>269</v>
      </c>
      <c r="BM280" s="231" t="s">
        <v>1191</v>
      </c>
    </row>
    <row r="281" s="2" customFormat="1">
      <c r="A281" s="39"/>
      <c r="B281" s="40"/>
      <c r="C281" s="41"/>
      <c r="D281" s="233" t="s">
        <v>149</v>
      </c>
      <c r="E281" s="41"/>
      <c r="F281" s="234" t="s">
        <v>423</v>
      </c>
      <c r="G281" s="41"/>
      <c r="H281" s="41"/>
      <c r="I281" s="137"/>
      <c r="J281" s="41"/>
      <c r="K281" s="41"/>
      <c r="L281" s="45"/>
      <c r="M281" s="235"/>
      <c r="N281" s="236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149</v>
      </c>
      <c r="AU281" s="18" t="s">
        <v>85</v>
      </c>
    </row>
    <row r="282" s="13" customFormat="1">
      <c r="A282" s="13"/>
      <c r="B282" s="237"/>
      <c r="C282" s="238"/>
      <c r="D282" s="233" t="s">
        <v>150</v>
      </c>
      <c r="E282" s="239" t="s">
        <v>19</v>
      </c>
      <c r="F282" s="240" t="s">
        <v>336</v>
      </c>
      <c r="G282" s="238"/>
      <c r="H282" s="241">
        <v>30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7" t="s">
        <v>150</v>
      </c>
      <c r="AU282" s="247" t="s">
        <v>85</v>
      </c>
      <c r="AV282" s="13" t="s">
        <v>85</v>
      </c>
      <c r="AW282" s="13" t="s">
        <v>34</v>
      </c>
      <c r="AX282" s="13" t="s">
        <v>82</v>
      </c>
      <c r="AY282" s="247" t="s">
        <v>142</v>
      </c>
    </row>
    <row r="283" s="2" customFormat="1" ht="21.75" customHeight="1">
      <c r="A283" s="39"/>
      <c r="B283" s="40"/>
      <c r="C283" s="248" t="s">
        <v>455</v>
      </c>
      <c r="D283" s="248" t="s">
        <v>152</v>
      </c>
      <c r="E283" s="249" t="s">
        <v>427</v>
      </c>
      <c r="F283" s="250" t="s">
        <v>428</v>
      </c>
      <c r="G283" s="251" t="s">
        <v>155</v>
      </c>
      <c r="H283" s="252">
        <v>20</v>
      </c>
      <c r="I283" s="253"/>
      <c r="J283" s="254">
        <f>ROUND(I283*H283,2)</f>
        <v>0</v>
      </c>
      <c r="K283" s="250" t="s">
        <v>165</v>
      </c>
      <c r="L283" s="255"/>
      <c r="M283" s="256" t="s">
        <v>19</v>
      </c>
      <c r="N283" s="257" t="s">
        <v>45</v>
      </c>
      <c r="O283" s="85"/>
      <c r="P283" s="229">
        <f>O283*H283</f>
        <v>0</v>
      </c>
      <c r="Q283" s="229">
        <v>0.00069999999999999999</v>
      </c>
      <c r="R283" s="229">
        <f>Q283*H283</f>
        <v>0.014</v>
      </c>
      <c r="S283" s="229">
        <v>0</v>
      </c>
      <c r="T283" s="23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1" t="s">
        <v>388</v>
      </c>
      <c r="AT283" s="231" t="s">
        <v>152</v>
      </c>
      <c r="AU283" s="231" t="s">
        <v>85</v>
      </c>
      <c r="AY283" s="18" t="s">
        <v>142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82</v>
      </c>
      <c r="BK283" s="232">
        <f>ROUND(I283*H283,2)</f>
        <v>0</v>
      </c>
      <c r="BL283" s="18" t="s">
        <v>269</v>
      </c>
      <c r="BM283" s="231" t="s">
        <v>1192</v>
      </c>
    </row>
    <row r="284" s="2" customFormat="1">
      <c r="A284" s="39"/>
      <c r="B284" s="40"/>
      <c r="C284" s="41"/>
      <c r="D284" s="233" t="s">
        <v>149</v>
      </c>
      <c r="E284" s="41"/>
      <c r="F284" s="234" t="s">
        <v>428</v>
      </c>
      <c r="G284" s="41"/>
      <c r="H284" s="41"/>
      <c r="I284" s="137"/>
      <c r="J284" s="41"/>
      <c r="K284" s="41"/>
      <c r="L284" s="45"/>
      <c r="M284" s="235"/>
      <c r="N284" s="236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149</v>
      </c>
      <c r="AU284" s="18" t="s">
        <v>85</v>
      </c>
    </row>
    <row r="285" s="13" customFormat="1">
      <c r="A285" s="13"/>
      <c r="B285" s="237"/>
      <c r="C285" s="238"/>
      <c r="D285" s="233" t="s">
        <v>150</v>
      </c>
      <c r="E285" s="239" t="s">
        <v>19</v>
      </c>
      <c r="F285" s="240" t="s">
        <v>279</v>
      </c>
      <c r="G285" s="238"/>
      <c r="H285" s="241">
        <v>20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7" t="s">
        <v>150</v>
      </c>
      <c r="AU285" s="247" t="s">
        <v>85</v>
      </c>
      <c r="AV285" s="13" t="s">
        <v>85</v>
      </c>
      <c r="AW285" s="13" t="s">
        <v>34</v>
      </c>
      <c r="AX285" s="13" t="s">
        <v>82</v>
      </c>
      <c r="AY285" s="247" t="s">
        <v>142</v>
      </c>
    </row>
    <row r="286" s="2" customFormat="1" ht="16.5" customHeight="1">
      <c r="A286" s="39"/>
      <c r="B286" s="40"/>
      <c r="C286" s="220" t="s">
        <v>461</v>
      </c>
      <c r="D286" s="220" t="s">
        <v>143</v>
      </c>
      <c r="E286" s="221" t="s">
        <v>440</v>
      </c>
      <c r="F286" s="222" t="s">
        <v>441</v>
      </c>
      <c r="G286" s="223" t="s">
        <v>194</v>
      </c>
      <c r="H286" s="224">
        <v>2800</v>
      </c>
      <c r="I286" s="225"/>
      <c r="J286" s="226">
        <f>ROUND(I286*H286,2)</f>
        <v>0</v>
      </c>
      <c r="K286" s="222" t="s">
        <v>165</v>
      </c>
      <c r="L286" s="45"/>
      <c r="M286" s="227" t="s">
        <v>19</v>
      </c>
      <c r="N286" s="228" t="s">
        <v>45</v>
      </c>
      <c r="O286" s="85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1" t="s">
        <v>269</v>
      </c>
      <c r="AT286" s="231" t="s">
        <v>143</v>
      </c>
      <c r="AU286" s="231" t="s">
        <v>85</v>
      </c>
      <c r="AY286" s="18" t="s">
        <v>142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82</v>
      </c>
      <c r="BK286" s="232">
        <f>ROUND(I286*H286,2)</f>
        <v>0</v>
      </c>
      <c r="BL286" s="18" t="s">
        <v>269</v>
      </c>
      <c r="BM286" s="231" t="s">
        <v>442</v>
      </c>
    </row>
    <row r="287" s="2" customFormat="1">
      <c r="A287" s="39"/>
      <c r="B287" s="40"/>
      <c r="C287" s="41"/>
      <c r="D287" s="233" t="s">
        <v>149</v>
      </c>
      <c r="E287" s="41"/>
      <c r="F287" s="234" t="s">
        <v>443</v>
      </c>
      <c r="G287" s="41"/>
      <c r="H287" s="41"/>
      <c r="I287" s="137"/>
      <c r="J287" s="41"/>
      <c r="K287" s="41"/>
      <c r="L287" s="45"/>
      <c r="M287" s="235"/>
      <c r="N287" s="236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149</v>
      </c>
      <c r="AU287" s="18" t="s">
        <v>85</v>
      </c>
    </row>
    <row r="288" s="2" customFormat="1" ht="21.75" customHeight="1">
      <c r="A288" s="39"/>
      <c r="B288" s="40"/>
      <c r="C288" s="248" t="s">
        <v>466</v>
      </c>
      <c r="D288" s="248" t="s">
        <v>152</v>
      </c>
      <c r="E288" s="249" t="s">
        <v>445</v>
      </c>
      <c r="F288" s="250" t="s">
        <v>446</v>
      </c>
      <c r="G288" s="251" t="s">
        <v>194</v>
      </c>
      <c r="H288" s="252">
        <v>3220</v>
      </c>
      <c r="I288" s="253"/>
      <c r="J288" s="254">
        <f>ROUND(I288*H288,2)</f>
        <v>0</v>
      </c>
      <c r="K288" s="250" t="s">
        <v>19</v>
      </c>
      <c r="L288" s="255"/>
      <c r="M288" s="256" t="s">
        <v>19</v>
      </c>
      <c r="N288" s="257" t="s">
        <v>45</v>
      </c>
      <c r="O288" s="85"/>
      <c r="P288" s="229">
        <f>O288*H288</f>
        <v>0</v>
      </c>
      <c r="Q288" s="229">
        <v>0.00019000000000000001</v>
      </c>
      <c r="R288" s="229">
        <f>Q288*H288</f>
        <v>0.61180000000000001</v>
      </c>
      <c r="S288" s="229">
        <v>0</v>
      </c>
      <c r="T288" s="23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1" t="s">
        <v>325</v>
      </c>
      <c r="AT288" s="231" t="s">
        <v>152</v>
      </c>
      <c r="AU288" s="231" t="s">
        <v>85</v>
      </c>
      <c r="AY288" s="18" t="s">
        <v>142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82</v>
      </c>
      <c r="BK288" s="232">
        <f>ROUND(I288*H288,2)</f>
        <v>0</v>
      </c>
      <c r="BL288" s="18" t="s">
        <v>325</v>
      </c>
      <c r="BM288" s="231" t="s">
        <v>447</v>
      </c>
    </row>
    <row r="289" s="2" customFormat="1">
      <c r="A289" s="39"/>
      <c r="B289" s="40"/>
      <c r="C289" s="41"/>
      <c r="D289" s="233" t="s">
        <v>149</v>
      </c>
      <c r="E289" s="41"/>
      <c r="F289" s="234" t="s">
        <v>446</v>
      </c>
      <c r="G289" s="41"/>
      <c r="H289" s="41"/>
      <c r="I289" s="137"/>
      <c r="J289" s="41"/>
      <c r="K289" s="41"/>
      <c r="L289" s="45"/>
      <c r="M289" s="235"/>
      <c r="N289" s="236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149</v>
      </c>
      <c r="AU289" s="18" t="s">
        <v>85</v>
      </c>
    </row>
    <row r="290" s="13" customFormat="1">
      <c r="A290" s="13"/>
      <c r="B290" s="237"/>
      <c r="C290" s="238"/>
      <c r="D290" s="233" t="s">
        <v>150</v>
      </c>
      <c r="E290" s="239" t="s">
        <v>19</v>
      </c>
      <c r="F290" s="240" t="s">
        <v>1193</v>
      </c>
      <c r="G290" s="238"/>
      <c r="H290" s="241">
        <v>2800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7" t="s">
        <v>150</v>
      </c>
      <c r="AU290" s="247" t="s">
        <v>85</v>
      </c>
      <c r="AV290" s="13" t="s">
        <v>85</v>
      </c>
      <c r="AW290" s="13" t="s">
        <v>34</v>
      </c>
      <c r="AX290" s="13" t="s">
        <v>82</v>
      </c>
      <c r="AY290" s="247" t="s">
        <v>142</v>
      </c>
    </row>
    <row r="291" s="13" customFormat="1">
      <c r="A291" s="13"/>
      <c r="B291" s="237"/>
      <c r="C291" s="238"/>
      <c r="D291" s="233" t="s">
        <v>150</v>
      </c>
      <c r="E291" s="238"/>
      <c r="F291" s="240" t="s">
        <v>1194</v>
      </c>
      <c r="G291" s="238"/>
      <c r="H291" s="241">
        <v>3220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7" t="s">
        <v>150</v>
      </c>
      <c r="AU291" s="247" t="s">
        <v>85</v>
      </c>
      <c r="AV291" s="13" t="s">
        <v>85</v>
      </c>
      <c r="AW291" s="13" t="s">
        <v>4</v>
      </c>
      <c r="AX291" s="13" t="s">
        <v>82</v>
      </c>
      <c r="AY291" s="247" t="s">
        <v>142</v>
      </c>
    </row>
    <row r="292" s="2" customFormat="1" ht="21.75" customHeight="1">
      <c r="A292" s="39"/>
      <c r="B292" s="40"/>
      <c r="C292" s="220" t="s">
        <v>472</v>
      </c>
      <c r="D292" s="220" t="s">
        <v>143</v>
      </c>
      <c r="E292" s="221" t="s">
        <v>462</v>
      </c>
      <c r="F292" s="222" t="s">
        <v>463</v>
      </c>
      <c r="G292" s="223" t="s">
        <v>194</v>
      </c>
      <c r="H292" s="224">
        <v>470</v>
      </c>
      <c r="I292" s="225"/>
      <c r="J292" s="226">
        <f>ROUND(I292*H292,2)</f>
        <v>0</v>
      </c>
      <c r="K292" s="222" t="s">
        <v>165</v>
      </c>
      <c r="L292" s="45"/>
      <c r="M292" s="227" t="s">
        <v>19</v>
      </c>
      <c r="N292" s="228" t="s">
        <v>45</v>
      </c>
      <c r="O292" s="85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1" t="s">
        <v>269</v>
      </c>
      <c r="AT292" s="231" t="s">
        <v>143</v>
      </c>
      <c r="AU292" s="231" t="s">
        <v>85</v>
      </c>
      <c r="AY292" s="18" t="s">
        <v>142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8" t="s">
        <v>82</v>
      </c>
      <c r="BK292" s="232">
        <f>ROUND(I292*H292,2)</f>
        <v>0</v>
      </c>
      <c r="BL292" s="18" t="s">
        <v>269</v>
      </c>
      <c r="BM292" s="231" t="s">
        <v>464</v>
      </c>
    </row>
    <row r="293" s="2" customFormat="1">
      <c r="A293" s="39"/>
      <c r="B293" s="40"/>
      <c r="C293" s="41"/>
      <c r="D293" s="233" t="s">
        <v>149</v>
      </c>
      <c r="E293" s="41"/>
      <c r="F293" s="234" t="s">
        <v>465</v>
      </c>
      <c r="G293" s="41"/>
      <c r="H293" s="41"/>
      <c r="I293" s="137"/>
      <c r="J293" s="41"/>
      <c r="K293" s="41"/>
      <c r="L293" s="45"/>
      <c r="M293" s="235"/>
      <c r="N293" s="236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149</v>
      </c>
      <c r="AU293" s="18" t="s">
        <v>85</v>
      </c>
    </row>
    <row r="294" s="2" customFormat="1" ht="16.5" customHeight="1">
      <c r="A294" s="39"/>
      <c r="B294" s="40"/>
      <c r="C294" s="248" t="s">
        <v>481</v>
      </c>
      <c r="D294" s="248" t="s">
        <v>152</v>
      </c>
      <c r="E294" s="249" t="s">
        <v>467</v>
      </c>
      <c r="F294" s="250" t="s">
        <v>468</v>
      </c>
      <c r="G294" s="251" t="s">
        <v>194</v>
      </c>
      <c r="H294" s="252">
        <v>23</v>
      </c>
      <c r="I294" s="253"/>
      <c r="J294" s="254">
        <f>ROUND(I294*H294,2)</f>
        <v>0</v>
      </c>
      <c r="K294" s="250" t="s">
        <v>19</v>
      </c>
      <c r="L294" s="255"/>
      <c r="M294" s="256" t="s">
        <v>19</v>
      </c>
      <c r="N294" s="257" t="s">
        <v>45</v>
      </c>
      <c r="O294" s="85"/>
      <c r="P294" s="229">
        <f>O294*H294</f>
        <v>0</v>
      </c>
      <c r="Q294" s="229">
        <v>4.0000000000000003E-05</v>
      </c>
      <c r="R294" s="229">
        <f>Q294*H294</f>
        <v>0.00092000000000000003</v>
      </c>
      <c r="S294" s="229">
        <v>0</v>
      </c>
      <c r="T294" s="230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1" t="s">
        <v>325</v>
      </c>
      <c r="AT294" s="231" t="s">
        <v>152</v>
      </c>
      <c r="AU294" s="231" t="s">
        <v>85</v>
      </c>
      <c r="AY294" s="18" t="s">
        <v>142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8" t="s">
        <v>82</v>
      </c>
      <c r="BK294" s="232">
        <f>ROUND(I294*H294,2)</f>
        <v>0</v>
      </c>
      <c r="BL294" s="18" t="s">
        <v>325</v>
      </c>
      <c r="BM294" s="231" t="s">
        <v>1195</v>
      </c>
    </row>
    <row r="295" s="2" customFormat="1">
      <c r="A295" s="39"/>
      <c r="B295" s="40"/>
      <c r="C295" s="41"/>
      <c r="D295" s="233" t="s">
        <v>149</v>
      </c>
      <c r="E295" s="41"/>
      <c r="F295" s="234" t="s">
        <v>468</v>
      </c>
      <c r="G295" s="41"/>
      <c r="H295" s="41"/>
      <c r="I295" s="137"/>
      <c r="J295" s="41"/>
      <c r="K295" s="41"/>
      <c r="L295" s="45"/>
      <c r="M295" s="235"/>
      <c r="N295" s="236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149</v>
      </c>
      <c r="AU295" s="18" t="s">
        <v>85</v>
      </c>
    </row>
    <row r="296" s="13" customFormat="1">
      <c r="A296" s="13"/>
      <c r="B296" s="237"/>
      <c r="C296" s="238"/>
      <c r="D296" s="233" t="s">
        <v>150</v>
      </c>
      <c r="E296" s="239" t="s">
        <v>19</v>
      </c>
      <c r="F296" s="240" t="s">
        <v>1196</v>
      </c>
      <c r="G296" s="238"/>
      <c r="H296" s="241">
        <v>20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7" t="s">
        <v>150</v>
      </c>
      <c r="AU296" s="247" t="s">
        <v>85</v>
      </c>
      <c r="AV296" s="13" t="s">
        <v>85</v>
      </c>
      <c r="AW296" s="13" t="s">
        <v>34</v>
      </c>
      <c r="AX296" s="13" t="s">
        <v>82</v>
      </c>
      <c r="AY296" s="247" t="s">
        <v>142</v>
      </c>
    </row>
    <row r="297" s="13" customFormat="1">
      <c r="A297" s="13"/>
      <c r="B297" s="237"/>
      <c r="C297" s="238"/>
      <c r="D297" s="233" t="s">
        <v>150</v>
      </c>
      <c r="E297" s="238"/>
      <c r="F297" s="240" t="s">
        <v>1197</v>
      </c>
      <c r="G297" s="238"/>
      <c r="H297" s="241">
        <v>23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7" t="s">
        <v>150</v>
      </c>
      <c r="AU297" s="247" t="s">
        <v>85</v>
      </c>
      <c r="AV297" s="13" t="s">
        <v>85</v>
      </c>
      <c r="AW297" s="13" t="s">
        <v>4</v>
      </c>
      <c r="AX297" s="13" t="s">
        <v>82</v>
      </c>
      <c r="AY297" s="247" t="s">
        <v>142</v>
      </c>
    </row>
    <row r="298" s="2" customFormat="1" ht="16.5" customHeight="1">
      <c r="A298" s="39"/>
      <c r="B298" s="40"/>
      <c r="C298" s="248" t="s">
        <v>489</v>
      </c>
      <c r="D298" s="248" t="s">
        <v>152</v>
      </c>
      <c r="E298" s="249" t="s">
        <v>1198</v>
      </c>
      <c r="F298" s="250" t="s">
        <v>1199</v>
      </c>
      <c r="G298" s="251" t="s">
        <v>194</v>
      </c>
      <c r="H298" s="252">
        <v>517.5</v>
      </c>
      <c r="I298" s="253"/>
      <c r="J298" s="254">
        <f>ROUND(I298*H298,2)</f>
        <v>0</v>
      </c>
      <c r="K298" s="250" t="s">
        <v>19</v>
      </c>
      <c r="L298" s="255"/>
      <c r="M298" s="256" t="s">
        <v>19</v>
      </c>
      <c r="N298" s="257" t="s">
        <v>45</v>
      </c>
      <c r="O298" s="85"/>
      <c r="P298" s="229">
        <f>O298*H298</f>
        <v>0</v>
      </c>
      <c r="Q298" s="229">
        <v>4.0000000000000003E-05</v>
      </c>
      <c r="R298" s="229">
        <f>Q298*H298</f>
        <v>0.020700000000000003</v>
      </c>
      <c r="S298" s="229">
        <v>0</v>
      </c>
      <c r="T298" s="23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1" t="s">
        <v>325</v>
      </c>
      <c r="AT298" s="231" t="s">
        <v>152</v>
      </c>
      <c r="AU298" s="231" t="s">
        <v>85</v>
      </c>
      <c r="AY298" s="18" t="s">
        <v>142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82</v>
      </c>
      <c r="BK298" s="232">
        <f>ROUND(I298*H298,2)</f>
        <v>0</v>
      </c>
      <c r="BL298" s="18" t="s">
        <v>325</v>
      </c>
      <c r="BM298" s="231" t="s">
        <v>469</v>
      </c>
    </row>
    <row r="299" s="2" customFormat="1">
      <c r="A299" s="39"/>
      <c r="B299" s="40"/>
      <c r="C299" s="41"/>
      <c r="D299" s="233" t="s">
        <v>149</v>
      </c>
      <c r="E299" s="41"/>
      <c r="F299" s="234" t="s">
        <v>1199</v>
      </c>
      <c r="G299" s="41"/>
      <c r="H299" s="41"/>
      <c r="I299" s="137"/>
      <c r="J299" s="41"/>
      <c r="K299" s="41"/>
      <c r="L299" s="45"/>
      <c r="M299" s="235"/>
      <c r="N299" s="236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149</v>
      </c>
      <c r="AU299" s="18" t="s">
        <v>85</v>
      </c>
    </row>
    <row r="300" s="13" customFormat="1">
      <c r="A300" s="13"/>
      <c r="B300" s="237"/>
      <c r="C300" s="238"/>
      <c r="D300" s="233" t="s">
        <v>150</v>
      </c>
      <c r="E300" s="239" t="s">
        <v>19</v>
      </c>
      <c r="F300" s="240" t="s">
        <v>1200</v>
      </c>
      <c r="G300" s="238"/>
      <c r="H300" s="241">
        <v>450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7" t="s">
        <v>150</v>
      </c>
      <c r="AU300" s="247" t="s">
        <v>85</v>
      </c>
      <c r="AV300" s="13" t="s">
        <v>85</v>
      </c>
      <c r="AW300" s="13" t="s">
        <v>34</v>
      </c>
      <c r="AX300" s="13" t="s">
        <v>82</v>
      </c>
      <c r="AY300" s="247" t="s">
        <v>142</v>
      </c>
    </row>
    <row r="301" s="13" customFormat="1">
      <c r="A301" s="13"/>
      <c r="B301" s="237"/>
      <c r="C301" s="238"/>
      <c r="D301" s="233" t="s">
        <v>150</v>
      </c>
      <c r="E301" s="238"/>
      <c r="F301" s="240" t="s">
        <v>1201</v>
      </c>
      <c r="G301" s="238"/>
      <c r="H301" s="241">
        <v>517.5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7" t="s">
        <v>150</v>
      </c>
      <c r="AU301" s="247" t="s">
        <v>85</v>
      </c>
      <c r="AV301" s="13" t="s">
        <v>85</v>
      </c>
      <c r="AW301" s="13" t="s">
        <v>4</v>
      </c>
      <c r="AX301" s="13" t="s">
        <v>82</v>
      </c>
      <c r="AY301" s="247" t="s">
        <v>142</v>
      </c>
    </row>
    <row r="302" s="2" customFormat="1" ht="16.5" customHeight="1">
      <c r="A302" s="39"/>
      <c r="B302" s="40"/>
      <c r="C302" s="220" t="s">
        <v>495</v>
      </c>
      <c r="D302" s="220" t="s">
        <v>143</v>
      </c>
      <c r="E302" s="221" t="s">
        <v>473</v>
      </c>
      <c r="F302" s="222" t="s">
        <v>474</v>
      </c>
      <c r="G302" s="223" t="s">
        <v>155</v>
      </c>
      <c r="H302" s="224">
        <v>14</v>
      </c>
      <c r="I302" s="225"/>
      <c r="J302" s="226">
        <f>ROUND(I302*H302,2)</f>
        <v>0</v>
      </c>
      <c r="K302" s="222" t="s">
        <v>165</v>
      </c>
      <c r="L302" s="45"/>
      <c r="M302" s="227" t="s">
        <v>19</v>
      </c>
      <c r="N302" s="228" t="s">
        <v>45</v>
      </c>
      <c r="O302" s="85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1" t="s">
        <v>269</v>
      </c>
      <c r="AT302" s="231" t="s">
        <v>143</v>
      </c>
      <c r="AU302" s="231" t="s">
        <v>85</v>
      </c>
      <c r="AY302" s="18" t="s">
        <v>142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8" t="s">
        <v>82</v>
      </c>
      <c r="BK302" s="232">
        <f>ROUND(I302*H302,2)</f>
        <v>0</v>
      </c>
      <c r="BL302" s="18" t="s">
        <v>269</v>
      </c>
      <c r="BM302" s="231" t="s">
        <v>475</v>
      </c>
    </row>
    <row r="303" s="2" customFormat="1">
      <c r="A303" s="39"/>
      <c r="B303" s="40"/>
      <c r="C303" s="41"/>
      <c r="D303" s="233" t="s">
        <v>149</v>
      </c>
      <c r="E303" s="41"/>
      <c r="F303" s="234" t="s">
        <v>476</v>
      </c>
      <c r="G303" s="41"/>
      <c r="H303" s="41"/>
      <c r="I303" s="137"/>
      <c r="J303" s="41"/>
      <c r="K303" s="41"/>
      <c r="L303" s="45"/>
      <c r="M303" s="235"/>
      <c r="N303" s="236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149</v>
      </c>
      <c r="AU303" s="18" t="s">
        <v>85</v>
      </c>
    </row>
    <row r="304" s="13" customFormat="1">
      <c r="A304" s="13"/>
      <c r="B304" s="237"/>
      <c r="C304" s="238"/>
      <c r="D304" s="233" t="s">
        <v>150</v>
      </c>
      <c r="E304" s="239" t="s">
        <v>19</v>
      </c>
      <c r="F304" s="240" t="s">
        <v>1202</v>
      </c>
      <c r="G304" s="238"/>
      <c r="H304" s="241">
        <v>14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7" t="s">
        <v>150</v>
      </c>
      <c r="AU304" s="247" t="s">
        <v>85</v>
      </c>
      <c r="AV304" s="13" t="s">
        <v>85</v>
      </c>
      <c r="AW304" s="13" t="s">
        <v>34</v>
      </c>
      <c r="AX304" s="13" t="s">
        <v>82</v>
      </c>
      <c r="AY304" s="247" t="s">
        <v>142</v>
      </c>
    </row>
    <row r="305" s="2" customFormat="1" ht="21.75" customHeight="1">
      <c r="A305" s="39"/>
      <c r="B305" s="40"/>
      <c r="C305" s="220" t="s">
        <v>500</v>
      </c>
      <c r="D305" s="220" t="s">
        <v>143</v>
      </c>
      <c r="E305" s="221" t="s">
        <v>482</v>
      </c>
      <c r="F305" s="222" t="s">
        <v>483</v>
      </c>
      <c r="G305" s="223" t="s">
        <v>484</v>
      </c>
      <c r="H305" s="224">
        <v>3.7999999999999998</v>
      </c>
      <c r="I305" s="225"/>
      <c r="J305" s="226">
        <f>ROUND(I305*H305,2)</f>
        <v>0</v>
      </c>
      <c r="K305" s="222" t="s">
        <v>165</v>
      </c>
      <c r="L305" s="45"/>
      <c r="M305" s="227" t="s">
        <v>19</v>
      </c>
      <c r="N305" s="228" t="s">
        <v>45</v>
      </c>
      <c r="O305" s="85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1" t="s">
        <v>269</v>
      </c>
      <c r="AT305" s="231" t="s">
        <v>143</v>
      </c>
      <c r="AU305" s="231" t="s">
        <v>85</v>
      </c>
      <c r="AY305" s="18" t="s">
        <v>142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8" t="s">
        <v>82</v>
      </c>
      <c r="BK305" s="232">
        <f>ROUND(I305*H305,2)</f>
        <v>0</v>
      </c>
      <c r="BL305" s="18" t="s">
        <v>269</v>
      </c>
      <c r="BM305" s="231" t="s">
        <v>485</v>
      </c>
    </row>
    <row r="306" s="2" customFormat="1">
      <c r="A306" s="39"/>
      <c r="B306" s="40"/>
      <c r="C306" s="41"/>
      <c r="D306" s="233" t="s">
        <v>149</v>
      </c>
      <c r="E306" s="41"/>
      <c r="F306" s="234" t="s">
        <v>486</v>
      </c>
      <c r="G306" s="41"/>
      <c r="H306" s="41"/>
      <c r="I306" s="137"/>
      <c r="J306" s="41"/>
      <c r="K306" s="41"/>
      <c r="L306" s="45"/>
      <c r="M306" s="235"/>
      <c r="N306" s="236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149</v>
      </c>
      <c r="AU306" s="18" t="s">
        <v>85</v>
      </c>
    </row>
    <row r="307" s="13" customFormat="1">
      <c r="A307" s="13"/>
      <c r="B307" s="237"/>
      <c r="C307" s="238"/>
      <c r="D307" s="233" t="s">
        <v>150</v>
      </c>
      <c r="E307" s="239" t="s">
        <v>19</v>
      </c>
      <c r="F307" s="240" t="s">
        <v>1203</v>
      </c>
      <c r="G307" s="238"/>
      <c r="H307" s="241">
        <v>3.7999999999999998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7" t="s">
        <v>150</v>
      </c>
      <c r="AU307" s="247" t="s">
        <v>85</v>
      </c>
      <c r="AV307" s="13" t="s">
        <v>85</v>
      </c>
      <c r="AW307" s="13" t="s">
        <v>34</v>
      </c>
      <c r="AX307" s="13" t="s">
        <v>82</v>
      </c>
      <c r="AY307" s="247" t="s">
        <v>142</v>
      </c>
    </row>
    <row r="308" s="2" customFormat="1" ht="21.75" customHeight="1">
      <c r="A308" s="39"/>
      <c r="B308" s="40"/>
      <c r="C308" s="220" t="s">
        <v>504</v>
      </c>
      <c r="D308" s="220" t="s">
        <v>143</v>
      </c>
      <c r="E308" s="221" t="s">
        <v>490</v>
      </c>
      <c r="F308" s="222" t="s">
        <v>491</v>
      </c>
      <c r="G308" s="223" t="s">
        <v>155</v>
      </c>
      <c r="H308" s="224">
        <v>6</v>
      </c>
      <c r="I308" s="225"/>
      <c r="J308" s="226">
        <f>ROUND(I308*H308,2)</f>
        <v>0</v>
      </c>
      <c r="K308" s="222" t="s">
        <v>165</v>
      </c>
      <c r="L308" s="45"/>
      <c r="M308" s="227" t="s">
        <v>19</v>
      </c>
      <c r="N308" s="228" t="s">
        <v>45</v>
      </c>
      <c r="O308" s="85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1" t="s">
        <v>269</v>
      </c>
      <c r="AT308" s="231" t="s">
        <v>143</v>
      </c>
      <c r="AU308" s="231" t="s">
        <v>85</v>
      </c>
      <c r="AY308" s="18" t="s">
        <v>142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8" t="s">
        <v>82</v>
      </c>
      <c r="BK308" s="232">
        <f>ROUND(I308*H308,2)</f>
        <v>0</v>
      </c>
      <c r="BL308" s="18" t="s">
        <v>269</v>
      </c>
      <c r="BM308" s="231" t="s">
        <v>492</v>
      </c>
    </row>
    <row r="309" s="2" customFormat="1">
      <c r="A309" s="39"/>
      <c r="B309" s="40"/>
      <c r="C309" s="41"/>
      <c r="D309" s="233" t="s">
        <v>149</v>
      </c>
      <c r="E309" s="41"/>
      <c r="F309" s="234" t="s">
        <v>493</v>
      </c>
      <c r="G309" s="41"/>
      <c r="H309" s="41"/>
      <c r="I309" s="137"/>
      <c r="J309" s="41"/>
      <c r="K309" s="41"/>
      <c r="L309" s="45"/>
      <c r="M309" s="235"/>
      <c r="N309" s="236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149</v>
      </c>
      <c r="AU309" s="18" t="s">
        <v>85</v>
      </c>
    </row>
    <row r="310" s="2" customFormat="1">
      <c r="A310" s="39"/>
      <c r="B310" s="40"/>
      <c r="C310" s="41"/>
      <c r="D310" s="233" t="s">
        <v>197</v>
      </c>
      <c r="E310" s="41"/>
      <c r="F310" s="260" t="s">
        <v>494</v>
      </c>
      <c r="G310" s="41"/>
      <c r="H310" s="41"/>
      <c r="I310" s="137"/>
      <c r="J310" s="41"/>
      <c r="K310" s="41"/>
      <c r="L310" s="45"/>
      <c r="M310" s="235"/>
      <c r="N310" s="236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197</v>
      </c>
      <c r="AU310" s="18" t="s">
        <v>85</v>
      </c>
    </row>
    <row r="311" s="2" customFormat="1">
      <c r="A311" s="39"/>
      <c r="B311" s="40"/>
      <c r="C311" s="41"/>
      <c r="D311" s="233" t="s">
        <v>210</v>
      </c>
      <c r="E311" s="41"/>
      <c r="F311" s="260" t="s">
        <v>1204</v>
      </c>
      <c r="G311" s="41"/>
      <c r="H311" s="41"/>
      <c r="I311" s="137"/>
      <c r="J311" s="41"/>
      <c r="K311" s="41"/>
      <c r="L311" s="45"/>
      <c r="M311" s="235"/>
      <c r="N311" s="236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210</v>
      </c>
      <c r="AU311" s="18" t="s">
        <v>85</v>
      </c>
    </row>
    <row r="312" s="2" customFormat="1" ht="16.5" customHeight="1">
      <c r="A312" s="39"/>
      <c r="B312" s="40"/>
      <c r="C312" s="248" t="s">
        <v>508</v>
      </c>
      <c r="D312" s="248" t="s">
        <v>152</v>
      </c>
      <c r="E312" s="249" t="s">
        <v>496</v>
      </c>
      <c r="F312" s="250" t="s">
        <v>497</v>
      </c>
      <c r="G312" s="251" t="s">
        <v>155</v>
      </c>
      <c r="H312" s="252">
        <v>6</v>
      </c>
      <c r="I312" s="253"/>
      <c r="J312" s="254">
        <f>ROUND(I312*H312,2)</f>
        <v>0</v>
      </c>
      <c r="K312" s="250" t="s">
        <v>19</v>
      </c>
      <c r="L312" s="255"/>
      <c r="M312" s="256" t="s">
        <v>19</v>
      </c>
      <c r="N312" s="257" t="s">
        <v>45</v>
      </c>
      <c r="O312" s="85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1" t="s">
        <v>388</v>
      </c>
      <c r="AT312" s="231" t="s">
        <v>152</v>
      </c>
      <c r="AU312" s="231" t="s">
        <v>85</v>
      </c>
      <c r="AY312" s="18" t="s">
        <v>142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8" t="s">
        <v>82</v>
      </c>
      <c r="BK312" s="232">
        <f>ROUND(I312*H312,2)</f>
        <v>0</v>
      </c>
      <c r="BL312" s="18" t="s">
        <v>269</v>
      </c>
      <c r="BM312" s="231" t="s">
        <v>498</v>
      </c>
    </row>
    <row r="313" s="2" customFormat="1">
      <c r="A313" s="39"/>
      <c r="B313" s="40"/>
      <c r="C313" s="41"/>
      <c r="D313" s="233" t="s">
        <v>149</v>
      </c>
      <c r="E313" s="41"/>
      <c r="F313" s="234" t="s">
        <v>497</v>
      </c>
      <c r="G313" s="41"/>
      <c r="H313" s="41"/>
      <c r="I313" s="137"/>
      <c r="J313" s="41"/>
      <c r="K313" s="41"/>
      <c r="L313" s="45"/>
      <c r="M313" s="235"/>
      <c r="N313" s="236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149</v>
      </c>
      <c r="AU313" s="18" t="s">
        <v>85</v>
      </c>
    </row>
    <row r="314" s="13" customFormat="1">
      <c r="A314" s="13"/>
      <c r="B314" s="237"/>
      <c r="C314" s="238"/>
      <c r="D314" s="233" t="s">
        <v>150</v>
      </c>
      <c r="E314" s="239" t="s">
        <v>19</v>
      </c>
      <c r="F314" s="240" t="s">
        <v>1205</v>
      </c>
      <c r="G314" s="238"/>
      <c r="H314" s="241">
        <v>6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7" t="s">
        <v>150</v>
      </c>
      <c r="AU314" s="247" t="s">
        <v>85</v>
      </c>
      <c r="AV314" s="13" t="s">
        <v>85</v>
      </c>
      <c r="AW314" s="13" t="s">
        <v>34</v>
      </c>
      <c r="AX314" s="13" t="s">
        <v>82</v>
      </c>
      <c r="AY314" s="247" t="s">
        <v>142</v>
      </c>
    </row>
    <row r="315" s="2" customFormat="1" ht="16.5" customHeight="1">
      <c r="A315" s="39"/>
      <c r="B315" s="40"/>
      <c r="C315" s="220" t="s">
        <v>513</v>
      </c>
      <c r="D315" s="220" t="s">
        <v>143</v>
      </c>
      <c r="E315" s="221" t="s">
        <v>501</v>
      </c>
      <c r="F315" s="222" t="s">
        <v>502</v>
      </c>
      <c r="G315" s="223" t="s">
        <v>155</v>
      </c>
      <c r="H315" s="224">
        <v>58</v>
      </c>
      <c r="I315" s="225"/>
      <c r="J315" s="226">
        <f>ROUND(I315*H315,2)</f>
        <v>0</v>
      </c>
      <c r="K315" s="222" t="s">
        <v>19</v>
      </c>
      <c r="L315" s="45"/>
      <c r="M315" s="227" t="s">
        <v>19</v>
      </c>
      <c r="N315" s="228" t="s">
        <v>45</v>
      </c>
      <c r="O315" s="85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1" t="s">
        <v>269</v>
      </c>
      <c r="AT315" s="231" t="s">
        <v>143</v>
      </c>
      <c r="AU315" s="231" t="s">
        <v>85</v>
      </c>
      <c r="AY315" s="18" t="s">
        <v>142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8" t="s">
        <v>82</v>
      </c>
      <c r="BK315" s="232">
        <f>ROUND(I315*H315,2)</f>
        <v>0</v>
      </c>
      <c r="BL315" s="18" t="s">
        <v>269</v>
      </c>
      <c r="BM315" s="231" t="s">
        <v>503</v>
      </c>
    </row>
    <row r="316" s="2" customFormat="1">
      <c r="A316" s="39"/>
      <c r="B316" s="40"/>
      <c r="C316" s="41"/>
      <c r="D316" s="233" t="s">
        <v>149</v>
      </c>
      <c r="E316" s="41"/>
      <c r="F316" s="234" t="s">
        <v>502</v>
      </c>
      <c r="G316" s="41"/>
      <c r="H316" s="41"/>
      <c r="I316" s="137"/>
      <c r="J316" s="41"/>
      <c r="K316" s="41"/>
      <c r="L316" s="45"/>
      <c r="M316" s="235"/>
      <c r="N316" s="236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149</v>
      </c>
      <c r="AU316" s="18" t="s">
        <v>85</v>
      </c>
    </row>
    <row r="317" s="2" customFormat="1" ht="16.5" customHeight="1">
      <c r="A317" s="39"/>
      <c r="B317" s="40"/>
      <c r="C317" s="248" t="s">
        <v>518</v>
      </c>
      <c r="D317" s="248" t="s">
        <v>152</v>
      </c>
      <c r="E317" s="249" t="s">
        <v>505</v>
      </c>
      <c r="F317" s="250" t="s">
        <v>506</v>
      </c>
      <c r="G317" s="251" t="s">
        <v>155</v>
      </c>
      <c r="H317" s="252">
        <v>2</v>
      </c>
      <c r="I317" s="253"/>
      <c r="J317" s="254">
        <f>ROUND(I317*H317,2)</f>
        <v>0</v>
      </c>
      <c r="K317" s="250" t="s">
        <v>19</v>
      </c>
      <c r="L317" s="255"/>
      <c r="M317" s="256" t="s">
        <v>19</v>
      </c>
      <c r="N317" s="257" t="s">
        <v>45</v>
      </c>
      <c r="O317" s="85"/>
      <c r="P317" s="229">
        <f>O317*H317</f>
        <v>0</v>
      </c>
      <c r="Q317" s="229">
        <v>0.0030000000000000001</v>
      </c>
      <c r="R317" s="229">
        <f>Q317*H317</f>
        <v>0.0060000000000000001</v>
      </c>
      <c r="S317" s="229">
        <v>0</v>
      </c>
      <c r="T317" s="230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1" t="s">
        <v>388</v>
      </c>
      <c r="AT317" s="231" t="s">
        <v>152</v>
      </c>
      <c r="AU317" s="231" t="s">
        <v>85</v>
      </c>
      <c r="AY317" s="18" t="s">
        <v>142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8" t="s">
        <v>82</v>
      </c>
      <c r="BK317" s="232">
        <f>ROUND(I317*H317,2)</f>
        <v>0</v>
      </c>
      <c r="BL317" s="18" t="s">
        <v>269</v>
      </c>
      <c r="BM317" s="231" t="s">
        <v>1206</v>
      </c>
    </row>
    <row r="318" s="2" customFormat="1">
      <c r="A318" s="39"/>
      <c r="B318" s="40"/>
      <c r="C318" s="41"/>
      <c r="D318" s="233" t="s">
        <v>149</v>
      </c>
      <c r="E318" s="41"/>
      <c r="F318" s="234" t="s">
        <v>506</v>
      </c>
      <c r="G318" s="41"/>
      <c r="H318" s="41"/>
      <c r="I318" s="137"/>
      <c r="J318" s="41"/>
      <c r="K318" s="41"/>
      <c r="L318" s="45"/>
      <c r="M318" s="235"/>
      <c r="N318" s="236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149</v>
      </c>
      <c r="AU318" s="18" t="s">
        <v>85</v>
      </c>
    </row>
    <row r="319" s="13" customFormat="1">
      <c r="A319" s="13"/>
      <c r="B319" s="237"/>
      <c r="C319" s="238"/>
      <c r="D319" s="233" t="s">
        <v>150</v>
      </c>
      <c r="E319" s="239" t="s">
        <v>19</v>
      </c>
      <c r="F319" s="240" t="s">
        <v>85</v>
      </c>
      <c r="G319" s="238"/>
      <c r="H319" s="241">
        <v>2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7" t="s">
        <v>150</v>
      </c>
      <c r="AU319" s="247" t="s">
        <v>85</v>
      </c>
      <c r="AV319" s="13" t="s">
        <v>85</v>
      </c>
      <c r="AW319" s="13" t="s">
        <v>34</v>
      </c>
      <c r="AX319" s="13" t="s">
        <v>82</v>
      </c>
      <c r="AY319" s="247" t="s">
        <v>142</v>
      </c>
    </row>
    <row r="320" s="2" customFormat="1" ht="16.5" customHeight="1">
      <c r="A320" s="39"/>
      <c r="B320" s="40"/>
      <c r="C320" s="248" t="s">
        <v>522</v>
      </c>
      <c r="D320" s="248" t="s">
        <v>152</v>
      </c>
      <c r="E320" s="249" t="s">
        <v>1207</v>
      </c>
      <c r="F320" s="250" t="s">
        <v>1208</v>
      </c>
      <c r="G320" s="251" t="s">
        <v>155</v>
      </c>
      <c r="H320" s="252">
        <v>56</v>
      </c>
      <c r="I320" s="253"/>
      <c r="J320" s="254">
        <f>ROUND(I320*H320,2)</f>
        <v>0</v>
      </c>
      <c r="K320" s="250" t="s">
        <v>19</v>
      </c>
      <c r="L320" s="255"/>
      <c r="M320" s="256" t="s">
        <v>19</v>
      </c>
      <c r="N320" s="257" t="s">
        <v>45</v>
      </c>
      <c r="O320" s="85"/>
      <c r="P320" s="229">
        <f>O320*H320</f>
        <v>0</v>
      </c>
      <c r="Q320" s="229">
        <v>0.0030000000000000001</v>
      </c>
      <c r="R320" s="229">
        <f>Q320*H320</f>
        <v>0.16800000000000001</v>
      </c>
      <c r="S320" s="229">
        <v>0</v>
      </c>
      <c r="T320" s="230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1" t="s">
        <v>388</v>
      </c>
      <c r="AT320" s="231" t="s">
        <v>152</v>
      </c>
      <c r="AU320" s="231" t="s">
        <v>85</v>
      </c>
      <c r="AY320" s="18" t="s">
        <v>142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8" t="s">
        <v>82</v>
      </c>
      <c r="BK320" s="232">
        <f>ROUND(I320*H320,2)</f>
        <v>0</v>
      </c>
      <c r="BL320" s="18" t="s">
        <v>269</v>
      </c>
      <c r="BM320" s="231" t="s">
        <v>511</v>
      </c>
    </row>
    <row r="321" s="2" customFormat="1">
      <c r="A321" s="39"/>
      <c r="B321" s="40"/>
      <c r="C321" s="41"/>
      <c r="D321" s="233" t="s">
        <v>149</v>
      </c>
      <c r="E321" s="41"/>
      <c r="F321" s="234" t="s">
        <v>1209</v>
      </c>
      <c r="G321" s="41"/>
      <c r="H321" s="41"/>
      <c r="I321" s="137"/>
      <c r="J321" s="41"/>
      <c r="K321" s="41"/>
      <c r="L321" s="45"/>
      <c r="M321" s="235"/>
      <c r="N321" s="236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149</v>
      </c>
      <c r="AU321" s="18" t="s">
        <v>85</v>
      </c>
    </row>
    <row r="322" s="13" customFormat="1">
      <c r="A322" s="13"/>
      <c r="B322" s="237"/>
      <c r="C322" s="238"/>
      <c r="D322" s="233" t="s">
        <v>150</v>
      </c>
      <c r="E322" s="239" t="s">
        <v>19</v>
      </c>
      <c r="F322" s="240" t="s">
        <v>1210</v>
      </c>
      <c r="G322" s="238"/>
      <c r="H322" s="241">
        <v>56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7" t="s">
        <v>150</v>
      </c>
      <c r="AU322" s="247" t="s">
        <v>85</v>
      </c>
      <c r="AV322" s="13" t="s">
        <v>85</v>
      </c>
      <c r="AW322" s="13" t="s">
        <v>34</v>
      </c>
      <c r="AX322" s="13" t="s">
        <v>82</v>
      </c>
      <c r="AY322" s="247" t="s">
        <v>142</v>
      </c>
    </row>
    <row r="323" s="2" customFormat="1" ht="21.75" customHeight="1">
      <c r="A323" s="39"/>
      <c r="B323" s="40"/>
      <c r="C323" s="220" t="s">
        <v>269</v>
      </c>
      <c r="D323" s="220" t="s">
        <v>143</v>
      </c>
      <c r="E323" s="221" t="s">
        <v>519</v>
      </c>
      <c r="F323" s="222" t="s">
        <v>520</v>
      </c>
      <c r="G323" s="223" t="s">
        <v>155</v>
      </c>
      <c r="H323" s="224">
        <v>126</v>
      </c>
      <c r="I323" s="225"/>
      <c r="J323" s="226">
        <f>ROUND(I323*H323,2)</f>
        <v>0</v>
      </c>
      <c r="K323" s="222" t="s">
        <v>165</v>
      </c>
      <c r="L323" s="45"/>
      <c r="M323" s="227" t="s">
        <v>19</v>
      </c>
      <c r="N323" s="228" t="s">
        <v>45</v>
      </c>
      <c r="O323" s="85"/>
      <c r="P323" s="229">
        <f>O323*H323</f>
        <v>0</v>
      </c>
      <c r="Q323" s="229">
        <v>0</v>
      </c>
      <c r="R323" s="229">
        <f>Q323*H323</f>
        <v>0</v>
      </c>
      <c r="S323" s="229">
        <v>0</v>
      </c>
      <c r="T323" s="230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1" t="s">
        <v>269</v>
      </c>
      <c r="AT323" s="231" t="s">
        <v>143</v>
      </c>
      <c r="AU323" s="231" t="s">
        <v>85</v>
      </c>
      <c r="AY323" s="18" t="s">
        <v>142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8" t="s">
        <v>82</v>
      </c>
      <c r="BK323" s="232">
        <f>ROUND(I323*H323,2)</f>
        <v>0</v>
      </c>
      <c r="BL323" s="18" t="s">
        <v>269</v>
      </c>
      <c r="BM323" s="231" t="s">
        <v>521</v>
      </c>
    </row>
    <row r="324" s="2" customFormat="1">
      <c r="A324" s="39"/>
      <c r="B324" s="40"/>
      <c r="C324" s="41"/>
      <c r="D324" s="233" t="s">
        <v>149</v>
      </c>
      <c r="E324" s="41"/>
      <c r="F324" s="234" t="s">
        <v>520</v>
      </c>
      <c r="G324" s="41"/>
      <c r="H324" s="41"/>
      <c r="I324" s="137"/>
      <c r="J324" s="41"/>
      <c r="K324" s="41"/>
      <c r="L324" s="45"/>
      <c r="M324" s="235"/>
      <c r="N324" s="236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149</v>
      </c>
      <c r="AU324" s="18" t="s">
        <v>85</v>
      </c>
    </row>
    <row r="325" s="2" customFormat="1" ht="21.75" customHeight="1">
      <c r="A325" s="39"/>
      <c r="B325" s="40"/>
      <c r="C325" s="248" t="s">
        <v>529</v>
      </c>
      <c r="D325" s="248" t="s">
        <v>152</v>
      </c>
      <c r="E325" s="249" t="s">
        <v>1211</v>
      </c>
      <c r="F325" s="250" t="s">
        <v>1212</v>
      </c>
      <c r="G325" s="251" t="s">
        <v>155</v>
      </c>
      <c r="H325" s="252">
        <v>126</v>
      </c>
      <c r="I325" s="253"/>
      <c r="J325" s="254">
        <f>ROUND(I325*H325,2)</f>
        <v>0</v>
      </c>
      <c r="K325" s="250" t="s">
        <v>19</v>
      </c>
      <c r="L325" s="255"/>
      <c r="M325" s="256" t="s">
        <v>19</v>
      </c>
      <c r="N325" s="257" t="s">
        <v>45</v>
      </c>
      <c r="O325" s="85"/>
      <c r="P325" s="229">
        <f>O325*H325</f>
        <v>0</v>
      </c>
      <c r="Q325" s="229">
        <v>0.0030000000000000001</v>
      </c>
      <c r="R325" s="229">
        <f>Q325*H325</f>
        <v>0.378</v>
      </c>
      <c r="S325" s="229">
        <v>0</v>
      </c>
      <c r="T325" s="230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1" t="s">
        <v>388</v>
      </c>
      <c r="AT325" s="231" t="s">
        <v>152</v>
      </c>
      <c r="AU325" s="231" t="s">
        <v>85</v>
      </c>
      <c r="AY325" s="18" t="s">
        <v>142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8" t="s">
        <v>82</v>
      </c>
      <c r="BK325" s="232">
        <f>ROUND(I325*H325,2)</f>
        <v>0</v>
      </c>
      <c r="BL325" s="18" t="s">
        <v>269</v>
      </c>
      <c r="BM325" s="231" t="s">
        <v>528</v>
      </c>
    </row>
    <row r="326" s="2" customFormat="1">
      <c r="A326" s="39"/>
      <c r="B326" s="40"/>
      <c r="C326" s="41"/>
      <c r="D326" s="233" t="s">
        <v>149</v>
      </c>
      <c r="E326" s="41"/>
      <c r="F326" s="234" t="s">
        <v>1212</v>
      </c>
      <c r="G326" s="41"/>
      <c r="H326" s="41"/>
      <c r="I326" s="137"/>
      <c r="J326" s="41"/>
      <c r="K326" s="41"/>
      <c r="L326" s="45"/>
      <c r="M326" s="235"/>
      <c r="N326" s="236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149</v>
      </c>
      <c r="AU326" s="18" t="s">
        <v>85</v>
      </c>
    </row>
    <row r="327" s="13" customFormat="1">
      <c r="A327" s="13"/>
      <c r="B327" s="237"/>
      <c r="C327" s="238"/>
      <c r="D327" s="233" t="s">
        <v>150</v>
      </c>
      <c r="E327" s="239" t="s">
        <v>19</v>
      </c>
      <c r="F327" s="240" t="s">
        <v>1213</v>
      </c>
      <c r="G327" s="238"/>
      <c r="H327" s="241">
        <v>126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7" t="s">
        <v>150</v>
      </c>
      <c r="AU327" s="247" t="s">
        <v>85</v>
      </c>
      <c r="AV327" s="13" t="s">
        <v>85</v>
      </c>
      <c r="AW327" s="13" t="s">
        <v>34</v>
      </c>
      <c r="AX327" s="13" t="s">
        <v>82</v>
      </c>
      <c r="AY327" s="247" t="s">
        <v>142</v>
      </c>
    </row>
    <row r="328" s="2" customFormat="1" ht="21.75" customHeight="1">
      <c r="A328" s="39"/>
      <c r="B328" s="40"/>
      <c r="C328" s="220" t="s">
        <v>533</v>
      </c>
      <c r="D328" s="220" t="s">
        <v>143</v>
      </c>
      <c r="E328" s="221" t="s">
        <v>534</v>
      </c>
      <c r="F328" s="222" t="s">
        <v>535</v>
      </c>
      <c r="G328" s="223" t="s">
        <v>155</v>
      </c>
      <c r="H328" s="224">
        <v>9</v>
      </c>
      <c r="I328" s="225"/>
      <c r="J328" s="226">
        <f>ROUND(I328*H328,2)</f>
        <v>0</v>
      </c>
      <c r="K328" s="222" t="s">
        <v>19</v>
      </c>
      <c r="L328" s="45"/>
      <c r="M328" s="227" t="s">
        <v>19</v>
      </c>
      <c r="N328" s="228" t="s">
        <v>45</v>
      </c>
      <c r="O328" s="85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1" t="s">
        <v>269</v>
      </c>
      <c r="AT328" s="231" t="s">
        <v>143</v>
      </c>
      <c r="AU328" s="231" t="s">
        <v>85</v>
      </c>
      <c r="AY328" s="18" t="s">
        <v>142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8" t="s">
        <v>82</v>
      </c>
      <c r="BK328" s="232">
        <f>ROUND(I328*H328,2)</f>
        <v>0</v>
      </c>
      <c r="BL328" s="18" t="s">
        <v>269</v>
      </c>
      <c r="BM328" s="231" t="s">
        <v>536</v>
      </c>
    </row>
    <row r="329" s="2" customFormat="1">
      <c r="A329" s="39"/>
      <c r="B329" s="40"/>
      <c r="C329" s="41"/>
      <c r="D329" s="233" t="s">
        <v>149</v>
      </c>
      <c r="E329" s="41"/>
      <c r="F329" s="234" t="s">
        <v>535</v>
      </c>
      <c r="G329" s="41"/>
      <c r="H329" s="41"/>
      <c r="I329" s="137"/>
      <c r="J329" s="41"/>
      <c r="K329" s="41"/>
      <c r="L329" s="45"/>
      <c r="M329" s="235"/>
      <c r="N329" s="236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149</v>
      </c>
      <c r="AU329" s="18" t="s">
        <v>85</v>
      </c>
    </row>
    <row r="330" s="13" customFormat="1">
      <c r="A330" s="13"/>
      <c r="B330" s="237"/>
      <c r="C330" s="238"/>
      <c r="D330" s="233" t="s">
        <v>150</v>
      </c>
      <c r="E330" s="239" t="s">
        <v>19</v>
      </c>
      <c r="F330" s="240" t="s">
        <v>1214</v>
      </c>
      <c r="G330" s="238"/>
      <c r="H330" s="241">
        <v>9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7" t="s">
        <v>150</v>
      </c>
      <c r="AU330" s="247" t="s">
        <v>85</v>
      </c>
      <c r="AV330" s="13" t="s">
        <v>85</v>
      </c>
      <c r="AW330" s="13" t="s">
        <v>34</v>
      </c>
      <c r="AX330" s="13" t="s">
        <v>82</v>
      </c>
      <c r="AY330" s="247" t="s">
        <v>142</v>
      </c>
    </row>
    <row r="331" s="2" customFormat="1" ht="21.75" customHeight="1">
      <c r="A331" s="39"/>
      <c r="B331" s="40"/>
      <c r="C331" s="248" t="s">
        <v>538</v>
      </c>
      <c r="D331" s="248" t="s">
        <v>152</v>
      </c>
      <c r="E331" s="249" t="s">
        <v>539</v>
      </c>
      <c r="F331" s="250" t="s">
        <v>540</v>
      </c>
      <c r="G331" s="251" t="s">
        <v>155</v>
      </c>
      <c r="H331" s="252">
        <v>9</v>
      </c>
      <c r="I331" s="253"/>
      <c r="J331" s="254">
        <f>ROUND(I331*H331,2)</f>
        <v>0</v>
      </c>
      <c r="K331" s="250" t="s">
        <v>19</v>
      </c>
      <c r="L331" s="255"/>
      <c r="M331" s="256" t="s">
        <v>19</v>
      </c>
      <c r="N331" s="257" t="s">
        <v>45</v>
      </c>
      <c r="O331" s="85"/>
      <c r="P331" s="229">
        <f>O331*H331</f>
        <v>0</v>
      </c>
      <c r="Q331" s="229">
        <v>0.044999999999999998</v>
      </c>
      <c r="R331" s="229">
        <f>Q331*H331</f>
        <v>0.40499999999999997</v>
      </c>
      <c r="S331" s="229">
        <v>0</v>
      </c>
      <c r="T331" s="230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1" t="s">
        <v>388</v>
      </c>
      <c r="AT331" s="231" t="s">
        <v>152</v>
      </c>
      <c r="AU331" s="231" t="s">
        <v>85</v>
      </c>
      <c r="AY331" s="18" t="s">
        <v>142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8" t="s">
        <v>82</v>
      </c>
      <c r="BK331" s="232">
        <f>ROUND(I331*H331,2)</f>
        <v>0</v>
      </c>
      <c r="BL331" s="18" t="s">
        <v>269</v>
      </c>
      <c r="BM331" s="231" t="s">
        <v>541</v>
      </c>
    </row>
    <row r="332" s="2" customFormat="1">
      <c r="A332" s="39"/>
      <c r="B332" s="40"/>
      <c r="C332" s="41"/>
      <c r="D332" s="233" t="s">
        <v>149</v>
      </c>
      <c r="E332" s="41"/>
      <c r="F332" s="234" t="s">
        <v>540</v>
      </c>
      <c r="G332" s="41"/>
      <c r="H332" s="41"/>
      <c r="I332" s="137"/>
      <c r="J332" s="41"/>
      <c r="K332" s="41"/>
      <c r="L332" s="45"/>
      <c r="M332" s="235"/>
      <c r="N332" s="236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149</v>
      </c>
      <c r="AU332" s="18" t="s">
        <v>85</v>
      </c>
    </row>
    <row r="333" s="13" customFormat="1">
      <c r="A333" s="13"/>
      <c r="B333" s="237"/>
      <c r="C333" s="238"/>
      <c r="D333" s="233" t="s">
        <v>150</v>
      </c>
      <c r="E333" s="239" t="s">
        <v>19</v>
      </c>
      <c r="F333" s="240" t="s">
        <v>1214</v>
      </c>
      <c r="G333" s="238"/>
      <c r="H333" s="241">
        <v>9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7" t="s">
        <v>150</v>
      </c>
      <c r="AU333" s="247" t="s">
        <v>85</v>
      </c>
      <c r="AV333" s="13" t="s">
        <v>85</v>
      </c>
      <c r="AW333" s="13" t="s">
        <v>34</v>
      </c>
      <c r="AX333" s="13" t="s">
        <v>82</v>
      </c>
      <c r="AY333" s="247" t="s">
        <v>142</v>
      </c>
    </row>
    <row r="334" s="2" customFormat="1" ht="16.5" customHeight="1">
      <c r="A334" s="39"/>
      <c r="B334" s="40"/>
      <c r="C334" s="248" t="s">
        <v>542</v>
      </c>
      <c r="D334" s="248" t="s">
        <v>152</v>
      </c>
      <c r="E334" s="249" t="s">
        <v>543</v>
      </c>
      <c r="F334" s="250" t="s">
        <v>544</v>
      </c>
      <c r="G334" s="251" t="s">
        <v>155</v>
      </c>
      <c r="H334" s="252">
        <v>9</v>
      </c>
      <c r="I334" s="253"/>
      <c r="J334" s="254">
        <f>ROUND(I334*H334,2)</f>
        <v>0</v>
      </c>
      <c r="K334" s="250" t="s">
        <v>19</v>
      </c>
      <c r="L334" s="255"/>
      <c r="M334" s="256" t="s">
        <v>19</v>
      </c>
      <c r="N334" s="257" t="s">
        <v>45</v>
      </c>
      <c r="O334" s="85"/>
      <c r="P334" s="229">
        <f>O334*H334</f>
        <v>0</v>
      </c>
      <c r="Q334" s="229">
        <v>0.050000000000000003</v>
      </c>
      <c r="R334" s="229">
        <f>Q334*H334</f>
        <v>0.45000000000000001</v>
      </c>
      <c r="S334" s="229">
        <v>0</v>
      </c>
      <c r="T334" s="230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1" t="s">
        <v>388</v>
      </c>
      <c r="AT334" s="231" t="s">
        <v>152</v>
      </c>
      <c r="AU334" s="231" t="s">
        <v>85</v>
      </c>
      <c r="AY334" s="18" t="s">
        <v>142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8" t="s">
        <v>82</v>
      </c>
      <c r="BK334" s="232">
        <f>ROUND(I334*H334,2)</f>
        <v>0</v>
      </c>
      <c r="BL334" s="18" t="s">
        <v>269</v>
      </c>
      <c r="BM334" s="231" t="s">
        <v>545</v>
      </c>
    </row>
    <row r="335" s="2" customFormat="1">
      <c r="A335" s="39"/>
      <c r="B335" s="40"/>
      <c r="C335" s="41"/>
      <c r="D335" s="233" t="s">
        <v>149</v>
      </c>
      <c r="E335" s="41"/>
      <c r="F335" s="234" t="s">
        <v>544</v>
      </c>
      <c r="G335" s="41"/>
      <c r="H335" s="41"/>
      <c r="I335" s="137"/>
      <c r="J335" s="41"/>
      <c r="K335" s="41"/>
      <c r="L335" s="45"/>
      <c r="M335" s="235"/>
      <c r="N335" s="236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149</v>
      </c>
      <c r="AU335" s="18" t="s">
        <v>85</v>
      </c>
    </row>
    <row r="336" s="13" customFormat="1">
      <c r="A336" s="13"/>
      <c r="B336" s="237"/>
      <c r="C336" s="238"/>
      <c r="D336" s="233" t="s">
        <v>150</v>
      </c>
      <c r="E336" s="239" t="s">
        <v>19</v>
      </c>
      <c r="F336" s="240" t="s">
        <v>1214</v>
      </c>
      <c r="G336" s="238"/>
      <c r="H336" s="241">
        <v>9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7" t="s">
        <v>150</v>
      </c>
      <c r="AU336" s="247" t="s">
        <v>85</v>
      </c>
      <c r="AV336" s="13" t="s">
        <v>85</v>
      </c>
      <c r="AW336" s="13" t="s">
        <v>34</v>
      </c>
      <c r="AX336" s="13" t="s">
        <v>82</v>
      </c>
      <c r="AY336" s="247" t="s">
        <v>142</v>
      </c>
    </row>
    <row r="337" s="2" customFormat="1" ht="21.75" customHeight="1">
      <c r="A337" s="39"/>
      <c r="B337" s="40"/>
      <c r="C337" s="220" t="s">
        <v>546</v>
      </c>
      <c r="D337" s="220" t="s">
        <v>143</v>
      </c>
      <c r="E337" s="221" t="s">
        <v>1215</v>
      </c>
      <c r="F337" s="222" t="s">
        <v>1216</v>
      </c>
      <c r="G337" s="223" t="s">
        <v>194</v>
      </c>
      <c r="H337" s="224">
        <v>460</v>
      </c>
      <c r="I337" s="225"/>
      <c r="J337" s="226">
        <f>ROUND(I337*H337,2)</f>
        <v>0</v>
      </c>
      <c r="K337" s="222" t="s">
        <v>165</v>
      </c>
      <c r="L337" s="45"/>
      <c r="M337" s="227" t="s">
        <v>19</v>
      </c>
      <c r="N337" s="228" t="s">
        <v>45</v>
      </c>
      <c r="O337" s="85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1" t="s">
        <v>269</v>
      </c>
      <c r="AT337" s="231" t="s">
        <v>143</v>
      </c>
      <c r="AU337" s="231" t="s">
        <v>85</v>
      </c>
      <c r="AY337" s="18" t="s">
        <v>142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8" t="s">
        <v>82</v>
      </c>
      <c r="BK337" s="232">
        <f>ROUND(I337*H337,2)</f>
        <v>0</v>
      </c>
      <c r="BL337" s="18" t="s">
        <v>269</v>
      </c>
      <c r="BM337" s="231" t="s">
        <v>1217</v>
      </c>
    </row>
    <row r="338" s="2" customFormat="1">
      <c r="A338" s="39"/>
      <c r="B338" s="40"/>
      <c r="C338" s="41"/>
      <c r="D338" s="233" t="s">
        <v>149</v>
      </c>
      <c r="E338" s="41"/>
      <c r="F338" s="234" t="s">
        <v>1218</v>
      </c>
      <c r="G338" s="41"/>
      <c r="H338" s="41"/>
      <c r="I338" s="137"/>
      <c r="J338" s="41"/>
      <c r="K338" s="41"/>
      <c r="L338" s="45"/>
      <c r="M338" s="235"/>
      <c r="N338" s="236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149</v>
      </c>
      <c r="AU338" s="18" t="s">
        <v>85</v>
      </c>
    </row>
    <row r="339" s="2" customFormat="1" ht="21.75" customHeight="1">
      <c r="A339" s="39"/>
      <c r="B339" s="40"/>
      <c r="C339" s="248" t="s">
        <v>551</v>
      </c>
      <c r="D339" s="248" t="s">
        <v>152</v>
      </c>
      <c r="E339" s="249" t="s">
        <v>1219</v>
      </c>
      <c r="F339" s="250" t="s">
        <v>1220</v>
      </c>
      <c r="G339" s="251" t="s">
        <v>194</v>
      </c>
      <c r="H339" s="252">
        <v>552</v>
      </c>
      <c r="I339" s="253"/>
      <c r="J339" s="254">
        <f>ROUND(I339*H339,2)</f>
        <v>0</v>
      </c>
      <c r="K339" s="250" t="s">
        <v>165</v>
      </c>
      <c r="L339" s="255"/>
      <c r="M339" s="256" t="s">
        <v>19</v>
      </c>
      <c r="N339" s="257" t="s">
        <v>45</v>
      </c>
      <c r="O339" s="85"/>
      <c r="P339" s="229">
        <f>O339*H339</f>
        <v>0</v>
      </c>
      <c r="Q339" s="229">
        <v>0.00025999999999999998</v>
      </c>
      <c r="R339" s="229">
        <f>Q339*H339</f>
        <v>0.14351999999999998</v>
      </c>
      <c r="S339" s="229">
        <v>0</v>
      </c>
      <c r="T339" s="230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1" t="s">
        <v>388</v>
      </c>
      <c r="AT339" s="231" t="s">
        <v>152</v>
      </c>
      <c r="AU339" s="231" t="s">
        <v>85</v>
      </c>
      <c r="AY339" s="18" t="s">
        <v>142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8" t="s">
        <v>82</v>
      </c>
      <c r="BK339" s="232">
        <f>ROUND(I339*H339,2)</f>
        <v>0</v>
      </c>
      <c r="BL339" s="18" t="s">
        <v>269</v>
      </c>
      <c r="BM339" s="231" t="s">
        <v>1221</v>
      </c>
    </row>
    <row r="340" s="2" customFormat="1">
      <c r="A340" s="39"/>
      <c r="B340" s="40"/>
      <c r="C340" s="41"/>
      <c r="D340" s="233" t="s">
        <v>149</v>
      </c>
      <c r="E340" s="41"/>
      <c r="F340" s="234" t="s">
        <v>1220</v>
      </c>
      <c r="G340" s="41"/>
      <c r="H340" s="41"/>
      <c r="I340" s="137"/>
      <c r="J340" s="41"/>
      <c r="K340" s="41"/>
      <c r="L340" s="45"/>
      <c r="M340" s="235"/>
      <c r="N340" s="236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149</v>
      </c>
      <c r="AU340" s="18" t="s">
        <v>85</v>
      </c>
    </row>
    <row r="341" s="13" customFormat="1">
      <c r="A341" s="13"/>
      <c r="B341" s="237"/>
      <c r="C341" s="238"/>
      <c r="D341" s="233" t="s">
        <v>150</v>
      </c>
      <c r="E341" s="239" t="s">
        <v>19</v>
      </c>
      <c r="F341" s="240" t="s">
        <v>1222</v>
      </c>
      <c r="G341" s="238"/>
      <c r="H341" s="241">
        <v>460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7" t="s">
        <v>150</v>
      </c>
      <c r="AU341" s="247" t="s">
        <v>85</v>
      </c>
      <c r="AV341" s="13" t="s">
        <v>85</v>
      </c>
      <c r="AW341" s="13" t="s">
        <v>34</v>
      </c>
      <c r="AX341" s="13" t="s">
        <v>82</v>
      </c>
      <c r="AY341" s="247" t="s">
        <v>142</v>
      </c>
    </row>
    <row r="342" s="13" customFormat="1">
      <c r="A342" s="13"/>
      <c r="B342" s="237"/>
      <c r="C342" s="238"/>
      <c r="D342" s="233" t="s">
        <v>150</v>
      </c>
      <c r="E342" s="238"/>
      <c r="F342" s="240" t="s">
        <v>1223</v>
      </c>
      <c r="G342" s="238"/>
      <c r="H342" s="241">
        <v>552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7" t="s">
        <v>150</v>
      </c>
      <c r="AU342" s="247" t="s">
        <v>85</v>
      </c>
      <c r="AV342" s="13" t="s">
        <v>85</v>
      </c>
      <c r="AW342" s="13" t="s">
        <v>4</v>
      </c>
      <c r="AX342" s="13" t="s">
        <v>82</v>
      </c>
      <c r="AY342" s="247" t="s">
        <v>142</v>
      </c>
    </row>
    <row r="343" s="2" customFormat="1" ht="21.75" customHeight="1">
      <c r="A343" s="39"/>
      <c r="B343" s="40"/>
      <c r="C343" s="220" t="s">
        <v>557</v>
      </c>
      <c r="D343" s="220" t="s">
        <v>143</v>
      </c>
      <c r="E343" s="221" t="s">
        <v>431</v>
      </c>
      <c r="F343" s="222" t="s">
        <v>432</v>
      </c>
      <c r="G343" s="223" t="s">
        <v>194</v>
      </c>
      <c r="H343" s="224">
        <v>75</v>
      </c>
      <c r="I343" s="225"/>
      <c r="J343" s="226">
        <f>ROUND(I343*H343,2)</f>
        <v>0</v>
      </c>
      <c r="K343" s="222" t="s">
        <v>165</v>
      </c>
      <c r="L343" s="45"/>
      <c r="M343" s="227" t="s">
        <v>19</v>
      </c>
      <c r="N343" s="228" t="s">
        <v>45</v>
      </c>
      <c r="O343" s="85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1" t="s">
        <v>269</v>
      </c>
      <c r="AT343" s="231" t="s">
        <v>143</v>
      </c>
      <c r="AU343" s="231" t="s">
        <v>85</v>
      </c>
      <c r="AY343" s="18" t="s">
        <v>142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8" t="s">
        <v>82</v>
      </c>
      <c r="BK343" s="232">
        <f>ROUND(I343*H343,2)</f>
        <v>0</v>
      </c>
      <c r="BL343" s="18" t="s">
        <v>269</v>
      </c>
      <c r="BM343" s="231" t="s">
        <v>1224</v>
      </c>
    </row>
    <row r="344" s="2" customFormat="1">
      <c r="A344" s="39"/>
      <c r="B344" s="40"/>
      <c r="C344" s="41"/>
      <c r="D344" s="233" t="s">
        <v>149</v>
      </c>
      <c r="E344" s="41"/>
      <c r="F344" s="234" t="s">
        <v>434</v>
      </c>
      <c r="G344" s="41"/>
      <c r="H344" s="41"/>
      <c r="I344" s="137"/>
      <c r="J344" s="41"/>
      <c r="K344" s="41"/>
      <c r="L344" s="45"/>
      <c r="M344" s="235"/>
      <c r="N344" s="236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149</v>
      </c>
      <c r="AU344" s="18" t="s">
        <v>85</v>
      </c>
    </row>
    <row r="345" s="2" customFormat="1" ht="21.75" customHeight="1">
      <c r="A345" s="39"/>
      <c r="B345" s="40"/>
      <c r="C345" s="248" t="s">
        <v>563</v>
      </c>
      <c r="D345" s="248" t="s">
        <v>152</v>
      </c>
      <c r="E345" s="249" t="s">
        <v>1225</v>
      </c>
      <c r="F345" s="250" t="s">
        <v>1226</v>
      </c>
      <c r="G345" s="251" t="s">
        <v>194</v>
      </c>
      <c r="H345" s="252">
        <v>36</v>
      </c>
      <c r="I345" s="253"/>
      <c r="J345" s="254">
        <f>ROUND(I345*H345,2)</f>
        <v>0</v>
      </c>
      <c r="K345" s="250" t="s">
        <v>165</v>
      </c>
      <c r="L345" s="255"/>
      <c r="M345" s="256" t="s">
        <v>19</v>
      </c>
      <c r="N345" s="257" t="s">
        <v>45</v>
      </c>
      <c r="O345" s="85"/>
      <c r="P345" s="229">
        <f>O345*H345</f>
        <v>0</v>
      </c>
      <c r="Q345" s="229">
        <v>0.00042999999999999999</v>
      </c>
      <c r="R345" s="229">
        <f>Q345*H345</f>
        <v>0.015479999999999999</v>
      </c>
      <c r="S345" s="229">
        <v>0</v>
      </c>
      <c r="T345" s="230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1" t="s">
        <v>325</v>
      </c>
      <c r="AT345" s="231" t="s">
        <v>152</v>
      </c>
      <c r="AU345" s="231" t="s">
        <v>85</v>
      </c>
      <c r="AY345" s="18" t="s">
        <v>142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8" t="s">
        <v>82</v>
      </c>
      <c r="BK345" s="232">
        <f>ROUND(I345*H345,2)</f>
        <v>0</v>
      </c>
      <c r="BL345" s="18" t="s">
        <v>325</v>
      </c>
      <c r="BM345" s="231" t="s">
        <v>1227</v>
      </c>
    </row>
    <row r="346" s="2" customFormat="1">
      <c r="A346" s="39"/>
      <c r="B346" s="40"/>
      <c r="C346" s="41"/>
      <c r="D346" s="233" t="s">
        <v>149</v>
      </c>
      <c r="E346" s="41"/>
      <c r="F346" s="234" t="s">
        <v>1226</v>
      </c>
      <c r="G346" s="41"/>
      <c r="H346" s="41"/>
      <c r="I346" s="137"/>
      <c r="J346" s="41"/>
      <c r="K346" s="41"/>
      <c r="L346" s="45"/>
      <c r="M346" s="235"/>
      <c r="N346" s="236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149</v>
      </c>
      <c r="AU346" s="18" t="s">
        <v>85</v>
      </c>
    </row>
    <row r="347" s="13" customFormat="1">
      <c r="A347" s="13"/>
      <c r="B347" s="237"/>
      <c r="C347" s="238"/>
      <c r="D347" s="233" t="s">
        <v>150</v>
      </c>
      <c r="E347" s="239" t="s">
        <v>19</v>
      </c>
      <c r="F347" s="240" t="s">
        <v>1228</v>
      </c>
      <c r="G347" s="238"/>
      <c r="H347" s="241">
        <v>30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7" t="s">
        <v>150</v>
      </c>
      <c r="AU347" s="247" t="s">
        <v>85</v>
      </c>
      <c r="AV347" s="13" t="s">
        <v>85</v>
      </c>
      <c r="AW347" s="13" t="s">
        <v>34</v>
      </c>
      <c r="AX347" s="13" t="s">
        <v>82</v>
      </c>
      <c r="AY347" s="247" t="s">
        <v>142</v>
      </c>
    </row>
    <row r="348" s="13" customFormat="1">
      <c r="A348" s="13"/>
      <c r="B348" s="237"/>
      <c r="C348" s="238"/>
      <c r="D348" s="233" t="s">
        <v>150</v>
      </c>
      <c r="E348" s="238"/>
      <c r="F348" s="240" t="s">
        <v>1229</v>
      </c>
      <c r="G348" s="238"/>
      <c r="H348" s="241">
        <v>36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7" t="s">
        <v>150</v>
      </c>
      <c r="AU348" s="247" t="s">
        <v>85</v>
      </c>
      <c r="AV348" s="13" t="s">
        <v>85</v>
      </c>
      <c r="AW348" s="13" t="s">
        <v>4</v>
      </c>
      <c r="AX348" s="13" t="s">
        <v>82</v>
      </c>
      <c r="AY348" s="247" t="s">
        <v>142</v>
      </c>
    </row>
    <row r="349" s="2" customFormat="1" ht="21.75" customHeight="1">
      <c r="A349" s="39"/>
      <c r="B349" s="40"/>
      <c r="C349" s="248" t="s">
        <v>568</v>
      </c>
      <c r="D349" s="248" t="s">
        <v>152</v>
      </c>
      <c r="E349" s="249" t="s">
        <v>436</v>
      </c>
      <c r="F349" s="250" t="s">
        <v>437</v>
      </c>
      <c r="G349" s="251" t="s">
        <v>194</v>
      </c>
      <c r="H349" s="252">
        <v>51.75</v>
      </c>
      <c r="I349" s="253"/>
      <c r="J349" s="254">
        <f>ROUND(I349*H349,2)</f>
        <v>0</v>
      </c>
      <c r="K349" s="250" t="s">
        <v>165</v>
      </c>
      <c r="L349" s="255"/>
      <c r="M349" s="256" t="s">
        <v>19</v>
      </c>
      <c r="N349" s="257" t="s">
        <v>45</v>
      </c>
      <c r="O349" s="85"/>
      <c r="P349" s="229">
        <f>O349*H349</f>
        <v>0</v>
      </c>
      <c r="Q349" s="229">
        <v>0.00055000000000000003</v>
      </c>
      <c r="R349" s="229">
        <f>Q349*H349</f>
        <v>0.028462500000000002</v>
      </c>
      <c r="S349" s="229">
        <v>0</v>
      </c>
      <c r="T349" s="230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1" t="s">
        <v>325</v>
      </c>
      <c r="AT349" s="231" t="s">
        <v>152</v>
      </c>
      <c r="AU349" s="231" t="s">
        <v>85</v>
      </c>
      <c r="AY349" s="18" t="s">
        <v>142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8" t="s">
        <v>82</v>
      </c>
      <c r="BK349" s="232">
        <f>ROUND(I349*H349,2)</f>
        <v>0</v>
      </c>
      <c r="BL349" s="18" t="s">
        <v>325</v>
      </c>
      <c r="BM349" s="231" t="s">
        <v>1230</v>
      </c>
    </row>
    <row r="350" s="2" customFormat="1">
      <c r="A350" s="39"/>
      <c r="B350" s="40"/>
      <c r="C350" s="41"/>
      <c r="D350" s="233" t="s">
        <v>149</v>
      </c>
      <c r="E350" s="41"/>
      <c r="F350" s="234" t="s">
        <v>437</v>
      </c>
      <c r="G350" s="41"/>
      <c r="H350" s="41"/>
      <c r="I350" s="137"/>
      <c r="J350" s="41"/>
      <c r="K350" s="41"/>
      <c r="L350" s="45"/>
      <c r="M350" s="235"/>
      <c r="N350" s="236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149</v>
      </c>
      <c r="AU350" s="18" t="s">
        <v>85</v>
      </c>
    </row>
    <row r="351" s="13" customFormat="1">
      <c r="A351" s="13"/>
      <c r="B351" s="237"/>
      <c r="C351" s="238"/>
      <c r="D351" s="233" t="s">
        <v>150</v>
      </c>
      <c r="E351" s="239" t="s">
        <v>19</v>
      </c>
      <c r="F351" s="240" t="s">
        <v>1231</v>
      </c>
      <c r="G351" s="238"/>
      <c r="H351" s="241">
        <v>45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7" t="s">
        <v>150</v>
      </c>
      <c r="AU351" s="247" t="s">
        <v>85</v>
      </c>
      <c r="AV351" s="13" t="s">
        <v>85</v>
      </c>
      <c r="AW351" s="13" t="s">
        <v>34</v>
      </c>
      <c r="AX351" s="13" t="s">
        <v>82</v>
      </c>
      <c r="AY351" s="247" t="s">
        <v>142</v>
      </c>
    </row>
    <row r="352" s="13" customFormat="1">
      <c r="A352" s="13"/>
      <c r="B352" s="237"/>
      <c r="C352" s="238"/>
      <c r="D352" s="233" t="s">
        <v>150</v>
      </c>
      <c r="E352" s="238"/>
      <c r="F352" s="240" t="s">
        <v>1232</v>
      </c>
      <c r="G352" s="238"/>
      <c r="H352" s="241">
        <v>51.75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7" t="s">
        <v>150</v>
      </c>
      <c r="AU352" s="247" t="s">
        <v>85</v>
      </c>
      <c r="AV352" s="13" t="s">
        <v>85</v>
      </c>
      <c r="AW352" s="13" t="s">
        <v>4</v>
      </c>
      <c r="AX352" s="13" t="s">
        <v>82</v>
      </c>
      <c r="AY352" s="247" t="s">
        <v>142</v>
      </c>
    </row>
    <row r="353" s="2" customFormat="1" ht="16.5" customHeight="1">
      <c r="A353" s="39"/>
      <c r="B353" s="40"/>
      <c r="C353" s="220" t="s">
        <v>573</v>
      </c>
      <c r="D353" s="220" t="s">
        <v>143</v>
      </c>
      <c r="E353" s="221" t="s">
        <v>547</v>
      </c>
      <c r="F353" s="222" t="s">
        <v>548</v>
      </c>
      <c r="G353" s="223" t="s">
        <v>194</v>
      </c>
      <c r="H353" s="224">
        <v>1630</v>
      </c>
      <c r="I353" s="225"/>
      <c r="J353" s="226">
        <f>ROUND(I353*H353,2)</f>
        <v>0</v>
      </c>
      <c r="K353" s="222" t="s">
        <v>165</v>
      </c>
      <c r="L353" s="45"/>
      <c r="M353" s="227" t="s">
        <v>19</v>
      </c>
      <c r="N353" s="228" t="s">
        <v>45</v>
      </c>
      <c r="O353" s="85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1" t="s">
        <v>269</v>
      </c>
      <c r="AT353" s="231" t="s">
        <v>143</v>
      </c>
      <c r="AU353" s="231" t="s">
        <v>85</v>
      </c>
      <c r="AY353" s="18" t="s">
        <v>142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8" t="s">
        <v>82</v>
      </c>
      <c r="BK353" s="232">
        <f>ROUND(I353*H353,2)</f>
        <v>0</v>
      </c>
      <c r="BL353" s="18" t="s">
        <v>269</v>
      </c>
      <c r="BM353" s="231" t="s">
        <v>549</v>
      </c>
    </row>
    <row r="354" s="2" customFormat="1">
      <c r="A354" s="39"/>
      <c r="B354" s="40"/>
      <c r="C354" s="41"/>
      <c r="D354" s="233" t="s">
        <v>149</v>
      </c>
      <c r="E354" s="41"/>
      <c r="F354" s="234" t="s">
        <v>550</v>
      </c>
      <c r="G354" s="41"/>
      <c r="H354" s="41"/>
      <c r="I354" s="137"/>
      <c r="J354" s="41"/>
      <c r="K354" s="41"/>
      <c r="L354" s="45"/>
      <c r="M354" s="235"/>
      <c r="N354" s="236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149</v>
      </c>
      <c r="AU354" s="18" t="s">
        <v>85</v>
      </c>
    </row>
    <row r="355" s="2" customFormat="1" ht="21.75" customHeight="1">
      <c r="A355" s="39"/>
      <c r="B355" s="40"/>
      <c r="C355" s="248" t="s">
        <v>577</v>
      </c>
      <c r="D355" s="248" t="s">
        <v>152</v>
      </c>
      <c r="E355" s="249" t="s">
        <v>552</v>
      </c>
      <c r="F355" s="250" t="s">
        <v>553</v>
      </c>
      <c r="G355" s="251" t="s">
        <v>194</v>
      </c>
      <c r="H355" s="252">
        <v>690</v>
      </c>
      <c r="I355" s="253"/>
      <c r="J355" s="254">
        <f>ROUND(I355*H355,2)</f>
        <v>0</v>
      </c>
      <c r="K355" s="250" t="s">
        <v>19</v>
      </c>
      <c r="L355" s="255"/>
      <c r="M355" s="256" t="s">
        <v>19</v>
      </c>
      <c r="N355" s="257" t="s">
        <v>45</v>
      </c>
      <c r="O355" s="85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1" t="s">
        <v>388</v>
      </c>
      <c r="AT355" s="231" t="s">
        <v>152</v>
      </c>
      <c r="AU355" s="231" t="s">
        <v>85</v>
      </c>
      <c r="AY355" s="18" t="s">
        <v>142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8" t="s">
        <v>82</v>
      </c>
      <c r="BK355" s="232">
        <f>ROUND(I355*H355,2)</f>
        <v>0</v>
      </c>
      <c r="BL355" s="18" t="s">
        <v>269</v>
      </c>
      <c r="BM355" s="231" t="s">
        <v>554</v>
      </c>
    </row>
    <row r="356" s="2" customFormat="1">
      <c r="A356" s="39"/>
      <c r="B356" s="40"/>
      <c r="C356" s="41"/>
      <c r="D356" s="233" t="s">
        <v>149</v>
      </c>
      <c r="E356" s="41"/>
      <c r="F356" s="234" t="s">
        <v>553</v>
      </c>
      <c r="G356" s="41"/>
      <c r="H356" s="41"/>
      <c r="I356" s="137"/>
      <c r="J356" s="41"/>
      <c r="K356" s="41"/>
      <c r="L356" s="45"/>
      <c r="M356" s="235"/>
      <c r="N356" s="236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149</v>
      </c>
      <c r="AU356" s="18" t="s">
        <v>85</v>
      </c>
    </row>
    <row r="357" s="13" customFormat="1">
      <c r="A357" s="13"/>
      <c r="B357" s="237"/>
      <c r="C357" s="238"/>
      <c r="D357" s="233" t="s">
        <v>150</v>
      </c>
      <c r="E357" s="239" t="s">
        <v>19</v>
      </c>
      <c r="F357" s="240" t="s">
        <v>1233</v>
      </c>
      <c r="G357" s="238"/>
      <c r="H357" s="241">
        <v>575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7" t="s">
        <v>150</v>
      </c>
      <c r="AU357" s="247" t="s">
        <v>85</v>
      </c>
      <c r="AV357" s="13" t="s">
        <v>85</v>
      </c>
      <c r="AW357" s="13" t="s">
        <v>34</v>
      </c>
      <c r="AX357" s="13" t="s">
        <v>82</v>
      </c>
      <c r="AY357" s="247" t="s">
        <v>142</v>
      </c>
    </row>
    <row r="358" s="13" customFormat="1">
      <c r="A358" s="13"/>
      <c r="B358" s="237"/>
      <c r="C358" s="238"/>
      <c r="D358" s="233" t="s">
        <v>150</v>
      </c>
      <c r="E358" s="238"/>
      <c r="F358" s="240" t="s">
        <v>1234</v>
      </c>
      <c r="G358" s="238"/>
      <c r="H358" s="241">
        <v>690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7" t="s">
        <v>150</v>
      </c>
      <c r="AU358" s="247" t="s">
        <v>85</v>
      </c>
      <c r="AV358" s="13" t="s">
        <v>85</v>
      </c>
      <c r="AW358" s="13" t="s">
        <v>4</v>
      </c>
      <c r="AX358" s="13" t="s">
        <v>82</v>
      </c>
      <c r="AY358" s="247" t="s">
        <v>142</v>
      </c>
    </row>
    <row r="359" s="2" customFormat="1" ht="21.75" customHeight="1">
      <c r="A359" s="39"/>
      <c r="B359" s="40"/>
      <c r="C359" s="248" t="s">
        <v>583</v>
      </c>
      <c r="D359" s="248" t="s">
        <v>152</v>
      </c>
      <c r="E359" s="249" t="s">
        <v>558</v>
      </c>
      <c r="F359" s="250" t="s">
        <v>559</v>
      </c>
      <c r="G359" s="251" t="s">
        <v>194</v>
      </c>
      <c r="H359" s="252">
        <v>1266</v>
      </c>
      <c r="I359" s="253"/>
      <c r="J359" s="254">
        <f>ROUND(I359*H359,2)</f>
        <v>0</v>
      </c>
      <c r="K359" s="250" t="s">
        <v>19</v>
      </c>
      <c r="L359" s="255"/>
      <c r="M359" s="256" t="s">
        <v>19</v>
      </c>
      <c r="N359" s="257" t="s">
        <v>45</v>
      </c>
      <c r="O359" s="85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1" t="s">
        <v>388</v>
      </c>
      <c r="AT359" s="231" t="s">
        <v>152</v>
      </c>
      <c r="AU359" s="231" t="s">
        <v>85</v>
      </c>
      <c r="AY359" s="18" t="s">
        <v>142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8" t="s">
        <v>82</v>
      </c>
      <c r="BK359" s="232">
        <f>ROUND(I359*H359,2)</f>
        <v>0</v>
      </c>
      <c r="BL359" s="18" t="s">
        <v>269</v>
      </c>
      <c r="BM359" s="231" t="s">
        <v>560</v>
      </c>
    </row>
    <row r="360" s="2" customFormat="1">
      <c r="A360" s="39"/>
      <c r="B360" s="40"/>
      <c r="C360" s="41"/>
      <c r="D360" s="233" t="s">
        <v>149</v>
      </c>
      <c r="E360" s="41"/>
      <c r="F360" s="234" t="s">
        <v>559</v>
      </c>
      <c r="G360" s="41"/>
      <c r="H360" s="41"/>
      <c r="I360" s="137"/>
      <c r="J360" s="41"/>
      <c r="K360" s="41"/>
      <c r="L360" s="45"/>
      <c r="M360" s="235"/>
      <c r="N360" s="236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149</v>
      </c>
      <c r="AU360" s="18" t="s">
        <v>85</v>
      </c>
    </row>
    <row r="361" s="13" customFormat="1">
      <c r="A361" s="13"/>
      <c r="B361" s="237"/>
      <c r="C361" s="238"/>
      <c r="D361" s="233" t="s">
        <v>150</v>
      </c>
      <c r="E361" s="239" t="s">
        <v>19</v>
      </c>
      <c r="F361" s="240" t="s">
        <v>1235</v>
      </c>
      <c r="G361" s="238"/>
      <c r="H361" s="241">
        <v>1055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7" t="s">
        <v>150</v>
      </c>
      <c r="AU361" s="247" t="s">
        <v>85</v>
      </c>
      <c r="AV361" s="13" t="s">
        <v>85</v>
      </c>
      <c r="AW361" s="13" t="s">
        <v>34</v>
      </c>
      <c r="AX361" s="13" t="s">
        <v>82</v>
      </c>
      <c r="AY361" s="247" t="s">
        <v>142</v>
      </c>
    </row>
    <row r="362" s="13" customFormat="1">
      <c r="A362" s="13"/>
      <c r="B362" s="237"/>
      <c r="C362" s="238"/>
      <c r="D362" s="233" t="s">
        <v>150</v>
      </c>
      <c r="E362" s="238"/>
      <c r="F362" s="240" t="s">
        <v>1236</v>
      </c>
      <c r="G362" s="238"/>
      <c r="H362" s="241">
        <v>1266</v>
      </c>
      <c r="I362" s="242"/>
      <c r="J362" s="238"/>
      <c r="K362" s="238"/>
      <c r="L362" s="243"/>
      <c r="M362" s="244"/>
      <c r="N362" s="245"/>
      <c r="O362" s="245"/>
      <c r="P362" s="245"/>
      <c r="Q362" s="245"/>
      <c r="R362" s="245"/>
      <c r="S362" s="245"/>
      <c r="T362" s="24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7" t="s">
        <v>150</v>
      </c>
      <c r="AU362" s="247" t="s">
        <v>85</v>
      </c>
      <c r="AV362" s="13" t="s">
        <v>85</v>
      </c>
      <c r="AW362" s="13" t="s">
        <v>4</v>
      </c>
      <c r="AX362" s="13" t="s">
        <v>82</v>
      </c>
      <c r="AY362" s="247" t="s">
        <v>142</v>
      </c>
    </row>
    <row r="363" s="2" customFormat="1" ht="21.75" customHeight="1">
      <c r="A363" s="39"/>
      <c r="B363" s="40"/>
      <c r="C363" s="220" t="s">
        <v>589</v>
      </c>
      <c r="D363" s="220" t="s">
        <v>143</v>
      </c>
      <c r="E363" s="221" t="s">
        <v>564</v>
      </c>
      <c r="F363" s="222" t="s">
        <v>565</v>
      </c>
      <c r="G363" s="223" t="s">
        <v>155</v>
      </c>
      <c r="H363" s="224">
        <v>1</v>
      </c>
      <c r="I363" s="225"/>
      <c r="J363" s="226">
        <f>ROUND(I363*H363,2)</f>
        <v>0</v>
      </c>
      <c r="K363" s="222" t="s">
        <v>165</v>
      </c>
      <c r="L363" s="45"/>
      <c r="M363" s="227" t="s">
        <v>19</v>
      </c>
      <c r="N363" s="228" t="s">
        <v>45</v>
      </c>
      <c r="O363" s="85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1" t="s">
        <v>269</v>
      </c>
      <c r="AT363" s="231" t="s">
        <v>143</v>
      </c>
      <c r="AU363" s="231" t="s">
        <v>85</v>
      </c>
      <c r="AY363" s="18" t="s">
        <v>142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8" t="s">
        <v>82</v>
      </c>
      <c r="BK363" s="232">
        <f>ROUND(I363*H363,2)</f>
        <v>0</v>
      </c>
      <c r="BL363" s="18" t="s">
        <v>269</v>
      </c>
      <c r="BM363" s="231" t="s">
        <v>566</v>
      </c>
    </row>
    <row r="364" s="2" customFormat="1">
      <c r="A364" s="39"/>
      <c r="B364" s="40"/>
      <c r="C364" s="41"/>
      <c r="D364" s="233" t="s">
        <v>149</v>
      </c>
      <c r="E364" s="41"/>
      <c r="F364" s="234" t="s">
        <v>567</v>
      </c>
      <c r="G364" s="41"/>
      <c r="H364" s="41"/>
      <c r="I364" s="137"/>
      <c r="J364" s="41"/>
      <c r="K364" s="41"/>
      <c r="L364" s="45"/>
      <c r="M364" s="235"/>
      <c r="N364" s="236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149</v>
      </c>
      <c r="AU364" s="18" t="s">
        <v>85</v>
      </c>
    </row>
    <row r="365" s="2" customFormat="1" ht="21.75" customHeight="1">
      <c r="A365" s="39"/>
      <c r="B365" s="40"/>
      <c r="C365" s="248" t="s">
        <v>595</v>
      </c>
      <c r="D365" s="248" t="s">
        <v>152</v>
      </c>
      <c r="E365" s="249" t="s">
        <v>569</v>
      </c>
      <c r="F365" s="250" t="s">
        <v>570</v>
      </c>
      <c r="G365" s="251" t="s">
        <v>155</v>
      </c>
      <c r="H365" s="252">
        <v>1</v>
      </c>
      <c r="I365" s="253"/>
      <c r="J365" s="254">
        <f>ROUND(I365*H365,2)</f>
        <v>0</v>
      </c>
      <c r="K365" s="250" t="s">
        <v>165</v>
      </c>
      <c r="L365" s="255"/>
      <c r="M365" s="256" t="s">
        <v>19</v>
      </c>
      <c r="N365" s="257" t="s">
        <v>45</v>
      </c>
      <c r="O365" s="85"/>
      <c r="P365" s="229">
        <f>O365*H365</f>
        <v>0</v>
      </c>
      <c r="Q365" s="229">
        <v>0.021999999999999999</v>
      </c>
      <c r="R365" s="229">
        <f>Q365*H365</f>
        <v>0.021999999999999999</v>
      </c>
      <c r="S365" s="229">
        <v>0</v>
      </c>
      <c r="T365" s="230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1" t="s">
        <v>325</v>
      </c>
      <c r="AT365" s="231" t="s">
        <v>152</v>
      </c>
      <c r="AU365" s="231" t="s">
        <v>85</v>
      </c>
      <c r="AY365" s="18" t="s">
        <v>142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8" t="s">
        <v>82</v>
      </c>
      <c r="BK365" s="232">
        <f>ROUND(I365*H365,2)</f>
        <v>0</v>
      </c>
      <c r="BL365" s="18" t="s">
        <v>325</v>
      </c>
      <c r="BM365" s="231" t="s">
        <v>571</v>
      </c>
    </row>
    <row r="366" s="2" customFormat="1">
      <c r="A366" s="39"/>
      <c r="B366" s="40"/>
      <c r="C366" s="41"/>
      <c r="D366" s="233" t="s">
        <v>149</v>
      </c>
      <c r="E366" s="41"/>
      <c r="F366" s="234" t="s">
        <v>572</v>
      </c>
      <c r="G366" s="41"/>
      <c r="H366" s="41"/>
      <c r="I366" s="137"/>
      <c r="J366" s="41"/>
      <c r="K366" s="41"/>
      <c r="L366" s="45"/>
      <c r="M366" s="235"/>
      <c r="N366" s="236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149</v>
      </c>
      <c r="AU366" s="18" t="s">
        <v>85</v>
      </c>
    </row>
    <row r="367" s="13" customFormat="1">
      <c r="A367" s="13"/>
      <c r="B367" s="237"/>
      <c r="C367" s="238"/>
      <c r="D367" s="233" t="s">
        <v>150</v>
      </c>
      <c r="E367" s="239" t="s">
        <v>19</v>
      </c>
      <c r="F367" s="240" t="s">
        <v>1237</v>
      </c>
      <c r="G367" s="238"/>
      <c r="H367" s="241">
        <v>1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7" t="s">
        <v>150</v>
      </c>
      <c r="AU367" s="247" t="s">
        <v>85</v>
      </c>
      <c r="AV367" s="13" t="s">
        <v>85</v>
      </c>
      <c r="AW367" s="13" t="s">
        <v>34</v>
      </c>
      <c r="AX367" s="13" t="s">
        <v>82</v>
      </c>
      <c r="AY367" s="247" t="s">
        <v>142</v>
      </c>
    </row>
    <row r="368" s="2" customFormat="1" ht="16.5" customHeight="1">
      <c r="A368" s="39"/>
      <c r="B368" s="40"/>
      <c r="C368" s="220" t="s">
        <v>603</v>
      </c>
      <c r="D368" s="220" t="s">
        <v>143</v>
      </c>
      <c r="E368" s="221" t="s">
        <v>574</v>
      </c>
      <c r="F368" s="222" t="s">
        <v>575</v>
      </c>
      <c r="G368" s="223" t="s">
        <v>155</v>
      </c>
      <c r="H368" s="224">
        <v>9</v>
      </c>
      <c r="I368" s="225"/>
      <c r="J368" s="226">
        <f>ROUND(I368*H368,2)</f>
        <v>0</v>
      </c>
      <c r="K368" s="222" t="s">
        <v>19</v>
      </c>
      <c r="L368" s="45"/>
      <c r="M368" s="227" t="s">
        <v>19</v>
      </c>
      <c r="N368" s="228" t="s">
        <v>45</v>
      </c>
      <c r="O368" s="85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1" t="s">
        <v>269</v>
      </c>
      <c r="AT368" s="231" t="s">
        <v>143</v>
      </c>
      <c r="AU368" s="231" t="s">
        <v>85</v>
      </c>
      <c r="AY368" s="18" t="s">
        <v>142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8" t="s">
        <v>82</v>
      </c>
      <c r="BK368" s="232">
        <f>ROUND(I368*H368,2)</f>
        <v>0</v>
      </c>
      <c r="BL368" s="18" t="s">
        <v>269</v>
      </c>
      <c r="BM368" s="231" t="s">
        <v>576</v>
      </c>
    </row>
    <row r="369" s="2" customFormat="1">
      <c r="A369" s="39"/>
      <c r="B369" s="40"/>
      <c r="C369" s="41"/>
      <c r="D369" s="233" t="s">
        <v>149</v>
      </c>
      <c r="E369" s="41"/>
      <c r="F369" s="234" t="s">
        <v>575</v>
      </c>
      <c r="G369" s="41"/>
      <c r="H369" s="41"/>
      <c r="I369" s="137"/>
      <c r="J369" s="41"/>
      <c r="K369" s="41"/>
      <c r="L369" s="45"/>
      <c r="M369" s="235"/>
      <c r="N369" s="236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149</v>
      </c>
      <c r="AU369" s="18" t="s">
        <v>85</v>
      </c>
    </row>
    <row r="370" s="2" customFormat="1" ht="21.75" customHeight="1">
      <c r="A370" s="39"/>
      <c r="B370" s="40"/>
      <c r="C370" s="248" t="s">
        <v>608</v>
      </c>
      <c r="D370" s="248" t="s">
        <v>152</v>
      </c>
      <c r="E370" s="249" t="s">
        <v>578</v>
      </c>
      <c r="F370" s="250" t="s">
        <v>579</v>
      </c>
      <c r="G370" s="251" t="s">
        <v>155</v>
      </c>
      <c r="H370" s="252">
        <v>9</v>
      </c>
      <c r="I370" s="253"/>
      <c r="J370" s="254">
        <f>ROUND(I370*H370,2)</f>
        <v>0</v>
      </c>
      <c r="K370" s="250" t="s">
        <v>165</v>
      </c>
      <c r="L370" s="255"/>
      <c r="M370" s="256" t="s">
        <v>19</v>
      </c>
      <c r="N370" s="257" t="s">
        <v>45</v>
      </c>
      <c r="O370" s="85"/>
      <c r="P370" s="229">
        <f>O370*H370</f>
        <v>0</v>
      </c>
      <c r="Q370" s="229">
        <v>0.012999999999999999</v>
      </c>
      <c r="R370" s="229">
        <f>Q370*H370</f>
        <v>0.11699999999999999</v>
      </c>
      <c r="S370" s="229">
        <v>0</v>
      </c>
      <c r="T370" s="230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1" t="s">
        <v>325</v>
      </c>
      <c r="AT370" s="231" t="s">
        <v>152</v>
      </c>
      <c r="AU370" s="231" t="s">
        <v>85</v>
      </c>
      <c r="AY370" s="18" t="s">
        <v>142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8" t="s">
        <v>82</v>
      </c>
      <c r="BK370" s="232">
        <f>ROUND(I370*H370,2)</f>
        <v>0</v>
      </c>
      <c r="BL370" s="18" t="s">
        <v>325</v>
      </c>
      <c r="BM370" s="231" t="s">
        <v>580</v>
      </c>
    </row>
    <row r="371" s="2" customFormat="1">
      <c r="A371" s="39"/>
      <c r="B371" s="40"/>
      <c r="C371" s="41"/>
      <c r="D371" s="233" t="s">
        <v>149</v>
      </c>
      <c r="E371" s="41"/>
      <c r="F371" s="234" t="s">
        <v>581</v>
      </c>
      <c r="G371" s="41"/>
      <c r="H371" s="41"/>
      <c r="I371" s="137"/>
      <c r="J371" s="41"/>
      <c r="K371" s="41"/>
      <c r="L371" s="45"/>
      <c r="M371" s="235"/>
      <c r="N371" s="236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149</v>
      </c>
      <c r="AU371" s="18" t="s">
        <v>85</v>
      </c>
    </row>
    <row r="372" s="2" customFormat="1">
      <c r="A372" s="39"/>
      <c r="B372" s="40"/>
      <c r="C372" s="41"/>
      <c r="D372" s="233" t="s">
        <v>210</v>
      </c>
      <c r="E372" s="41"/>
      <c r="F372" s="260" t="s">
        <v>582</v>
      </c>
      <c r="G372" s="41"/>
      <c r="H372" s="41"/>
      <c r="I372" s="137"/>
      <c r="J372" s="41"/>
      <c r="K372" s="41"/>
      <c r="L372" s="45"/>
      <c r="M372" s="235"/>
      <c r="N372" s="236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210</v>
      </c>
      <c r="AU372" s="18" t="s">
        <v>85</v>
      </c>
    </row>
    <row r="373" s="13" customFormat="1">
      <c r="A373" s="13"/>
      <c r="B373" s="237"/>
      <c r="C373" s="238"/>
      <c r="D373" s="233" t="s">
        <v>150</v>
      </c>
      <c r="E373" s="239" t="s">
        <v>19</v>
      </c>
      <c r="F373" s="240" t="s">
        <v>1238</v>
      </c>
      <c r="G373" s="238"/>
      <c r="H373" s="241">
        <v>9</v>
      </c>
      <c r="I373" s="242"/>
      <c r="J373" s="238"/>
      <c r="K373" s="238"/>
      <c r="L373" s="243"/>
      <c r="M373" s="244"/>
      <c r="N373" s="245"/>
      <c r="O373" s="245"/>
      <c r="P373" s="245"/>
      <c r="Q373" s="245"/>
      <c r="R373" s="245"/>
      <c r="S373" s="245"/>
      <c r="T373" s="24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7" t="s">
        <v>150</v>
      </c>
      <c r="AU373" s="247" t="s">
        <v>85</v>
      </c>
      <c r="AV373" s="13" t="s">
        <v>85</v>
      </c>
      <c r="AW373" s="13" t="s">
        <v>34</v>
      </c>
      <c r="AX373" s="13" t="s">
        <v>82</v>
      </c>
      <c r="AY373" s="247" t="s">
        <v>142</v>
      </c>
    </row>
    <row r="374" s="2" customFormat="1" ht="21.75" customHeight="1">
      <c r="A374" s="39"/>
      <c r="B374" s="40"/>
      <c r="C374" s="220" t="s">
        <v>614</v>
      </c>
      <c r="D374" s="220" t="s">
        <v>143</v>
      </c>
      <c r="E374" s="221" t="s">
        <v>584</v>
      </c>
      <c r="F374" s="222" t="s">
        <v>585</v>
      </c>
      <c r="G374" s="223" t="s">
        <v>155</v>
      </c>
      <c r="H374" s="224">
        <v>9</v>
      </c>
      <c r="I374" s="225"/>
      <c r="J374" s="226">
        <f>ROUND(I374*H374,2)</f>
        <v>0</v>
      </c>
      <c r="K374" s="222" t="s">
        <v>165</v>
      </c>
      <c r="L374" s="45"/>
      <c r="M374" s="227" t="s">
        <v>19</v>
      </c>
      <c r="N374" s="228" t="s">
        <v>45</v>
      </c>
      <c r="O374" s="85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1" t="s">
        <v>269</v>
      </c>
      <c r="AT374" s="231" t="s">
        <v>143</v>
      </c>
      <c r="AU374" s="231" t="s">
        <v>85</v>
      </c>
      <c r="AY374" s="18" t="s">
        <v>142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8" t="s">
        <v>82</v>
      </c>
      <c r="BK374" s="232">
        <f>ROUND(I374*H374,2)</f>
        <v>0</v>
      </c>
      <c r="BL374" s="18" t="s">
        <v>269</v>
      </c>
      <c r="BM374" s="231" t="s">
        <v>586</v>
      </c>
    </row>
    <row r="375" s="2" customFormat="1">
      <c r="A375" s="39"/>
      <c r="B375" s="40"/>
      <c r="C375" s="41"/>
      <c r="D375" s="233" t="s">
        <v>149</v>
      </c>
      <c r="E375" s="41"/>
      <c r="F375" s="234" t="s">
        <v>587</v>
      </c>
      <c r="G375" s="41"/>
      <c r="H375" s="41"/>
      <c r="I375" s="137"/>
      <c r="J375" s="41"/>
      <c r="K375" s="41"/>
      <c r="L375" s="45"/>
      <c r="M375" s="235"/>
      <c r="N375" s="236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149</v>
      </c>
      <c r="AU375" s="18" t="s">
        <v>85</v>
      </c>
    </row>
    <row r="376" s="13" customFormat="1">
      <c r="A376" s="13"/>
      <c r="B376" s="237"/>
      <c r="C376" s="238"/>
      <c r="D376" s="233" t="s">
        <v>150</v>
      </c>
      <c r="E376" s="239" t="s">
        <v>19</v>
      </c>
      <c r="F376" s="240" t="s">
        <v>1238</v>
      </c>
      <c r="G376" s="238"/>
      <c r="H376" s="241">
        <v>9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7" t="s">
        <v>150</v>
      </c>
      <c r="AU376" s="247" t="s">
        <v>85</v>
      </c>
      <c r="AV376" s="13" t="s">
        <v>85</v>
      </c>
      <c r="AW376" s="13" t="s">
        <v>34</v>
      </c>
      <c r="AX376" s="13" t="s">
        <v>82</v>
      </c>
      <c r="AY376" s="247" t="s">
        <v>142</v>
      </c>
    </row>
    <row r="377" s="2" customFormat="1" ht="21.75" customHeight="1">
      <c r="A377" s="39"/>
      <c r="B377" s="40"/>
      <c r="C377" s="220" t="s">
        <v>618</v>
      </c>
      <c r="D377" s="220" t="s">
        <v>143</v>
      </c>
      <c r="E377" s="221" t="s">
        <v>590</v>
      </c>
      <c r="F377" s="222" t="s">
        <v>591</v>
      </c>
      <c r="G377" s="223" t="s">
        <v>155</v>
      </c>
      <c r="H377" s="224">
        <v>1</v>
      </c>
      <c r="I377" s="225"/>
      <c r="J377" s="226">
        <f>ROUND(I377*H377,2)</f>
        <v>0</v>
      </c>
      <c r="K377" s="222" t="s">
        <v>19</v>
      </c>
      <c r="L377" s="45"/>
      <c r="M377" s="227" t="s">
        <v>19</v>
      </c>
      <c r="N377" s="228" t="s">
        <v>45</v>
      </c>
      <c r="O377" s="85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1" t="s">
        <v>269</v>
      </c>
      <c r="AT377" s="231" t="s">
        <v>143</v>
      </c>
      <c r="AU377" s="231" t="s">
        <v>85</v>
      </c>
      <c r="AY377" s="18" t="s">
        <v>142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8" t="s">
        <v>82</v>
      </c>
      <c r="BK377" s="232">
        <f>ROUND(I377*H377,2)</f>
        <v>0</v>
      </c>
      <c r="BL377" s="18" t="s">
        <v>269</v>
      </c>
      <c r="BM377" s="231" t="s">
        <v>592</v>
      </c>
    </row>
    <row r="378" s="2" customFormat="1">
      <c r="A378" s="39"/>
      <c r="B378" s="40"/>
      <c r="C378" s="41"/>
      <c r="D378" s="233" t="s">
        <v>149</v>
      </c>
      <c r="E378" s="41"/>
      <c r="F378" s="234" t="s">
        <v>593</v>
      </c>
      <c r="G378" s="41"/>
      <c r="H378" s="41"/>
      <c r="I378" s="137"/>
      <c r="J378" s="41"/>
      <c r="K378" s="41"/>
      <c r="L378" s="45"/>
      <c r="M378" s="235"/>
      <c r="N378" s="236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149</v>
      </c>
      <c r="AU378" s="18" t="s">
        <v>85</v>
      </c>
    </row>
    <row r="379" s="13" customFormat="1">
      <c r="A379" s="13"/>
      <c r="B379" s="237"/>
      <c r="C379" s="238"/>
      <c r="D379" s="233" t="s">
        <v>150</v>
      </c>
      <c r="E379" s="239" t="s">
        <v>19</v>
      </c>
      <c r="F379" s="240" t="s">
        <v>1237</v>
      </c>
      <c r="G379" s="238"/>
      <c r="H379" s="241">
        <v>1</v>
      </c>
      <c r="I379" s="242"/>
      <c r="J379" s="238"/>
      <c r="K379" s="238"/>
      <c r="L379" s="243"/>
      <c r="M379" s="244"/>
      <c r="N379" s="245"/>
      <c r="O379" s="245"/>
      <c r="P379" s="245"/>
      <c r="Q379" s="245"/>
      <c r="R379" s="245"/>
      <c r="S379" s="245"/>
      <c r="T379" s="24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7" t="s">
        <v>150</v>
      </c>
      <c r="AU379" s="247" t="s">
        <v>85</v>
      </c>
      <c r="AV379" s="13" t="s">
        <v>85</v>
      </c>
      <c r="AW379" s="13" t="s">
        <v>34</v>
      </c>
      <c r="AX379" s="13" t="s">
        <v>82</v>
      </c>
      <c r="AY379" s="247" t="s">
        <v>142</v>
      </c>
    </row>
    <row r="380" s="2" customFormat="1" ht="16.5" customHeight="1">
      <c r="A380" s="39"/>
      <c r="B380" s="40"/>
      <c r="C380" s="248" t="s">
        <v>624</v>
      </c>
      <c r="D380" s="248" t="s">
        <v>152</v>
      </c>
      <c r="E380" s="249" t="s">
        <v>596</v>
      </c>
      <c r="F380" s="250" t="s">
        <v>597</v>
      </c>
      <c r="G380" s="251" t="s">
        <v>598</v>
      </c>
      <c r="H380" s="252">
        <v>84</v>
      </c>
      <c r="I380" s="253"/>
      <c r="J380" s="254">
        <f>ROUND(I380*H380,2)</f>
        <v>0</v>
      </c>
      <c r="K380" s="250" t="s">
        <v>19</v>
      </c>
      <c r="L380" s="255"/>
      <c r="M380" s="256" t="s">
        <v>19</v>
      </c>
      <c r="N380" s="257" t="s">
        <v>45</v>
      </c>
      <c r="O380" s="85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1" t="s">
        <v>388</v>
      </c>
      <c r="AT380" s="231" t="s">
        <v>152</v>
      </c>
      <c r="AU380" s="231" t="s">
        <v>85</v>
      </c>
      <c r="AY380" s="18" t="s">
        <v>142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8" t="s">
        <v>82</v>
      </c>
      <c r="BK380" s="232">
        <f>ROUND(I380*H380,2)</f>
        <v>0</v>
      </c>
      <c r="BL380" s="18" t="s">
        <v>269</v>
      </c>
      <c r="BM380" s="231" t="s">
        <v>599</v>
      </c>
    </row>
    <row r="381" s="2" customFormat="1">
      <c r="A381" s="39"/>
      <c r="B381" s="40"/>
      <c r="C381" s="41"/>
      <c r="D381" s="233" t="s">
        <v>149</v>
      </c>
      <c r="E381" s="41"/>
      <c r="F381" s="234" t="s">
        <v>600</v>
      </c>
      <c r="G381" s="41"/>
      <c r="H381" s="41"/>
      <c r="I381" s="137"/>
      <c r="J381" s="41"/>
      <c r="K381" s="41"/>
      <c r="L381" s="45"/>
      <c r="M381" s="235"/>
      <c r="N381" s="236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149</v>
      </c>
      <c r="AU381" s="18" t="s">
        <v>85</v>
      </c>
    </row>
    <row r="382" s="13" customFormat="1">
      <c r="A382" s="13"/>
      <c r="B382" s="237"/>
      <c r="C382" s="238"/>
      <c r="D382" s="233" t="s">
        <v>150</v>
      </c>
      <c r="E382" s="239" t="s">
        <v>19</v>
      </c>
      <c r="F382" s="240" t="s">
        <v>601</v>
      </c>
      <c r="G382" s="238"/>
      <c r="H382" s="241">
        <v>48</v>
      </c>
      <c r="I382" s="242"/>
      <c r="J382" s="238"/>
      <c r="K382" s="238"/>
      <c r="L382" s="243"/>
      <c r="M382" s="244"/>
      <c r="N382" s="245"/>
      <c r="O382" s="245"/>
      <c r="P382" s="245"/>
      <c r="Q382" s="245"/>
      <c r="R382" s="245"/>
      <c r="S382" s="245"/>
      <c r="T382" s="24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7" t="s">
        <v>150</v>
      </c>
      <c r="AU382" s="247" t="s">
        <v>85</v>
      </c>
      <c r="AV382" s="13" t="s">
        <v>85</v>
      </c>
      <c r="AW382" s="13" t="s">
        <v>34</v>
      </c>
      <c r="AX382" s="13" t="s">
        <v>74</v>
      </c>
      <c r="AY382" s="247" t="s">
        <v>142</v>
      </c>
    </row>
    <row r="383" s="13" customFormat="1">
      <c r="A383" s="13"/>
      <c r="B383" s="237"/>
      <c r="C383" s="238"/>
      <c r="D383" s="233" t="s">
        <v>150</v>
      </c>
      <c r="E383" s="239" t="s">
        <v>19</v>
      </c>
      <c r="F383" s="240" t="s">
        <v>1239</v>
      </c>
      <c r="G383" s="238"/>
      <c r="H383" s="241">
        <v>36</v>
      </c>
      <c r="I383" s="242"/>
      <c r="J383" s="238"/>
      <c r="K383" s="238"/>
      <c r="L383" s="243"/>
      <c r="M383" s="244"/>
      <c r="N383" s="245"/>
      <c r="O383" s="245"/>
      <c r="P383" s="245"/>
      <c r="Q383" s="245"/>
      <c r="R383" s="245"/>
      <c r="S383" s="245"/>
      <c r="T383" s="24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7" t="s">
        <v>150</v>
      </c>
      <c r="AU383" s="247" t="s">
        <v>85</v>
      </c>
      <c r="AV383" s="13" t="s">
        <v>85</v>
      </c>
      <c r="AW383" s="13" t="s">
        <v>34</v>
      </c>
      <c r="AX383" s="13" t="s">
        <v>74</v>
      </c>
      <c r="AY383" s="247" t="s">
        <v>142</v>
      </c>
    </row>
    <row r="384" s="14" customFormat="1">
      <c r="A384" s="14"/>
      <c r="B384" s="261"/>
      <c r="C384" s="262"/>
      <c r="D384" s="233" t="s">
        <v>150</v>
      </c>
      <c r="E384" s="263" t="s">
        <v>19</v>
      </c>
      <c r="F384" s="264" t="s">
        <v>480</v>
      </c>
      <c r="G384" s="262"/>
      <c r="H384" s="265">
        <v>84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1" t="s">
        <v>150</v>
      </c>
      <c r="AU384" s="271" t="s">
        <v>85</v>
      </c>
      <c r="AV384" s="14" t="s">
        <v>169</v>
      </c>
      <c r="AW384" s="14" t="s">
        <v>34</v>
      </c>
      <c r="AX384" s="14" t="s">
        <v>82</v>
      </c>
      <c r="AY384" s="271" t="s">
        <v>142</v>
      </c>
    </row>
    <row r="385" s="2" customFormat="1" ht="16.5" customHeight="1">
      <c r="A385" s="39"/>
      <c r="B385" s="40"/>
      <c r="C385" s="220" t="s">
        <v>628</v>
      </c>
      <c r="D385" s="220" t="s">
        <v>143</v>
      </c>
      <c r="E385" s="221" t="s">
        <v>604</v>
      </c>
      <c r="F385" s="222" t="s">
        <v>605</v>
      </c>
      <c r="G385" s="223" t="s">
        <v>155</v>
      </c>
      <c r="H385" s="224">
        <v>2</v>
      </c>
      <c r="I385" s="225"/>
      <c r="J385" s="226">
        <f>ROUND(I385*H385,2)</f>
        <v>0</v>
      </c>
      <c r="K385" s="222" t="s">
        <v>19</v>
      </c>
      <c r="L385" s="45"/>
      <c r="M385" s="227" t="s">
        <v>19</v>
      </c>
      <c r="N385" s="228" t="s">
        <v>45</v>
      </c>
      <c r="O385" s="85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1" t="s">
        <v>269</v>
      </c>
      <c r="AT385" s="231" t="s">
        <v>143</v>
      </c>
      <c r="AU385" s="231" t="s">
        <v>85</v>
      </c>
      <c r="AY385" s="18" t="s">
        <v>142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8" t="s">
        <v>82</v>
      </c>
      <c r="BK385" s="232">
        <f>ROUND(I385*H385,2)</f>
        <v>0</v>
      </c>
      <c r="BL385" s="18" t="s">
        <v>269</v>
      </c>
      <c r="BM385" s="231" t="s">
        <v>606</v>
      </c>
    </row>
    <row r="386" s="2" customFormat="1">
      <c r="A386" s="39"/>
      <c r="B386" s="40"/>
      <c r="C386" s="41"/>
      <c r="D386" s="233" t="s">
        <v>149</v>
      </c>
      <c r="E386" s="41"/>
      <c r="F386" s="234" t="s">
        <v>607</v>
      </c>
      <c r="G386" s="41"/>
      <c r="H386" s="41"/>
      <c r="I386" s="137"/>
      <c r="J386" s="41"/>
      <c r="K386" s="41"/>
      <c r="L386" s="45"/>
      <c r="M386" s="235"/>
      <c r="N386" s="236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149</v>
      </c>
      <c r="AU386" s="18" t="s">
        <v>85</v>
      </c>
    </row>
    <row r="387" s="2" customFormat="1" ht="16.5" customHeight="1">
      <c r="A387" s="39"/>
      <c r="B387" s="40"/>
      <c r="C387" s="248" t="s">
        <v>632</v>
      </c>
      <c r="D387" s="248" t="s">
        <v>152</v>
      </c>
      <c r="E387" s="249" t="s">
        <v>609</v>
      </c>
      <c r="F387" s="250" t="s">
        <v>610</v>
      </c>
      <c r="G387" s="251" t="s">
        <v>155</v>
      </c>
      <c r="H387" s="252">
        <v>2</v>
      </c>
      <c r="I387" s="253"/>
      <c r="J387" s="254">
        <f>ROUND(I387*H387,2)</f>
        <v>0</v>
      </c>
      <c r="K387" s="250" t="s">
        <v>19</v>
      </c>
      <c r="L387" s="255"/>
      <c r="M387" s="256" t="s">
        <v>19</v>
      </c>
      <c r="N387" s="257" t="s">
        <v>45</v>
      </c>
      <c r="O387" s="85"/>
      <c r="P387" s="229">
        <f>O387*H387</f>
        <v>0</v>
      </c>
      <c r="Q387" s="229">
        <v>0.033000000000000002</v>
      </c>
      <c r="R387" s="229">
        <f>Q387*H387</f>
        <v>0.066000000000000003</v>
      </c>
      <c r="S387" s="229">
        <v>0</v>
      </c>
      <c r="T387" s="23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1" t="s">
        <v>325</v>
      </c>
      <c r="AT387" s="231" t="s">
        <v>152</v>
      </c>
      <c r="AU387" s="231" t="s">
        <v>85</v>
      </c>
      <c r="AY387" s="18" t="s">
        <v>142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8" t="s">
        <v>82</v>
      </c>
      <c r="BK387" s="232">
        <f>ROUND(I387*H387,2)</f>
        <v>0</v>
      </c>
      <c r="BL387" s="18" t="s">
        <v>325</v>
      </c>
      <c r="BM387" s="231" t="s">
        <v>611</v>
      </c>
    </row>
    <row r="388" s="2" customFormat="1">
      <c r="A388" s="39"/>
      <c r="B388" s="40"/>
      <c r="C388" s="41"/>
      <c r="D388" s="233" t="s">
        <v>149</v>
      </c>
      <c r="E388" s="41"/>
      <c r="F388" s="234" t="s">
        <v>610</v>
      </c>
      <c r="G388" s="41"/>
      <c r="H388" s="41"/>
      <c r="I388" s="137"/>
      <c r="J388" s="41"/>
      <c r="K388" s="41"/>
      <c r="L388" s="45"/>
      <c r="M388" s="235"/>
      <c r="N388" s="236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149</v>
      </c>
      <c r="AU388" s="18" t="s">
        <v>85</v>
      </c>
    </row>
    <row r="389" s="2" customFormat="1">
      <c r="A389" s="39"/>
      <c r="B389" s="40"/>
      <c r="C389" s="41"/>
      <c r="D389" s="233" t="s">
        <v>210</v>
      </c>
      <c r="E389" s="41"/>
      <c r="F389" s="260" t="s">
        <v>612</v>
      </c>
      <c r="G389" s="41"/>
      <c r="H389" s="41"/>
      <c r="I389" s="137"/>
      <c r="J389" s="41"/>
      <c r="K389" s="41"/>
      <c r="L389" s="45"/>
      <c r="M389" s="235"/>
      <c r="N389" s="236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210</v>
      </c>
      <c r="AU389" s="18" t="s">
        <v>85</v>
      </c>
    </row>
    <row r="390" s="13" customFormat="1">
      <c r="A390" s="13"/>
      <c r="B390" s="237"/>
      <c r="C390" s="238"/>
      <c r="D390" s="233" t="s">
        <v>150</v>
      </c>
      <c r="E390" s="239" t="s">
        <v>19</v>
      </c>
      <c r="F390" s="240" t="s">
        <v>1240</v>
      </c>
      <c r="G390" s="238"/>
      <c r="H390" s="241">
        <v>2</v>
      </c>
      <c r="I390" s="242"/>
      <c r="J390" s="238"/>
      <c r="K390" s="238"/>
      <c r="L390" s="243"/>
      <c r="M390" s="244"/>
      <c r="N390" s="245"/>
      <c r="O390" s="245"/>
      <c r="P390" s="245"/>
      <c r="Q390" s="245"/>
      <c r="R390" s="245"/>
      <c r="S390" s="245"/>
      <c r="T390" s="24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7" t="s">
        <v>150</v>
      </c>
      <c r="AU390" s="247" t="s">
        <v>85</v>
      </c>
      <c r="AV390" s="13" t="s">
        <v>85</v>
      </c>
      <c r="AW390" s="13" t="s">
        <v>34</v>
      </c>
      <c r="AX390" s="13" t="s">
        <v>82</v>
      </c>
      <c r="AY390" s="247" t="s">
        <v>142</v>
      </c>
    </row>
    <row r="391" s="2" customFormat="1" ht="16.5" customHeight="1">
      <c r="A391" s="39"/>
      <c r="B391" s="40"/>
      <c r="C391" s="220" t="s">
        <v>638</v>
      </c>
      <c r="D391" s="220" t="s">
        <v>143</v>
      </c>
      <c r="E391" s="221" t="s">
        <v>615</v>
      </c>
      <c r="F391" s="222" t="s">
        <v>616</v>
      </c>
      <c r="G391" s="223" t="s">
        <v>155</v>
      </c>
      <c r="H391" s="224">
        <v>9</v>
      </c>
      <c r="I391" s="225"/>
      <c r="J391" s="226">
        <f>ROUND(I391*H391,2)</f>
        <v>0</v>
      </c>
      <c r="K391" s="222" t="s">
        <v>19</v>
      </c>
      <c r="L391" s="45"/>
      <c r="M391" s="227" t="s">
        <v>19</v>
      </c>
      <c r="N391" s="228" t="s">
        <v>45</v>
      </c>
      <c r="O391" s="85"/>
      <c r="P391" s="229">
        <f>O391*H391</f>
        <v>0</v>
      </c>
      <c r="Q391" s="229">
        <v>0</v>
      </c>
      <c r="R391" s="229">
        <f>Q391*H391</f>
        <v>0</v>
      </c>
      <c r="S391" s="229">
        <v>0</v>
      </c>
      <c r="T391" s="230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1" t="s">
        <v>269</v>
      </c>
      <c r="AT391" s="231" t="s">
        <v>143</v>
      </c>
      <c r="AU391" s="231" t="s">
        <v>85</v>
      </c>
      <c r="AY391" s="18" t="s">
        <v>142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8" t="s">
        <v>82</v>
      </c>
      <c r="BK391" s="232">
        <f>ROUND(I391*H391,2)</f>
        <v>0</v>
      </c>
      <c r="BL391" s="18" t="s">
        <v>269</v>
      </c>
      <c r="BM391" s="231" t="s">
        <v>617</v>
      </c>
    </row>
    <row r="392" s="2" customFormat="1">
      <c r="A392" s="39"/>
      <c r="B392" s="40"/>
      <c r="C392" s="41"/>
      <c r="D392" s="233" t="s">
        <v>149</v>
      </c>
      <c r="E392" s="41"/>
      <c r="F392" s="234" t="s">
        <v>616</v>
      </c>
      <c r="G392" s="41"/>
      <c r="H392" s="41"/>
      <c r="I392" s="137"/>
      <c r="J392" s="41"/>
      <c r="K392" s="41"/>
      <c r="L392" s="45"/>
      <c r="M392" s="235"/>
      <c r="N392" s="236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149</v>
      </c>
      <c r="AU392" s="18" t="s">
        <v>85</v>
      </c>
    </row>
    <row r="393" s="2" customFormat="1" ht="21.75" customHeight="1">
      <c r="A393" s="39"/>
      <c r="B393" s="40"/>
      <c r="C393" s="248" t="s">
        <v>648</v>
      </c>
      <c r="D393" s="248" t="s">
        <v>152</v>
      </c>
      <c r="E393" s="249" t="s">
        <v>619</v>
      </c>
      <c r="F393" s="250" t="s">
        <v>620</v>
      </c>
      <c r="G393" s="251" t="s">
        <v>155</v>
      </c>
      <c r="H393" s="252">
        <v>9</v>
      </c>
      <c r="I393" s="253"/>
      <c r="J393" s="254">
        <f>ROUND(I393*H393,2)</f>
        <v>0</v>
      </c>
      <c r="K393" s="250" t="s">
        <v>19</v>
      </c>
      <c r="L393" s="255"/>
      <c r="M393" s="256" t="s">
        <v>19</v>
      </c>
      <c r="N393" s="257" t="s">
        <v>45</v>
      </c>
      <c r="O393" s="85"/>
      <c r="P393" s="229">
        <f>O393*H393</f>
        <v>0</v>
      </c>
      <c r="Q393" s="229">
        <v>0.033000000000000002</v>
      </c>
      <c r="R393" s="229">
        <f>Q393*H393</f>
        <v>0.29700000000000004</v>
      </c>
      <c r="S393" s="229">
        <v>0</v>
      </c>
      <c r="T393" s="230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1" t="s">
        <v>325</v>
      </c>
      <c r="AT393" s="231" t="s">
        <v>152</v>
      </c>
      <c r="AU393" s="231" t="s">
        <v>85</v>
      </c>
      <c r="AY393" s="18" t="s">
        <v>142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8" t="s">
        <v>82</v>
      </c>
      <c r="BK393" s="232">
        <f>ROUND(I393*H393,2)</f>
        <v>0</v>
      </c>
      <c r="BL393" s="18" t="s">
        <v>325</v>
      </c>
      <c r="BM393" s="231" t="s">
        <v>621</v>
      </c>
    </row>
    <row r="394" s="2" customFormat="1">
      <c r="A394" s="39"/>
      <c r="B394" s="40"/>
      <c r="C394" s="41"/>
      <c r="D394" s="233" t="s">
        <v>149</v>
      </c>
      <c r="E394" s="41"/>
      <c r="F394" s="234" t="s">
        <v>622</v>
      </c>
      <c r="G394" s="41"/>
      <c r="H394" s="41"/>
      <c r="I394" s="137"/>
      <c r="J394" s="41"/>
      <c r="K394" s="41"/>
      <c r="L394" s="45"/>
      <c r="M394" s="235"/>
      <c r="N394" s="236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149</v>
      </c>
      <c r="AU394" s="18" t="s">
        <v>85</v>
      </c>
    </row>
    <row r="395" s="13" customFormat="1">
      <c r="A395" s="13"/>
      <c r="B395" s="237"/>
      <c r="C395" s="238"/>
      <c r="D395" s="233" t="s">
        <v>150</v>
      </c>
      <c r="E395" s="239" t="s">
        <v>19</v>
      </c>
      <c r="F395" s="240" t="s">
        <v>1241</v>
      </c>
      <c r="G395" s="238"/>
      <c r="H395" s="241">
        <v>9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7" t="s">
        <v>150</v>
      </c>
      <c r="AU395" s="247" t="s">
        <v>85</v>
      </c>
      <c r="AV395" s="13" t="s">
        <v>85</v>
      </c>
      <c r="AW395" s="13" t="s">
        <v>34</v>
      </c>
      <c r="AX395" s="13" t="s">
        <v>82</v>
      </c>
      <c r="AY395" s="247" t="s">
        <v>142</v>
      </c>
    </row>
    <row r="396" s="2" customFormat="1" ht="16.5" customHeight="1">
      <c r="A396" s="39"/>
      <c r="B396" s="40"/>
      <c r="C396" s="220" t="s">
        <v>653</v>
      </c>
      <c r="D396" s="220" t="s">
        <v>143</v>
      </c>
      <c r="E396" s="221" t="s">
        <v>625</v>
      </c>
      <c r="F396" s="222" t="s">
        <v>626</v>
      </c>
      <c r="G396" s="223" t="s">
        <v>155</v>
      </c>
      <c r="H396" s="224">
        <v>9</v>
      </c>
      <c r="I396" s="225"/>
      <c r="J396" s="226">
        <f>ROUND(I396*H396,2)</f>
        <v>0</v>
      </c>
      <c r="K396" s="222" t="s">
        <v>19</v>
      </c>
      <c r="L396" s="45"/>
      <c r="M396" s="227" t="s">
        <v>19</v>
      </c>
      <c r="N396" s="228" t="s">
        <v>45</v>
      </c>
      <c r="O396" s="85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1" t="s">
        <v>269</v>
      </c>
      <c r="AT396" s="231" t="s">
        <v>143</v>
      </c>
      <c r="AU396" s="231" t="s">
        <v>85</v>
      </c>
      <c r="AY396" s="18" t="s">
        <v>142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8" t="s">
        <v>82</v>
      </c>
      <c r="BK396" s="232">
        <f>ROUND(I396*H396,2)</f>
        <v>0</v>
      </c>
      <c r="BL396" s="18" t="s">
        <v>269</v>
      </c>
      <c r="BM396" s="231" t="s">
        <v>627</v>
      </c>
    </row>
    <row r="397" s="2" customFormat="1">
      <c r="A397" s="39"/>
      <c r="B397" s="40"/>
      <c r="C397" s="41"/>
      <c r="D397" s="233" t="s">
        <v>149</v>
      </c>
      <c r="E397" s="41"/>
      <c r="F397" s="234" t="s">
        <v>626</v>
      </c>
      <c r="G397" s="41"/>
      <c r="H397" s="41"/>
      <c r="I397" s="137"/>
      <c r="J397" s="41"/>
      <c r="K397" s="41"/>
      <c r="L397" s="45"/>
      <c r="M397" s="235"/>
      <c r="N397" s="236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149</v>
      </c>
      <c r="AU397" s="18" t="s">
        <v>85</v>
      </c>
    </row>
    <row r="398" s="2" customFormat="1" ht="21.75" customHeight="1">
      <c r="A398" s="39"/>
      <c r="B398" s="40"/>
      <c r="C398" s="248" t="s">
        <v>657</v>
      </c>
      <c r="D398" s="248" t="s">
        <v>152</v>
      </c>
      <c r="E398" s="249" t="s">
        <v>629</v>
      </c>
      <c r="F398" s="250" t="s">
        <v>630</v>
      </c>
      <c r="G398" s="251" t="s">
        <v>155</v>
      </c>
      <c r="H398" s="252">
        <v>9</v>
      </c>
      <c r="I398" s="253"/>
      <c r="J398" s="254">
        <f>ROUND(I398*H398,2)</f>
        <v>0</v>
      </c>
      <c r="K398" s="250" t="s">
        <v>19</v>
      </c>
      <c r="L398" s="255"/>
      <c r="M398" s="256" t="s">
        <v>19</v>
      </c>
      <c r="N398" s="257" t="s">
        <v>45</v>
      </c>
      <c r="O398" s="85"/>
      <c r="P398" s="229">
        <f>O398*H398</f>
        <v>0</v>
      </c>
      <c r="Q398" s="229">
        <v>0.033000000000000002</v>
      </c>
      <c r="R398" s="229">
        <f>Q398*H398</f>
        <v>0.29700000000000004</v>
      </c>
      <c r="S398" s="229">
        <v>0</v>
      </c>
      <c r="T398" s="230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1" t="s">
        <v>325</v>
      </c>
      <c r="AT398" s="231" t="s">
        <v>152</v>
      </c>
      <c r="AU398" s="231" t="s">
        <v>85</v>
      </c>
      <c r="AY398" s="18" t="s">
        <v>142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8" t="s">
        <v>82</v>
      </c>
      <c r="BK398" s="232">
        <f>ROUND(I398*H398,2)</f>
        <v>0</v>
      </c>
      <c r="BL398" s="18" t="s">
        <v>325</v>
      </c>
      <c r="BM398" s="231" t="s">
        <v>631</v>
      </c>
    </row>
    <row r="399" s="2" customFormat="1">
      <c r="A399" s="39"/>
      <c r="B399" s="40"/>
      <c r="C399" s="41"/>
      <c r="D399" s="233" t="s">
        <v>149</v>
      </c>
      <c r="E399" s="41"/>
      <c r="F399" s="234" t="s">
        <v>630</v>
      </c>
      <c r="G399" s="41"/>
      <c r="H399" s="41"/>
      <c r="I399" s="137"/>
      <c r="J399" s="41"/>
      <c r="K399" s="41"/>
      <c r="L399" s="45"/>
      <c r="M399" s="235"/>
      <c r="N399" s="236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149</v>
      </c>
      <c r="AU399" s="18" t="s">
        <v>85</v>
      </c>
    </row>
    <row r="400" s="13" customFormat="1">
      <c r="A400" s="13"/>
      <c r="B400" s="237"/>
      <c r="C400" s="238"/>
      <c r="D400" s="233" t="s">
        <v>150</v>
      </c>
      <c r="E400" s="239" t="s">
        <v>19</v>
      </c>
      <c r="F400" s="240" t="s">
        <v>1241</v>
      </c>
      <c r="G400" s="238"/>
      <c r="H400" s="241">
        <v>9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7" t="s">
        <v>150</v>
      </c>
      <c r="AU400" s="247" t="s">
        <v>85</v>
      </c>
      <c r="AV400" s="13" t="s">
        <v>85</v>
      </c>
      <c r="AW400" s="13" t="s">
        <v>34</v>
      </c>
      <c r="AX400" s="13" t="s">
        <v>82</v>
      </c>
      <c r="AY400" s="247" t="s">
        <v>142</v>
      </c>
    </row>
    <row r="401" s="2" customFormat="1" ht="16.5" customHeight="1">
      <c r="A401" s="39"/>
      <c r="B401" s="40"/>
      <c r="C401" s="220" t="s">
        <v>662</v>
      </c>
      <c r="D401" s="220" t="s">
        <v>143</v>
      </c>
      <c r="E401" s="221" t="s">
        <v>649</v>
      </c>
      <c r="F401" s="222" t="s">
        <v>650</v>
      </c>
      <c r="G401" s="223" t="s">
        <v>635</v>
      </c>
      <c r="H401" s="224">
        <v>1</v>
      </c>
      <c r="I401" s="225"/>
      <c r="J401" s="226">
        <f>ROUND(I401*H401,2)</f>
        <v>0</v>
      </c>
      <c r="K401" s="222" t="s">
        <v>19</v>
      </c>
      <c r="L401" s="45"/>
      <c r="M401" s="227" t="s">
        <v>19</v>
      </c>
      <c r="N401" s="228" t="s">
        <v>45</v>
      </c>
      <c r="O401" s="85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1" t="s">
        <v>269</v>
      </c>
      <c r="AT401" s="231" t="s">
        <v>143</v>
      </c>
      <c r="AU401" s="231" t="s">
        <v>85</v>
      </c>
      <c r="AY401" s="18" t="s">
        <v>142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8" t="s">
        <v>82</v>
      </c>
      <c r="BK401" s="232">
        <f>ROUND(I401*H401,2)</f>
        <v>0</v>
      </c>
      <c r="BL401" s="18" t="s">
        <v>269</v>
      </c>
      <c r="BM401" s="231" t="s">
        <v>651</v>
      </c>
    </row>
    <row r="402" s="2" customFormat="1">
      <c r="A402" s="39"/>
      <c r="B402" s="40"/>
      <c r="C402" s="41"/>
      <c r="D402" s="233" t="s">
        <v>149</v>
      </c>
      <c r="E402" s="41"/>
      <c r="F402" s="234" t="s">
        <v>652</v>
      </c>
      <c r="G402" s="41"/>
      <c r="H402" s="41"/>
      <c r="I402" s="137"/>
      <c r="J402" s="41"/>
      <c r="K402" s="41"/>
      <c r="L402" s="45"/>
      <c r="M402" s="235"/>
      <c r="N402" s="236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149</v>
      </c>
      <c r="AU402" s="18" t="s">
        <v>85</v>
      </c>
    </row>
    <row r="403" s="2" customFormat="1" ht="21.75" customHeight="1">
      <c r="A403" s="39"/>
      <c r="B403" s="40"/>
      <c r="C403" s="248" t="s">
        <v>668</v>
      </c>
      <c r="D403" s="248" t="s">
        <v>152</v>
      </c>
      <c r="E403" s="249" t="s">
        <v>1242</v>
      </c>
      <c r="F403" s="250" t="s">
        <v>1243</v>
      </c>
      <c r="G403" s="251" t="s">
        <v>155</v>
      </c>
      <c r="H403" s="252">
        <v>1</v>
      </c>
      <c r="I403" s="253"/>
      <c r="J403" s="254">
        <f>ROUND(I403*H403,2)</f>
        <v>0</v>
      </c>
      <c r="K403" s="250" t="s">
        <v>19</v>
      </c>
      <c r="L403" s="255"/>
      <c r="M403" s="256" t="s">
        <v>19</v>
      </c>
      <c r="N403" s="257" t="s">
        <v>45</v>
      </c>
      <c r="O403" s="85"/>
      <c r="P403" s="229">
        <f>O403*H403</f>
        <v>0</v>
      </c>
      <c r="Q403" s="229">
        <v>0.033000000000000002</v>
      </c>
      <c r="R403" s="229">
        <f>Q403*H403</f>
        <v>0.033000000000000002</v>
      </c>
      <c r="S403" s="229">
        <v>0</v>
      </c>
      <c r="T403" s="230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1" t="s">
        <v>325</v>
      </c>
      <c r="AT403" s="231" t="s">
        <v>152</v>
      </c>
      <c r="AU403" s="231" t="s">
        <v>85</v>
      </c>
      <c r="AY403" s="18" t="s">
        <v>142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8" t="s">
        <v>82</v>
      </c>
      <c r="BK403" s="232">
        <f>ROUND(I403*H403,2)</f>
        <v>0</v>
      </c>
      <c r="BL403" s="18" t="s">
        <v>325</v>
      </c>
      <c r="BM403" s="231" t="s">
        <v>1244</v>
      </c>
    </row>
    <row r="404" s="2" customFormat="1">
      <c r="A404" s="39"/>
      <c r="B404" s="40"/>
      <c r="C404" s="41"/>
      <c r="D404" s="233" t="s">
        <v>149</v>
      </c>
      <c r="E404" s="41"/>
      <c r="F404" s="234" t="s">
        <v>1243</v>
      </c>
      <c r="G404" s="41"/>
      <c r="H404" s="41"/>
      <c r="I404" s="137"/>
      <c r="J404" s="41"/>
      <c r="K404" s="41"/>
      <c r="L404" s="45"/>
      <c r="M404" s="235"/>
      <c r="N404" s="236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149</v>
      </c>
      <c r="AU404" s="18" t="s">
        <v>85</v>
      </c>
    </row>
    <row r="405" s="13" customFormat="1">
      <c r="A405" s="13"/>
      <c r="B405" s="237"/>
      <c r="C405" s="238"/>
      <c r="D405" s="233" t="s">
        <v>150</v>
      </c>
      <c r="E405" s="239" t="s">
        <v>19</v>
      </c>
      <c r="F405" s="240" t="s">
        <v>1128</v>
      </c>
      <c r="G405" s="238"/>
      <c r="H405" s="241">
        <v>1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7" t="s">
        <v>150</v>
      </c>
      <c r="AU405" s="247" t="s">
        <v>85</v>
      </c>
      <c r="AV405" s="13" t="s">
        <v>85</v>
      </c>
      <c r="AW405" s="13" t="s">
        <v>34</v>
      </c>
      <c r="AX405" s="13" t="s">
        <v>82</v>
      </c>
      <c r="AY405" s="247" t="s">
        <v>142</v>
      </c>
    </row>
    <row r="406" s="2" customFormat="1" ht="16.5" customHeight="1">
      <c r="A406" s="39"/>
      <c r="B406" s="40"/>
      <c r="C406" s="220" t="s">
        <v>672</v>
      </c>
      <c r="D406" s="220" t="s">
        <v>143</v>
      </c>
      <c r="E406" s="221" t="s">
        <v>658</v>
      </c>
      <c r="F406" s="222" t="s">
        <v>659</v>
      </c>
      <c r="G406" s="223" t="s">
        <v>155</v>
      </c>
      <c r="H406" s="224">
        <v>10</v>
      </c>
      <c r="I406" s="225"/>
      <c r="J406" s="226">
        <f>ROUND(I406*H406,2)</f>
        <v>0</v>
      </c>
      <c r="K406" s="222" t="s">
        <v>165</v>
      </c>
      <c r="L406" s="45"/>
      <c r="M406" s="227" t="s">
        <v>19</v>
      </c>
      <c r="N406" s="228" t="s">
        <v>45</v>
      </c>
      <c r="O406" s="85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1" t="s">
        <v>269</v>
      </c>
      <c r="AT406" s="231" t="s">
        <v>143</v>
      </c>
      <c r="AU406" s="231" t="s">
        <v>85</v>
      </c>
      <c r="AY406" s="18" t="s">
        <v>142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18" t="s">
        <v>82</v>
      </c>
      <c r="BK406" s="232">
        <f>ROUND(I406*H406,2)</f>
        <v>0</v>
      </c>
      <c r="BL406" s="18" t="s">
        <v>269</v>
      </c>
      <c r="BM406" s="231" t="s">
        <v>660</v>
      </c>
    </row>
    <row r="407" s="2" customFormat="1">
      <c r="A407" s="39"/>
      <c r="B407" s="40"/>
      <c r="C407" s="41"/>
      <c r="D407" s="233" t="s">
        <v>149</v>
      </c>
      <c r="E407" s="41"/>
      <c r="F407" s="234" t="s">
        <v>661</v>
      </c>
      <c r="G407" s="41"/>
      <c r="H407" s="41"/>
      <c r="I407" s="137"/>
      <c r="J407" s="41"/>
      <c r="K407" s="41"/>
      <c r="L407" s="45"/>
      <c r="M407" s="235"/>
      <c r="N407" s="236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149</v>
      </c>
      <c r="AU407" s="18" t="s">
        <v>85</v>
      </c>
    </row>
    <row r="408" s="2" customFormat="1" ht="21.75" customHeight="1">
      <c r="A408" s="39"/>
      <c r="B408" s="40"/>
      <c r="C408" s="248" t="s">
        <v>678</v>
      </c>
      <c r="D408" s="248" t="s">
        <v>152</v>
      </c>
      <c r="E408" s="249" t="s">
        <v>663</v>
      </c>
      <c r="F408" s="250" t="s">
        <v>664</v>
      </c>
      <c r="G408" s="251" t="s">
        <v>155</v>
      </c>
      <c r="H408" s="252">
        <v>9</v>
      </c>
      <c r="I408" s="253"/>
      <c r="J408" s="254">
        <f>ROUND(I408*H408,2)</f>
        <v>0</v>
      </c>
      <c r="K408" s="250" t="s">
        <v>165</v>
      </c>
      <c r="L408" s="255"/>
      <c r="M408" s="256" t="s">
        <v>19</v>
      </c>
      <c r="N408" s="257" t="s">
        <v>45</v>
      </c>
      <c r="O408" s="85"/>
      <c r="P408" s="229">
        <f>O408*H408</f>
        <v>0</v>
      </c>
      <c r="Q408" s="229">
        <v>0.0015100000000000001</v>
      </c>
      <c r="R408" s="229">
        <f>Q408*H408</f>
        <v>0.013590000000000001</v>
      </c>
      <c r="S408" s="229">
        <v>0</v>
      </c>
      <c r="T408" s="230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1" t="s">
        <v>388</v>
      </c>
      <c r="AT408" s="231" t="s">
        <v>152</v>
      </c>
      <c r="AU408" s="231" t="s">
        <v>85</v>
      </c>
      <c r="AY408" s="18" t="s">
        <v>142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8" t="s">
        <v>82</v>
      </c>
      <c r="BK408" s="232">
        <f>ROUND(I408*H408,2)</f>
        <v>0</v>
      </c>
      <c r="BL408" s="18" t="s">
        <v>269</v>
      </c>
      <c r="BM408" s="231" t="s">
        <v>665</v>
      </c>
    </row>
    <row r="409" s="2" customFormat="1">
      <c r="A409" s="39"/>
      <c r="B409" s="40"/>
      <c r="C409" s="41"/>
      <c r="D409" s="233" t="s">
        <v>149</v>
      </c>
      <c r="E409" s="41"/>
      <c r="F409" s="234" t="s">
        <v>664</v>
      </c>
      <c r="G409" s="41"/>
      <c r="H409" s="41"/>
      <c r="I409" s="137"/>
      <c r="J409" s="41"/>
      <c r="K409" s="41"/>
      <c r="L409" s="45"/>
      <c r="M409" s="235"/>
      <c r="N409" s="236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149</v>
      </c>
      <c r="AU409" s="18" t="s">
        <v>85</v>
      </c>
    </row>
    <row r="410" s="2" customFormat="1">
      <c r="A410" s="39"/>
      <c r="B410" s="40"/>
      <c r="C410" s="41"/>
      <c r="D410" s="233" t="s">
        <v>210</v>
      </c>
      <c r="E410" s="41"/>
      <c r="F410" s="260" t="s">
        <v>666</v>
      </c>
      <c r="G410" s="41"/>
      <c r="H410" s="41"/>
      <c r="I410" s="137"/>
      <c r="J410" s="41"/>
      <c r="K410" s="41"/>
      <c r="L410" s="45"/>
      <c r="M410" s="235"/>
      <c r="N410" s="236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210</v>
      </c>
      <c r="AU410" s="18" t="s">
        <v>85</v>
      </c>
    </row>
    <row r="411" s="13" customFormat="1">
      <c r="A411" s="13"/>
      <c r="B411" s="237"/>
      <c r="C411" s="238"/>
      <c r="D411" s="233" t="s">
        <v>150</v>
      </c>
      <c r="E411" s="239" t="s">
        <v>19</v>
      </c>
      <c r="F411" s="240" t="s">
        <v>1241</v>
      </c>
      <c r="G411" s="238"/>
      <c r="H411" s="241">
        <v>9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7" t="s">
        <v>150</v>
      </c>
      <c r="AU411" s="247" t="s">
        <v>85</v>
      </c>
      <c r="AV411" s="13" t="s">
        <v>85</v>
      </c>
      <c r="AW411" s="13" t="s">
        <v>34</v>
      </c>
      <c r="AX411" s="13" t="s">
        <v>82</v>
      </c>
      <c r="AY411" s="247" t="s">
        <v>142</v>
      </c>
    </row>
    <row r="412" s="2" customFormat="1" ht="21.75" customHeight="1">
      <c r="A412" s="39"/>
      <c r="B412" s="40"/>
      <c r="C412" s="248" t="s">
        <v>684</v>
      </c>
      <c r="D412" s="248" t="s">
        <v>152</v>
      </c>
      <c r="E412" s="249" t="s">
        <v>669</v>
      </c>
      <c r="F412" s="250" t="s">
        <v>670</v>
      </c>
      <c r="G412" s="251" t="s">
        <v>155</v>
      </c>
      <c r="H412" s="252">
        <v>1</v>
      </c>
      <c r="I412" s="253"/>
      <c r="J412" s="254">
        <f>ROUND(I412*H412,2)</f>
        <v>0</v>
      </c>
      <c r="K412" s="250" t="s">
        <v>165</v>
      </c>
      <c r="L412" s="255"/>
      <c r="M412" s="256" t="s">
        <v>19</v>
      </c>
      <c r="N412" s="257" t="s">
        <v>45</v>
      </c>
      <c r="O412" s="85"/>
      <c r="P412" s="229">
        <f>O412*H412</f>
        <v>0</v>
      </c>
      <c r="Q412" s="229">
        <v>0.00055999999999999995</v>
      </c>
      <c r="R412" s="229">
        <f>Q412*H412</f>
        <v>0.00055999999999999995</v>
      </c>
      <c r="S412" s="229">
        <v>0</v>
      </c>
      <c r="T412" s="230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1" t="s">
        <v>388</v>
      </c>
      <c r="AT412" s="231" t="s">
        <v>152</v>
      </c>
      <c r="AU412" s="231" t="s">
        <v>85</v>
      </c>
      <c r="AY412" s="18" t="s">
        <v>142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8" t="s">
        <v>82</v>
      </c>
      <c r="BK412" s="232">
        <f>ROUND(I412*H412,2)</f>
        <v>0</v>
      </c>
      <c r="BL412" s="18" t="s">
        <v>269</v>
      </c>
      <c r="BM412" s="231" t="s">
        <v>671</v>
      </c>
    </row>
    <row r="413" s="2" customFormat="1">
      <c r="A413" s="39"/>
      <c r="B413" s="40"/>
      <c r="C413" s="41"/>
      <c r="D413" s="233" t="s">
        <v>149</v>
      </c>
      <c r="E413" s="41"/>
      <c r="F413" s="234" t="s">
        <v>670</v>
      </c>
      <c r="G413" s="41"/>
      <c r="H413" s="41"/>
      <c r="I413" s="137"/>
      <c r="J413" s="41"/>
      <c r="K413" s="41"/>
      <c r="L413" s="45"/>
      <c r="M413" s="235"/>
      <c r="N413" s="236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149</v>
      </c>
      <c r="AU413" s="18" t="s">
        <v>85</v>
      </c>
    </row>
    <row r="414" s="2" customFormat="1">
      <c r="A414" s="39"/>
      <c r="B414" s="40"/>
      <c r="C414" s="41"/>
      <c r="D414" s="233" t="s">
        <v>210</v>
      </c>
      <c r="E414" s="41"/>
      <c r="F414" s="260" t="s">
        <v>666</v>
      </c>
      <c r="G414" s="41"/>
      <c r="H414" s="41"/>
      <c r="I414" s="137"/>
      <c r="J414" s="41"/>
      <c r="K414" s="41"/>
      <c r="L414" s="45"/>
      <c r="M414" s="235"/>
      <c r="N414" s="236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210</v>
      </c>
      <c r="AU414" s="18" t="s">
        <v>85</v>
      </c>
    </row>
    <row r="415" s="13" customFormat="1">
      <c r="A415" s="13"/>
      <c r="B415" s="237"/>
      <c r="C415" s="238"/>
      <c r="D415" s="233" t="s">
        <v>150</v>
      </c>
      <c r="E415" s="239" t="s">
        <v>19</v>
      </c>
      <c r="F415" s="240" t="s">
        <v>1128</v>
      </c>
      <c r="G415" s="238"/>
      <c r="H415" s="241">
        <v>1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7" t="s">
        <v>150</v>
      </c>
      <c r="AU415" s="247" t="s">
        <v>85</v>
      </c>
      <c r="AV415" s="13" t="s">
        <v>85</v>
      </c>
      <c r="AW415" s="13" t="s">
        <v>34</v>
      </c>
      <c r="AX415" s="13" t="s">
        <v>82</v>
      </c>
      <c r="AY415" s="247" t="s">
        <v>142</v>
      </c>
    </row>
    <row r="416" s="2" customFormat="1" ht="21.75" customHeight="1">
      <c r="A416" s="39"/>
      <c r="B416" s="40"/>
      <c r="C416" s="220" t="s">
        <v>690</v>
      </c>
      <c r="D416" s="220" t="s">
        <v>143</v>
      </c>
      <c r="E416" s="221" t="s">
        <v>673</v>
      </c>
      <c r="F416" s="222" t="s">
        <v>674</v>
      </c>
      <c r="G416" s="223" t="s">
        <v>155</v>
      </c>
      <c r="H416" s="224">
        <v>9</v>
      </c>
      <c r="I416" s="225"/>
      <c r="J416" s="226">
        <f>ROUND(I416*H416,2)</f>
        <v>0</v>
      </c>
      <c r="K416" s="222" t="s">
        <v>165</v>
      </c>
      <c r="L416" s="45"/>
      <c r="M416" s="227" t="s">
        <v>19</v>
      </c>
      <c r="N416" s="228" t="s">
        <v>45</v>
      </c>
      <c r="O416" s="85"/>
      <c r="P416" s="229">
        <f>O416*H416</f>
        <v>0</v>
      </c>
      <c r="Q416" s="229">
        <v>0</v>
      </c>
      <c r="R416" s="229">
        <f>Q416*H416</f>
        <v>0</v>
      </c>
      <c r="S416" s="229">
        <v>0</v>
      </c>
      <c r="T416" s="230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1" t="s">
        <v>269</v>
      </c>
      <c r="AT416" s="231" t="s">
        <v>143</v>
      </c>
      <c r="AU416" s="231" t="s">
        <v>85</v>
      </c>
      <c r="AY416" s="18" t="s">
        <v>142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8" t="s">
        <v>82</v>
      </c>
      <c r="BK416" s="232">
        <f>ROUND(I416*H416,2)</f>
        <v>0</v>
      </c>
      <c r="BL416" s="18" t="s">
        <v>269</v>
      </c>
      <c r="BM416" s="231" t="s">
        <v>675</v>
      </c>
    </row>
    <row r="417" s="2" customFormat="1">
      <c r="A417" s="39"/>
      <c r="B417" s="40"/>
      <c r="C417" s="41"/>
      <c r="D417" s="233" t="s">
        <v>149</v>
      </c>
      <c r="E417" s="41"/>
      <c r="F417" s="234" t="s">
        <v>676</v>
      </c>
      <c r="G417" s="41"/>
      <c r="H417" s="41"/>
      <c r="I417" s="137"/>
      <c r="J417" s="41"/>
      <c r="K417" s="41"/>
      <c r="L417" s="45"/>
      <c r="M417" s="235"/>
      <c r="N417" s="236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149</v>
      </c>
      <c r="AU417" s="18" t="s">
        <v>85</v>
      </c>
    </row>
    <row r="418" s="13" customFormat="1">
      <c r="A418" s="13"/>
      <c r="B418" s="237"/>
      <c r="C418" s="238"/>
      <c r="D418" s="233" t="s">
        <v>150</v>
      </c>
      <c r="E418" s="239" t="s">
        <v>19</v>
      </c>
      <c r="F418" s="240" t="s">
        <v>1245</v>
      </c>
      <c r="G418" s="238"/>
      <c r="H418" s="241">
        <v>9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7" t="s">
        <v>150</v>
      </c>
      <c r="AU418" s="247" t="s">
        <v>85</v>
      </c>
      <c r="AV418" s="13" t="s">
        <v>85</v>
      </c>
      <c r="AW418" s="13" t="s">
        <v>34</v>
      </c>
      <c r="AX418" s="13" t="s">
        <v>82</v>
      </c>
      <c r="AY418" s="247" t="s">
        <v>142</v>
      </c>
    </row>
    <row r="419" s="2" customFormat="1" ht="21.75" customHeight="1">
      <c r="A419" s="39"/>
      <c r="B419" s="40"/>
      <c r="C419" s="220" t="s">
        <v>695</v>
      </c>
      <c r="D419" s="220" t="s">
        <v>143</v>
      </c>
      <c r="E419" s="221" t="s">
        <v>679</v>
      </c>
      <c r="F419" s="222" t="s">
        <v>680</v>
      </c>
      <c r="G419" s="223" t="s">
        <v>155</v>
      </c>
      <c r="H419" s="224">
        <v>1</v>
      </c>
      <c r="I419" s="225"/>
      <c r="J419" s="226">
        <f>ROUND(I419*H419,2)</f>
        <v>0</v>
      </c>
      <c r="K419" s="222" t="s">
        <v>165</v>
      </c>
      <c r="L419" s="45"/>
      <c r="M419" s="227" t="s">
        <v>19</v>
      </c>
      <c r="N419" s="228" t="s">
        <v>45</v>
      </c>
      <c r="O419" s="85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1" t="s">
        <v>269</v>
      </c>
      <c r="AT419" s="231" t="s">
        <v>143</v>
      </c>
      <c r="AU419" s="231" t="s">
        <v>85</v>
      </c>
      <c r="AY419" s="18" t="s">
        <v>142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8" t="s">
        <v>82</v>
      </c>
      <c r="BK419" s="232">
        <f>ROUND(I419*H419,2)</f>
        <v>0</v>
      </c>
      <c r="BL419" s="18" t="s">
        <v>269</v>
      </c>
      <c r="BM419" s="231" t="s">
        <v>681</v>
      </c>
    </row>
    <row r="420" s="2" customFormat="1">
      <c r="A420" s="39"/>
      <c r="B420" s="40"/>
      <c r="C420" s="41"/>
      <c r="D420" s="233" t="s">
        <v>149</v>
      </c>
      <c r="E420" s="41"/>
      <c r="F420" s="234" t="s">
        <v>682</v>
      </c>
      <c r="G420" s="41"/>
      <c r="H420" s="41"/>
      <c r="I420" s="137"/>
      <c r="J420" s="41"/>
      <c r="K420" s="41"/>
      <c r="L420" s="45"/>
      <c r="M420" s="235"/>
      <c r="N420" s="236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149</v>
      </c>
      <c r="AU420" s="18" t="s">
        <v>85</v>
      </c>
    </row>
    <row r="421" s="13" customFormat="1">
      <c r="A421" s="13"/>
      <c r="B421" s="237"/>
      <c r="C421" s="238"/>
      <c r="D421" s="233" t="s">
        <v>150</v>
      </c>
      <c r="E421" s="239" t="s">
        <v>19</v>
      </c>
      <c r="F421" s="240" t="s">
        <v>1246</v>
      </c>
      <c r="G421" s="238"/>
      <c r="H421" s="241">
        <v>1</v>
      </c>
      <c r="I421" s="242"/>
      <c r="J421" s="238"/>
      <c r="K421" s="238"/>
      <c r="L421" s="243"/>
      <c r="M421" s="244"/>
      <c r="N421" s="245"/>
      <c r="O421" s="245"/>
      <c r="P421" s="245"/>
      <c r="Q421" s="245"/>
      <c r="R421" s="245"/>
      <c r="S421" s="245"/>
      <c r="T421" s="24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7" t="s">
        <v>150</v>
      </c>
      <c r="AU421" s="247" t="s">
        <v>85</v>
      </c>
      <c r="AV421" s="13" t="s">
        <v>85</v>
      </c>
      <c r="AW421" s="13" t="s">
        <v>34</v>
      </c>
      <c r="AX421" s="13" t="s">
        <v>82</v>
      </c>
      <c r="AY421" s="247" t="s">
        <v>142</v>
      </c>
    </row>
    <row r="422" s="2" customFormat="1" ht="21.75" customHeight="1">
      <c r="A422" s="39"/>
      <c r="B422" s="40"/>
      <c r="C422" s="220" t="s">
        <v>699</v>
      </c>
      <c r="D422" s="220" t="s">
        <v>143</v>
      </c>
      <c r="E422" s="221" t="s">
        <v>685</v>
      </c>
      <c r="F422" s="222" t="s">
        <v>686</v>
      </c>
      <c r="G422" s="223" t="s">
        <v>155</v>
      </c>
      <c r="H422" s="224">
        <v>4</v>
      </c>
      <c r="I422" s="225"/>
      <c r="J422" s="226">
        <f>ROUND(I422*H422,2)</f>
        <v>0</v>
      </c>
      <c r="K422" s="222" t="s">
        <v>165</v>
      </c>
      <c r="L422" s="45"/>
      <c r="M422" s="227" t="s">
        <v>19</v>
      </c>
      <c r="N422" s="228" t="s">
        <v>45</v>
      </c>
      <c r="O422" s="85"/>
      <c r="P422" s="229">
        <f>O422*H422</f>
        <v>0</v>
      </c>
      <c r="Q422" s="229">
        <v>2.2001499999999998</v>
      </c>
      <c r="R422" s="229">
        <f>Q422*H422</f>
        <v>8.8005999999999993</v>
      </c>
      <c r="S422" s="229">
        <v>0</v>
      </c>
      <c r="T422" s="230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1" t="s">
        <v>269</v>
      </c>
      <c r="AT422" s="231" t="s">
        <v>143</v>
      </c>
      <c r="AU422" s="231" t="s">
        <v>85</v>
      </c>
      <c r="AY422" s="18" t="s">
        <v>142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8" t="s">
        <v>82</v>
      </c>
      <c r="BK422" s="232">
        <f>ROUND(I422*H422,2)</f>
        <v>0</v>
      </c>
      <c r="BL422" s="18" t="s">
        <v>269</v>
      </c>
      <c r="BM422" s="231" t="s">
        <v>687</v>
      </c>
    </row>
    <row r="423" s="2" customFormat="1">
      <c r="A423" s="39"/>
      <c r="B423" s="40"/>
      <c r="C423" s="41"/>
      <c r="D423" s="233" t="s">
        <v>149</v>
      </c>
      <c r="E423" s="41"/>
      <c r="F423" s="234" t="s">
        <v>688</v>
      </c>
      <c r="G423" s="41"/>
      <c r="H423" s="41"/>
      <c r="I423" s="137"/>
      <c r="J423" s="41"/>
      <c r="K423" s="41"/>
      <c r="L423" s="45"/>
      <c r="M423" s="235"/>
      <c r="N423" s="236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149</v>
      </c>
      <c r="AU423" s="18" t="s">
        <v>85</v>
      </c>
    </row>
    <row r="424" s="2" customFormat="1">
      <c r="A424" s="39"/>
      <c r="B424" s="40"/>
      <c r="C424" s="41"/>
      <c r="D424" s="233" t="s">
        <v>197</v>
      </c>
      <c r="E424" s="41"/>
      <c r="F424" s="260" t="s">
        <v>689</v>
      </c>
      <c r="G424" s="41"/>
      <c r="H424" s="41"/>
      <c r="I424" s="137"/>
      <c r="J424" s="41"/>
      <c r="K424" s="41"/>
      <c r="L424" s="45"/>
      <c r="M424" s="235"/>
      <c r="N424" s="236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197</v>
      </c>
      <c r="AU424" s="18" t="s">
        <v>85</v>
      </c>
    </row>
    <row r="425" s="13" customFormat="1">
      <c r="A425" s="13"/>
      <c r="B425" s="237"/>
      <c r="C425" s="238"/>
      <c r="D425" s="233" t="s">
        <v>150</v>
      </c>
      <c r="E425" s="239" t="s">
        <v>19</v>
      </c>
      <c r="F425" s="240" t="s">
        <v>1247</v>
      </c>
      <c r="G425" s="238"/>
      <c r="H425" s="241">
        <v>4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7" t="s">
        <v>150</v>
      </c>
      <c r="AU425" s="247" t="s">
        <v>85</v>
      </c>
      <c r="AV425" s="13" t="s">
        <v>85</v>
      </c>
      <c r="AW425" s="13" t="s">
        <v>34</v>
      </c>
      <c r="AX425" s="13" t="s">
        <v>82</v>
      </c>
      <c r="AY425" s="247" t="s">
        <v>142</v>
      </c>
    </row>
    <row r="426" s="2" customFormat="1" ht="16.5" customHeight="1">
      <c r="A426" s="39"/>
      <c r="B426" s="40"/>
      <c r="C426" s="220" t="s">
        <v>703</v>
      </c>
      <c r="D426" s="220" t="s">
        <v>143</v>
      </c>
      <c r="E426" s="221" t="s">
        <v>691</v>
      </c>
      <c r="F426" s="222" t="s">
        <v>692</v>
      </c>
      <c r="G426" s="223" t="s">
        <v>155</v>
      </c>
      <c r="H426" s="224">
        <v>4</v>
      </c>
      <c r="I426" s="225"/>
      <c r="J426" s="226">
        <f>ROUND(I426*H426,2)</f>
        <v>0</v>
      </c>
      <c r="K426" s="222" t="s">
        <v>165</v>
      </c>
      <c r="L426" s="45"/>
      <c r="M426" s="227" t="s">
        <v>19</v>
      </c>
      <c r="N426" s="228" t="s">
        <v>45</v>
      </c>
      <c r="O426" s="85"/>
      <c r="P426" s="229">
        <f>O426*H426</f>
        <v>0</v>
      </c>
      <c r="Q426" s="229">
        <v>0</v>
      </c>
      <c r="R426" s="229">
        <f>Q426*H426</f>
        <v>0</v>
      </c>
      <c r="S426" s="229">
        <v>0</v>
      </c>
      <c r="T426" s="230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1" t="s">
        <v>269</v>
      </c>
      <c r="AT426" s="231" t="s">
        <v>143</v>
      </c>
      <c r="AU426" s="231" t="s">
        <v>85</v>
      </c>
      <c r="AY426" s="18" t="s">
        <v>142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18" t="s">
        <v>82</v>
      </c>
      <c r="BK426" s="232">
        <f>ROUND(I426*H426,2)</f>
        <v>0</v>
      </c>
      <c r="BL426" s="18" t="s">
        <v>269</v>
      </c>
      <c r="BM426" s="231" t="s">
        <v>693</v>
      </c>
    </row>
    <row r="427" s="2" customFormat="1">
      <c r="A427" s="39"/>
      <c r="B427" s="40"/>
      <c r="C427" s="41"/>
      <c r="D427" s="233" t="s">
        <v>149</v>
      </c>
      <c r="E427" s="41"/>
      <c r="F427" s="234" t="s">
        <v>694</v>
      </c>
      <c r="G427" s="41"/>
      <c r="H427" s="41"/>
      <c r="I427" s="137"/>
      <c r="J427" s="41"/>
      <c r="K427" s="41"/>
      <c r="L427" s="45"/>
      <c r="M427" s="235"/>
      <c r="N427" s="236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149</v>
      </c>
      <c r="AU427" s="18" t="s">
        <v>85</v>
      </c>
    </row>
    <row r="428" s="2" customFormat="1">
      <c r="A428" s="39"/>
      <c r="B428" s="40"/>
      <c r="C428" s="41"/>
      <c r="D428" s="233" t="s">
        <v>197</v>
      </c>
      <c r="E428" s="41"/>
      <c r="F428" s="260" t="s">
        <v>689</v>
      </c>
      <c r="G428" s="41"/>
      <c r="H428" s="41"/>
      <c r="I428" s="137"/>
      <c r="J428" s="41"/>
      <c r="K428" s="41"/>
      <c r="L428" s="45"/>
      <c r="M428" s="235"/>
      <c r="N428" s="236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197</v>
      </c>
      <c r="AU428" s="18" t="s">
        <v>85</v>
      </c>
    </row>
    <row r="429" s="13" customFormat="1">
      <c r="A429" s="13"/>
      <c r="B429" s="237"/>
      <c r="C429" s="238"/>
      <c r="D429" s="233" t="s">
        <v>150</v>
      </c>
      <c r="E429" s="239" t="s">
        <v>19</v>
      </c>
      <c r="F429" s="240" t="s">
        <v>1247</v>
      </c>
      <c r="G429" s="238"/>
      <c r="H429" s="241">
        <v>4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7" t="s">
        <v>150</v>
      </c>
      <c r="AU429" s="247" t="s">
        <v>85</v>
      </c>
      <c r="AV429" s="13" t="s">
        <v>85</v>
      </c>
      <c r="AW429" s="13" t="s">
        <v>34</v>
      </c>
      <c r="AX429" s="13" t="s">
        <v>82</v>
      </c>
      <c r="AY429" s="247" t="s">
        <v>142</v>
      </c>
    </row>
    <row r="430" s="2" customFormat="1" ht="44.25" customHeight="1">
      <c r="A430" s="39"/>
      <c r="B430" s="40"/>
      <c r="C430" s="248" t="s">
        <v>707</v>
      </c>
      <c r="D430" s="248" t="s">
        <v>152</v>
      </c>
      <c r="E430" s="249" t="s">
        <v>1248</v>
      </c>
      <c r="F430" s="250" t="s">
        <v>697</v>
      </c>
      <c r="G430" s="251" t="s">
        <v>155</v>
      </c>
      <c r="H430" s="252">
        <v>1</v>
      </c>
      <c r="I430" s="253"/>
      <c r="J430" s="254">
        <f>ROUND(I430*H430,2)</f>
        <v>0</v>
      </c>
      <c r="K430" s="250" t="s">
        <v>19</v>
      </c>
      <c r="L430" s="255"/>
      <c r="M430" s="256" t="s">
        <v>19</v>
      </c>
      <c r="N430" s="257" t="s">
        <v>45</v>
      </c>
      <c r="O430" s="85"/>
      <c r="P430" s="229">
        <f>O430*H430</f>
        <v>0</v>
      </c>
      <c r="Q430" s="229">
        <v>0.11500000000000001</v>
      </c>
      <c r="R430" s="229">
        <f>Q430*H430</f>
        <v>0.11500000000000001</v>
      </c>
      <c r="S430" s="229">
        <v>0</v>
      </c>
      <c r="T430" s="230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1" t="s">
        <v>325</v>
      </c>
      <c r="AT430" s="231" t="s">
        <v>152</v>
      </c>
      <c r="AU430" s="231" t="s">
        <v>85</v>
      </c>
      <c r="AY430" s="18" t="s">
        <v>142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18" t="s">
        <v>82</v>
      </c>
      <c r="BK430" s="232">
        <f>ROUND(I430*H430,2)</f>
        <v>0</v>
      </c>
      <c r="BL430" s="18" t="s">
        <v>325</v>
      </c>
      <c r="BM430" s="231" t="s">
        <v>698</v>
      </c>
    </row>
    <row r="431" s="2" customFormat="1">
      <c r="A431" s="39"/>
      <c r="B431" s="40"/>
      <c r="C431" s="41"/>
      <c r="D431" s="233" t="s">
        <v>149</v>
      </c>
      <c r="E431" s="41"/>
      <c r="F431" s="234" t="s">
        <v>697</v>
      </c>
      <c r="G431" s="41"/>
      <c r="H431" s="41"/>
      <c r="I431" s="137"/>
      <c r="J431" s="41"/>
      <c r="K431" s="41"/>
      <c r="L431" s="45"/>
      <c r="M431" s="235"/>
      <c r="N431" s="236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149</v>
      </c>
      <c r="AU431" s="18" t="s">
        <v>85</v>
      </c>
    </row>
    <row r="432" s="13" customFormat="1">
      <c r="A432" s="13"/>
      <c r="B432" s="237"/>
      <c r="C432" s="238"/>
      <c r="D432" s="233" t="s">
        <v>150</v>
      </c>
      <c r="E432" s="239" t="s">
        <v>19</v>
      </c>
      <c r="F432" s="240" t="s">
        <v>1249</v>
      </c>
      <c r="G432" s="238"/>
      <c r="H432" s="241">
        <v>1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7" t="s">
        <v>150</v>
      </c>
      <c r="AU432" s="247" t="s">
        <v>85</v>
      </c>
      <c r="AV432" s="13" t="s">
        <v>85</v>
      </c>
      <c r="AW432" s="13" t="s">
        <v>34</v>
      </c>
      <c r="AX432" s="13" t="s">
        <v>82</v>
      </c>
      <c r="AY432" s="247" t="s">
        <v>142</v>
      </c>
    </row>
    <row r="433" s="2" customFormat="1" ht="44.25" customHeight="1">
      <c r="A433" s="39"/>
      <c r="B433" s="40"/>
      <c r="C433" s="248" t="s">
        <v>712</v>
      </c>
      <c r="D433" s="248" t="s">
        <v>152</v>
      </c>
      <c r="E433" s="249" t="s">
        <v>1250</v>
      </c>
      <c r="F433" s="250" t="s">
        <v>1251</v>
      </c>
      <c r="G433" s="251" t="s">
        <v>155</v>
      </c>
      <c r="H433" s="252">
        <v>1</v>
      </c>
      <c r="I433" s="253"/>
      <c r="J433" s="254">
        <f>ROUND(I433*H433,2)</f>
        <v>0</v>
      </c>
      <c r="K433" s="250" t="s">
        <v>19</v>
      </c>
      <c r="L433" s="255"/>
      <c r="M433" s="256" t="s">
        <v>19</v>
      </c>
      <c r="N433" s="257" t="s">
        <v>45</v>
      </c>
      <c r="O433" s="85"/>
      <c r="P433" s="229">
        <f>O433*H433</f>
        <v>0</v>
      </c>
      <c r="Q433" s="229">
        <v>0.11500000000000001</v>
      </c>
      <c r="R433" s="229">
        <f>Q433*H433</f>
        <v>0.11500000000000001</v>
      </c>
      <c r="S433" s="229">
        <v>0</v>
      </c>
      <c r="T433" s="230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1" t="s">
        <v>325</v>
      </c>
      <c r="AT433" s="231" t="s">
        <v>152</v>
      </c>
      <c r="AU433" s="231" t="s">
        <v>85</v>
      </c>
      <c r="AY433" s="18" t="s">
        <v>142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8" t="s">
        <v>82</v>
      </c>
      <c r="BK433" s="232">
        <f>ROUND(I433*H433,2)</f>
        <v>0</v>
      </c>
      <c r="BL433" s="18" t="s">
        <v>325</v>
      </c>
      <c r="BM433" s="231" t="s">
        <v>1252</v>
      </c>
    </row>
    <row r="434" s="2" customFormat="1">
      <c r="A434" s="39"/>
      <c r="B434" s="40"/>
      <c r="C434" s="41"/>
      <c r="D434" s="233" t="s">
        <v>149</v>
      </c>
      <c r="E434" s="41"/>
      <c r="F434" s="234" t="s">
        <v>1251</v>
      </c>
      <c r="G434" s="41"/>
      <c r="H434" s="41"/>
      <c r="I434" s="137"/>
      <c r="J434" s="41"/>
      <c r="K434" s="41"/>
      <c r="L434" s="45"/>
      <c r="M434" s="235"/>
      <c r="N434" s="236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149</v>
      </c>
      <c r="AU434" s="18" t="s">
        <v>85</v>
      </c>
    </row>
    <row r="435" s="13" customFormat="1">
      <c r="A435" s="13"/>
      <c r="B435" s="237"/>
      <c r="C435" s="238"/>
      <c r="D435" s="233" t="s">
        <v>150</v>
      </c>
      <c r="E435" s="239" t="s">
        <v>19</v>
      </c>
      <c r="F435" s="240" t="s">
        <v>1249</v>
      </c>
      <c r="G435" s="238"/>
      <c r="H435" s="241">
        <v>1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7" t="s">
        <v>150</v>
      </c>
      <c r="AU435" s="247" t="s">
        <v>85</v>
      </c>
      <c r="AV435" s="13" t="s">
        <v>85</v>
      </c>
      <c r="AW435" s="13" t="s">
        <v>34</v>
      </c>
      <c r="AX435" s="13" t="s">
        <v>82</v>
      </c>
      <c r="AY435" s="247" t="s">
        <v>142</v>
      </c>
    </row>
    <row r="436" s="2" customFormat="1" ht="55.5" customHeight="1">
      <c r="A436" s="39"/>
      <c r="B436" s="40"/>
      <c r="C436" s="248" t="s">
        <v>717</v>
      </c>
      <c r="D436" s="248" t="s">
        <v>152</v>
      </c>
      <c r="E436" s="249" t="s">
        <v>704</v>
      </c>
      <c r="F436" s="250" t="s">
        <v>705</v>
      </c>
      <c r="G436" s="251" t="s">
        <v>155</v>
      </c>
      <c r="H436" s="252">
        <v>2</v>
      </c>
      <c r="I436" s="253"/>
      <c r="J436" s="254">
        <f>ROUND(I436*H436,2)</f>
        <v>0</v>
      </c>
      <c r="K436" s="250" t="s">
        <v>165</v>
      </c>
      <c r="L436" s="255"/>
      <c r="M436" s="256" t="s">
        <v>19</v>
      </c>
      <c r="N436" s="257" t="s">
        <v>45</v>
      </c>
      <c r="O436" s="85"/>
      <c r="P436" s="229">
        <f>O436*H436</f>
        <v>0</v>
      </c>
      <c r="Q436" s="229">
        <v>0.14000000000000001</v>
      </c>
      <c r="R436" s="229">
        <f>Q436*H436</f>
        <v>0.28000000000000003</v>
      </c>
      <c r="S436" s="229">
        <v>0</v>
      </c>
      <c r="T436" s="230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1" t="s">
        <v>325</v>
      </c>
      <c r="AT436" s="231" t="s">
        <v>152</v>
      </c>
      <c r="AU436" s="231" t="s">
        <v>85</v>
      </c>
      <c r="AY436" s="18" t="s">
        <v>142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8" t="s">
        <v>82</v>
      </c>
      <c r="BK436" s="232">
        <f>ROUND(I436*H436,2)</f>
        <v>0</v>
      </c>
      <c r="BL436" s="18" t="s">
        <v>325</v>
      </c>
      <c r="BM436" s="231" t="s">
        <v>706</v>
      </c>
    </row>
    <row r="437" s="2" customFormat="1">
      <c r="A437" s="39"/>
      <c r="B437" s="40"/>
      <c r="C437" s="41"/>
      <c r="D437" s="233" t="s">
        <v>149</v>
      </c>
      <c r="E437" s="41"/>
      <c r="F437" s="234" t="s">
        <v>705</v>
      </c>
      <c r="G437" s="41"/>
      <c r="H437" s="41"/>
      <c r="I437" s="137"/>
      <c r="J437" s="41"/>
      <c r="K437" s="41"/>
      <c r="L437" s="45"/>
      <c r="M437" s="235"/>
      <c r="N437" s="236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149</v>
      </c>
      <c r="AU437" s="18" t="s">
        <v>85</v>
      </c>
    </row>
    <row r="438" s="13" customFormat="1">
      <c r="A438" s="13"/>
      <c r="B438" s="237"/>
      <c r="C438" s="238"/>
      <c r="D438" s="233" t="s">
        <v>150</v>
      </c>
      <c r="E438" s="239" t="s">
        <v>19</v>
      </c>
      <c r="F438" s="240" t="s">
        <v>1253</v>
      </c>
      <c r="G438" s="238"/>
      <c r="H438" s="241">
        <v>2</v>
      </c>
      <c r="I438" s="242"/>
      <c r="J438" s="238"/>
      <c r="K438" s="238"/>
      <c r="L438" s="243"/>
      <c r="M438" s="244"/>
      <c r="N438" s="245"/>
      <c r="O438" s="245"/>
      <c r="P438" s="245"/>
      <c r="Q438" s="245"/>
      <c r="R438" s="245"/>
      <c r="S438" s="245"/>
      <c r="T438" s="24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7" t="s">
        <v>150</v>
      </c>
      <c r="AU438" s="247" t="s">
        <v>85</v>
      </c>
      <c r="AV438" s="13" t="s">
        <v>85</v>
      </c>
      <c r="AW438" s="13" t="s">
        <v>34</v>
      </c>
      <c r="AX438" s="13" t="s">
        <v>82</v>
      </c>
      <c r="AY438" s="247" t="s">
        <v>142</v>
      </c>
    </row>
    <row r="439" s="2" customFormat="1" ht="44.25" customHeight="1">
      <c r="A439" s="39"/>
      <c r="B439" s="40"/>
      <c r="C439" s="248" t="s">
        <v>722</v>
      </c>
      <c r="D439" s="248" t="s">
        <v>152</v>
      </c>
      <c r="E439" s="249" t="s">
        <v>1254</v>
      </c>
      <c r="F439" s="250" t="s">
        <v>1255</v>
      </c>
      <c r="G439" s="251" t="s">
        <v>155</v>
      </c>
      <c r="H439" s="252">
        <v>2</v>
      </c>
      <c r="I439" s="253"/>
      <c r="J439" s="254">
        <f>ROUND(I439*H439,2)</f>
        <v>0</v>
      </c>
      <c r="K439" s="250" t="s">
        <v>19</v>
      </c>
      <c r="L439" s="255"/>
      <c r="M439" s="256" t="s">
        <v>19</v>
      </c>
      <c r="N439" s="257" t="s">
        <v>45</v>
      </c>
      <c r="O439" s="85"/>
      <c r="P439" s="229">
        <f>O439*H439</f>
        <v>0</v>
      </c>
      <c r="Q439" s="229">
        <v>0.017299999999999999</v>
      </c>
      <c r="R439" s="229">
        <f>Q439*H439</f>
        <v>0.034599999999999999</v>
      </c>
      <c r="S439" s="229">
        <v>0</v>
      </c>
      <c r="T439" s="230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1" t="s">
        <v>388</v>
      </c>
      <c r="AT439" s="231" t="s">
        <v>152</v>
      </c>
      <c r="AU439" s="231" t="s">
        <v>85</v>
      </c>
      <c r="AY439" s="18" t="s">
        <v>142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8" t="s">
        <v>82</v>
      </c>
      <c r="BK439" s="232">
        <f>ROUND(I439*H439,2)</f>
        <v>0</v>
      </c>
      <c r="BL439" s="18" t="s">
        <v>269</v>
      </c>
      <c r="BM439" s="231" t="s">
        <v>710</v>
      </c>
    </row>
    <row r="440" s="2" customFormat="1">
      <c r="A440" s="39"/>
      <c r="B440" s="40"/>
      <c r="C440" s="41"/>
      <c r="D440" s="233" t="s">
        <v>149</v>
      </c>
      <c r="E440" s="41"/>
      <c r="F440" s="234" t="s">
        <v>1255</v>
      </c>
      <c r="G440" s="41"/>
      <c r="H440" s="41"/>
      <c r="I440" s="137"/>
      <c r="J440" s="41"/>
      <c r="K440" s="41"/>
      <c r="L440" s="45"/>
      <c r="M440" s="235"/>
      <c r="N440" s="236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149</v>
      </c>
      <c r="AU440" s="18" t="s">
        <v>85</v>
      </c>
    </row>
    <row r="441" s="13" customFormat="1">
      <c r="A441" s="13"/>
      <c r="B441" s="237"/>
      <c r="C441" s="238"/>
      <c r="D441" s="233" t="s">
        <v>150</v>
      </c>
      <c r="E441" s="239" t="s">
        <v>19</v>
      </c>
      <c r="F441" s="240" t="s">
        <v>1253</v>
      </c>
      <c r="G441" s="238"/>
      <c r="H441" s="241">
        <v>2</v>
      </c>
      <c r="I441" s="242"/>
      <c r="J441" s="238"/>
      <c r="K441" s="238"/>
      <c r="L441" s="243"/>
      <c r="M441" s="244"/>
      <c r="N441" s="245"/>
      <c r="O441" s="245"/>
      <c r="P441" s="245"/>
      <c r="Q441" s="245"/>
      <c r="R441" s="245"/>
      <c r="S441" s="245"/>
      <c r="T441" s="246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7" t="s">
        <v>150</v>
      </c>
      <c r="AU441" s="247" t="s">
        <v>85</v>
      </c>
      <c r="AV441" s="13" t="s">
        <v>85</v>
      </c>
      <c r="AW441" s="13" t="s">
        <v>34</v>
      </c>
      <c r="AX441" s="13" t="s">
        <v>82</v>
      </c>
      <c r="AY441" s="247" t="s">
        <v>142</v>
      </c>
    </row>
    <row r="442" s="2" customFormat="1" ht="44.25" customHeight="1">
      <c r="A442" s="39"/>
      <c r="B442" s="40"/>
      <c r="C442" s="220" t="s">
        <v>728</v>
      </c>
      <c r="D442" s="220" t="s">
        <v>143</v>
      </c>
      <c r="E442" s="221" t="s">
        <v>713</v>
      </c>
      <c r="F442" s="222" t="s">
        <v>714</v>
      </c>
      <c r="G442" s="223" t="s">
        <v>155</v>
      </c>
      <c r="H442" s="224">
        <v>2</v>
      </c>
      <c r="I442" s="225"/>
      <c r="J442" s="226">
        <f>ROUND(I442*H442,2)</f>
        <v>0</v>
      </c>
      <c r="K442" s="222" t="s">
        <v>19</v>
      </c>
      <c r="L442" s="45"/>
      <c r="M442" s="227" t="s">
        <v>19</v>
      </c>
      <c r="N442" s="228" t="s">
        <v>45</v>
      </c>
      <c r="O442" s="85"/>
      <c r="P442" s="229">
        <f>O442*H442</f>
        <v>0</v>
      </c>
      <c r="Q442" s="229">
        <v>2.2001499999999998</v>
      </c>
      <c r="R442" s="229">
        <f>Q442*H442</f>
        <v>4.4002999999999997</v>
      </c>
      <c r="S442" s="229">
        <v>0</v>
      </c>
      <c r="T442" s="230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1" t="s">
        <v>269</v>
      </c>
      <c r="AT442" s="231" t="s">
        <v>143</v>
      </c>
      <c r="AU442" s="231" t="s">
        <v>85</v>
      </c>
      <c r="AY442" s="18" t="s">
        <v>142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8" t="s">
        <v>82</v>
      </c>
      <c r="BK442" s="232">
        <f>ROUND(I442*H442,2)</f>
        <v>0</v>
      </c>
      <c r="BL442" s="18" t="s">
        <v>269</v>
      </c>
      <c r="BM442" s="231" t="s">
        <v>715</v>
      </c>
    </row>
    <row r="443" s="2" customFormat="1">
      <c r="A443" s="39"/>
      <c r="B443" s="40"/>
      <c r="C443" s="41"/>
      <c r="D443" s="233" t="s">
        <v>149</v>
      </c>
      <c r="E443" s="41"/>
      <c r="F443" s="234" t="s">
        <v>716</v>
      </c>
      <c r="G443" s="41"/>
      <c r="H443" s="41"/>
      <c r="I443" s="137"/>
      <c r="J443" s="41"/>
      <c r="K443" s="41"/>
      <c r="L443" s="45"/>
      <c r="M443" s="235"/>
      <c r="N443" s="236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149</v>
      </c>
      <c r="AU443" s="18" t="s">
        <v>85</v>
      </c>
    </row>
    <row r="444" s="2" customFormat="1">
      <c r="A444" s="39"/>
      <c r="B444" s="40"/>
      <c r="C444" s="41"/>
      <c r="D444" s="233" t="s">
        <v>197</v>
      </c>
      <c r="E444" s="41"/>
      <c r="F444" s="260" t="s">
        <v>689</v>
      </c>
      <c r="G444" s="41"/>
      <c r="H444" s="41"/>
      <c r="I444" s="137"/>
      <c r="J444" s="41"/>
      <c r="K444" s="41"/>
      <c r="L444" s="45"/>
      <c r="M444" s="235"/>
      <c r="N444" s="236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197</v>
      </c>
      <c r="AU444" s="18" t="s">
        <v>85</v>
      </c>
    </row>
    <row r="445" s="13" customFormat="1">
      <c r="A445" s="13"/>
      <c r="B445" s="237"/>
      <c r="C445" s="238"/>
      <c r="D445" s="233" t="s">
        <v>150</v>
      </c>
      <c r="E445" s="239" t="s">
        <v>19</v>
      </c>
      <c r="F445" s="240" t="s">
        <v>1253</v>
      </c>
      <c r="G445" s="238"/>
      <c r="H445" s="241">
        <v>2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7" t="s">
        <v>150</v>
      </c>
      <c r="AU445" s="247" t="s">
        <v>85</v>
      </c>
      <c r="AV445" s="13" t="s">
        <v>85</v>
      </c>
      <c r="AW445" s="13" t="s">
        <v>34</v>
      </c>
      <c r="AX445" s="13" t="s">
        <v>82</v>
      </c>
      <c r="AY445" s="247" t="s">
        <v>142</v>
      </c>
    </row>
    <row r="446" s="2" customFormat="1" ht="16.5" customHeight="1">
      <c r="A446" s="39"/>
      <c r="B446" s="40"/>
      <c r="C446" s="220" t="s">
        <v>735</v>
      </c>
      <c r="D446" s="220" t="s">
        <v>143</v>
      </c>
      <c r="E446" s="221" t="s">
        <v>723</v>
      </c>
      <c r="F446" s="222" t="s">
        <v>724</v>
      </c>
      <c r="G446" s="223" t="s">
        <v>725</v>
      </c>
      <c r="H446" s="224">
        <v>1</v>
      </c>
      <c r="I446" s="225"/>
      <c r="J446" s="226">
        <f>ROUND(I446*H446,2)</f>
        <v>0</v>
      </c>
      <c r="K446" s="222" t="s">
        <v>19</v>
      </c>
      <c r="L446" s="45"/>
      <c r="M446" s="227" t="s">
        <v>19</v>
      </c>
      <c r="N446" s="228" t="s">
        <v>45</v>
      </c>
      <c r="O446" s="85"/>
      <c r="P446" s="229">
        <f>O446*H446</f>
        <v>0</v>
      </c>
      <c r="Q446" s="229">
        <v>0</v>
      </c>
      <c r="R446" s="229">
        <f>Q446*H446</f>
        <v>0</v>
      </c>
      <c r="S446" s="229">
        <v>0</v>
      </c>
      <c r="T446" s="230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1" t="s">
        <v>269</v>
      </c>
      <c r="AT446" s="231" t="s">
        <v>143</v>
      </c>
      <c r="AU446" s="231" t="s">
        <v>85</v>
      </c>
      <c r="AY446" s="18" t="s">
        <v>142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18" t="s">
        <v>82</v>
      </c>
      <c r="BK446" s="232">
        <f>ROUND(I446*H446,2)</f>
        <v>0</v>
      </c>
      <c r="BL446" s="18" t="s">
        <v>269</v>
      </c>
      <c r="BM446" s="231" t="s">
        <v>726</v>
      </c>
    </row>
    <row r="447" s="2" customFormat="1">
      <c r="A447" s="39"/>
      <c r="B447" s="40"/>
      <c r="C447" s="41"/>
      <c r="D447" s="233" t="s">
        <v>149</v>
      </c>
      <c r="E447" s="41"/>
      <c r="F447" s="234" t="s">
        <v>727</v>
      </c>
      <c r="G447" s="41"/>
      <c r="H447" s="41"/>
      <c r="I447" s="137"/>
      <c r="J447" s="41"/>
      <c r="K447" s="41"/>
      <c r="L447" s="45"/>
      <c r="M447" s="235"/>
      <c r="N447" s="236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149</v>
      </c>
      <c r="AU447" s="18" t="s">
        <v>85</v>
      </c>
    </row>
    <row r="448" s="2" customFormat="1" ht="16.5" customHeight="1">
      <c r="A448" s="39"/>
      <c r="B448" s="40"/>
      <c r="C448" s="220" t="s">
        <v>742</v>
      </c>
      <c r="D448" s="220" t="s">
        <v>143</v>
      </c>
      <c r="E448" s="221" t="s">
        <v>729</v>
      </c>
      <c r="F448" s="222" t="s">
        <v>730</v>
      </c>
      <c r="G448" s="223" t="s">
        <v>725</v>
      </c>
      <c r="H448" s="224">
        <v>1</v>
      </c>
      <c r="I448" s="225"/>
      <c r="J448" s="226">
        <f>ROUND(I448*H448,2)</f>
        <v>0</v>
      </c>
      <c r="K448" s="222" t="s">
        <v>19</v>
      </c>
      <c r="L448" s="45"/>
      <c r="M448" s="227" t="s">
        <v>19</v>
      </c>
      <c r="N448" s="228" t="s">
        <v>45</v>
      </c>
      <c r="O448" s="85"/>
      <c r="P448" s="229">
        <f>O448*H448</f>
        <v>0</v>
      </c>
      <c r="Q448" s="229">
        <v>0</v>
      </c>
      <c r="R448" s="229">
        <f>Q448*H448</f>
        <v>0</v>
      </c>
      <c r="S448" s="229">
        <v>0</v>
      </c>
      <c r="T448" s="230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1" t="s">
        <v>269</v>
      </c>
      <c r="AT448" s="231" t="s">
        <v>143</v>
      </c>
      <c r="AU448" s="231" t="s">
        <v>85</v>
      </c>
      <c r="AY448" s="18" t="s">
        <v>142</v>
      </c>
      <c r="BE448" s="232">
        <f>IF(N448="základní",J448,0)</f>
        <v>0</v>
      </c>
      <c r="BF448" s="232">
        <f>IF(N448="snížená",J448,0)</f>
        <v>0</v>
      </c>
      <c r="BG448" s="232">
        <f>IF(N448="zákl. přenesená",J448,0)</f>
        <v>0</v>
      </c>
      <c r="BH448" s="232">
        <f>IF(N448="sníž. přenesená",J448,0)</f>
        <v>0</v>
      </c>
      <c r="BI448" s="232">
        <f>IF(N448="nulová",J448,0)</f>
        <v>0</v>
      </c>
      <c r="BJ448" s="18" t="s">
        <v>82</v>
      </c>
      <c r="BK448" s="232">
        <f>ROUND(I448*H448,2)</f>
        <v>0</v>
      </c>
      <c r="BL448" s="18" t="s">
        <v>269</v>
      </c>
      <c r="BM448" s="231" t="s">
        <v>731</v>
      </c>
    </row>
    <row r="449" s="2" customFormat="1">
      <c r="A449" s="39"/>
      <c r="B449" s="40"/>
      <c r="C449" s="41"/>
      <c r="D449" s="233" t="s">
        <v>149</v>
      </c>
      <c r="E449" s="41"/>
      <c r="F449" s="234" t="s">
        <v>732</v>
      </c>
      <c r="G449" s="41"/>
      <c r="H449" s="41"/>
      <c r="I449" s="137"/>
      <c r="J449" s="41"/>
      <c r="K449" s="41"/>
      <c r="L449" s="45"/>
      <c r="M449" s="235"/>
      <c r="N449" s="236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149</v>
      </c>
      <c r="AU449" s="18" t="s">
        <v>85</v>
      </c>
    </row>
    <row r="450" s="12" customFormat="1" ht="22.8" customHeight="1">
      <c r="A450" s="12"/>
      <c r="B450" s="206"/>
      <c r="C450" s="207"/>
      <c r="D450" s="208" t="s">
        <v>73</v>
      </c>
      <c r="E450" s="258" t="s">
        <v>733</v>
      </c>
      <c r="F450" s="258" t="s">
        <v>734</v>
      </c>
      <c r="G450" s="207"/>
      <c r="H450" s="207"/>
      <c r="I450" s="210"/>
      <c r="J450" s="259">
        <f>BK450</f>
        <v>0</v>
      </c>
      <c r="K450" s="207"/>
      <c r="L450" s="212"/>
      <c r="M450" s="213"/>
      <c r="N450" s="214"/>
      <c r="O450" s="214"/>
      <c r="P450" s="215">
        <f>SUM(P451:P598)</f>
        <v>0</v>
      </c>
      <c r="Q450" s="214"/>
      <c r="R450" s="215">
        <f>SUM(R451:R598)</f>
        <v>290.47483827999997</v>
      </c>
      <c r="S450" s="214"/>
      <c r="T450" s="216">
        <f>SUM(T451:T598)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17" t="s">
        <v>158</v>
      </c>
      <c r="AT450" s="218" t="s">
        <v>73</v>
      </c>
      <c r="AU450" s="218" t="s">
        <v>82</v>
      </c>
      <c r="AY450" s="217" t="s">
        <v>142</v>
      </c>
      <c r="BK450" s="219">
        <f>SUM(BK451:BK598)</f>
        <v>0</v>
      </c>
    </row>
    <row r="451" s="2" customFormat="1" ht="21.75" customHeight="1">
      <c r="A451" s="39"/>
      <c r="B451" s="40"/>
      <c r="C451" s="220" t="s">
        <v>748</v>
      </c>
      <c r="D451" s="220" t="s">
        <v>143</v>
      </c>
      <c r="E451" s="221" t="s">
        <v>760</v>
      </c>
      <c r="F451" s="222" t="s">
        <v>761</v>
      </c>
      <c r="G451" s="223" t="s">
        <v>194</v>
      </c>
      <c r="H451" s="224">
        <v>12</v>
      </c>
      <c r="I451" s="225"/>
      <c r="J451" s="226">
        <f>ROUND(I451*H451,2)</f>
        <v>0</v>
      </c>
      <c r="K451" s="222" t="s">
        <v>165</v>
      </c>
      <c r="L451" s="45"/>
      <c r="M451" s="227" t="s">
        <v>19</v>
      </c>
      <c r="N451" s="228" t="s">
        <v>45</v>
      </c>
      <c r="O451" s="85"/>
      <c r="P451" s="229">
        <f>O451*H451</f>
        <v>0</v>
      </c>
      <c r="Q451" s="229">
        <v>0</v>
      </c>
      <c r="R451" s="229">
        <f>Q451*H451</f>
        <v>0</v>
      </c>
      <c r="S451" s="229">
        <v>0</v>
      </c>
      <c r="T451" s="230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1" t="s">
        <v>269</v>
      </c>
      <c r="AT451" s="231" t="s">
        <v>143</v>
      </c>
      <c r="AU451" s="231" t="s">
        <v>85</v>
      </c>
      <c r="AY451" s="18" t="s">
        <v>142</v>
      </c>
      <c r="BE451" s="232">
        <f>IF(N451="základní",J451,0)</f>
        <v>0</v>
      </c>
      <c r="BF451" s="232">
        <f>IF(N451="snížená",J451,0)</f>
        <v>0</v>
      </c>
      <c r="BG451" s="232">
        <f>IF(N451="zákl. přenesená",J451,0)</f>
        <v>0</v>
      </c>
      <c r="BH451" s="232">
        <f>IF(N451="sníž. přenesená",J451,0)</f>
        <v>0</v>
      </c>
      <c r="BI451" s="232">
        <f>IF(N451="nulová",J451,0)</f>
        <v>0</v>
      </c>
      <c r="BJ451" s="18" t="s">
        <v>82</v>
      </c>
      <c r="BK451" s="232">
        <f>ROUND(I451*H451,2)</f>
        <v>0</v>
      </c>
      <c r="BL451" s="18" t="s">
        <v>269</v>
      </c>
      <c r="BM451" s="231" t="s">
        <v>1256</v>
      </c>
    </row>
    <row r="452" s="2" customFormat="1">
      <c r="A452" s="39"/>
      <c r="B452" s="40"/>
      <c r="C452" s="41"/>
      <c r="D452" s="233" t="s">
        <v>149</v>
      </c>
      <c r="E452" s="41"/>
      <c r="F452" s="234" t="s">
        <v>763</v>
      </c>
      <c r="G452" s="41"/>
      <c r="H452" s="41"/>
      <c r="I452" s="137"/>
      <c r="J452" s="41"/>
      <c r="K452" s="41"/>
      <c r="L452" s="45"/>
      <c r="M452" s="235"/>
      <c r="N452" s="236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149</v>
      </c>
      <c r="AU452" s="18" t="s">
        <v>85</v>
      </c>
    </row>
    <row r="453" s="2" customFormat="1">
      <c r="A453" s="39"/>
      <c r="B453" s="40"/>
      <c r="C453" s="41"/>
      <c r="D453" s="233" t="s">
        <v>197</v>
      </c>
      <c r="E453" s="41"/>
      <c r="F453" s="260" t="s">
        <v>740</v>
      </c>
      <c r="G453" s="41"/>
      <c r="H453" s="41"/>
      <c r="I453" s="137"/>
      <c r="J453" s="41"/>
      <c r="K453" s="41"/>
      <c r="L453" s="45"/>
      <c r="M453" s="235"/>
      <c r="N453" s="236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197</v>
      </c>
      <c r="AU453" s="18" t="s">
        <v>85</v>
      </c>
    </row>
    <row r="454" s="13" customFormat="1">
      <c r="A454" s="13"/>
      <c r="B454" s="237"/>
      <c r="C454" s="238"/>
      <c r="D454" s="233" t="s">
        <v>150</v>
      </c>
      <c r="E454" s="239" t="s">
        <v>19</v>
      </c>
      <c r="F454" s="240" t="s">
        <v>1257</v>
      </c>
      <c r="G454" s="238"/>
      <c r="H454" s="241">
        <v>12</v>
      </c>
      <c r="I454" s="242"/>
      <c r="J454" s="238"/>
      <c r="K454" s="238"/>
      <c r="L454" s="243"/>
      <c r="M454" s="244"/>
      <c r="N454" s="245"/>
      <c r="O454" s="245"/>
      <c r="P454" s="245"/>
      <c r="Q454" s="245"/>
      <c r="R454" s="245"/>
      <c r="S454" s="245"/>
      <c r="T454" s="24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7" t="s">
        <v>150</v>
      </c>
      <c r="AU454" s="247" t="s">
        <v>85</v>
      </c>
      <c r="AV454" s="13" t="s">
        <v>85</v>
      </c>
      <c r="AW454" s="13" t="s">
        <v>34</v>
      </c>
      <c r="AX454" s="13" t="s">
        <v>82</v>
      </c>
      <c r="AY454" s="247" t="s">
        <v>142</v>
      </c>
    </row>
    <row r="455" s="2" customFormat="1" ht="21.75" customHeight="1">
      <c r="A455" s="39"/>
      <c r="B455" s="40"/>
      <c r="C455" s="220" t="s">
        <v>754</v>
      </c>
      <c r="D455" s="220" t="s">
        <v>143</v>
      </c>
      <c r="E455" s="221" t="s">
        <v>765</v>
      </c>
      <c r="F455" s="222" t="s">
        <v>766</v>
      </c>
      <c r="G455" s="223" t="s">
        <v>194</v>
      </c>
      <c r="H455" s="224">
        <v>12</v>
      </c>
      <c r="I455" s="225"/>
      <c r="J455" s="226">
        <f>ROUND(I455*H455,2)</f>
        <v>0</v>
      </c>
      <c r="K455" s="222" t="s">
        <v>165</v>
      </c>
      <c r="L455" s="45"/>
      <c r="M455" s="227" t="s">
        <v>19</v>
      </c>
      <c r="N455" s="228" t="s">
        <v>45</v>
      </c>
      <c r="O455" s="85"/>
      <c r="P455" s="229">
        <f>O455*H455</f>
        <v>0</v>
      </c>
      <c r="Q455" s="229">
        <v>0</v>
      </c>
      <c r="R455" s="229">
        <f>Q455*H455</f>
        <v>0</v>
      </c>
      <c r="S455" s="229">
        <v>0</v>
      </c>
      <c r="T455" s="230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1" t="s">
        <v>269</v>
      </c>
      <c r="AT455" s="231" t="s">
        <v>143</v>
      </c>
      <c r="AU455" s="231" t="s">
        <v>85</v>
      </c>
      <c r="AY455" s="18" t="s">
        <v>142</v>
      </c>
      <c r="BE455" s="232">
        <f>IF(N455="základní",J455,0)</f>
        <v>0</v>
      </c>
      <c r="BF455" s="232">
        <f>IF(N455="snížená",J455,0)</f>
        <v>0</v>
      </c>
      <c r="BG455" s="232">
        <f>IF(N455="zákl. přenesená",J455,0)</f>
        <v>0</v>
      </c>
      <c r="BH455" s="232">
        <f>IF(N455="sníž. přenesená",J455,0)</f>
        <v>0</v>
      </c>
      <c r="BI455" s="232">
        <f>IF(N455="nulová",J455,0)</f>
        <v>0</v>
      </c>
      <c r="BJ455" s="18" t="s">
        <v>82</v>
      </c>
      <c r="BK455" s="232">
        <f>ROUND(I455*H455,2)</f>
        <v>0</v>
      </c>
      <c r="BL455" s="18" t="s">
        <v>269</v>
      </c>
      <c r="BM455" s="231" t="s">
        <v>1258</v>
      </c>
    </row>
    <row r="456" s="2" customFormat="1">
      <c r="A456" s="39"/>
      <c r="B456" s="40"/>
      <c r="C456" s="41"/>
      <c r="D456" s="233" t="s">
        <v>149</v>
      </c>
      <c r="E456" s="41"/>
      <c r="F456" s="234" t="s">
        <v>768</v>
      </c>
      <c r="G456" s="41"/>
      <c r="H456" s="41"/>
      <c r="I456" s="137"/>
      <c r="J456" s="41"/>
      <c r="K456" s="41"/>
      <c r="L456" s="45"/>
      <c r="M456" s="235"/>
      <c r="N456" s="236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149</v>
      </c>
      <c r="AU456" s="18" t="s">
        <v>85</v>
      </c>
    </row>
    <row r="457" s="2" customFormat="1">
      <c r="A457" s="39"/>
      <c r="B457" s="40"/>
      <c r="C457" s="41"/>
      <c r="D457" s="233" t="s">
        <v>197</v>
      </c>
      <c r="E457" s="41"/>
      <c r="F457" s="260" t="s">
        <v>753</v>
      </c>
      <c r="G457" s="41"/>
      <c r="H457" s="41"/>
      <c r="I457" s="137"/>
      <c r="J457" s="41"/>
      <c r="K457" s="41"/>
      <c r="L457" s="45"/>
      <c r="M457" s="235"/>
      <c r="N457" s="236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197</v>
      </c>
      <c r="AU457" s="18" t="s">
        <v>85</v>
      </c>
    </row>
    <row r="458" s="13" customFormat="1">
      <c r="A458" s="13"/>
      <c r="B458" s="237"/>
      <c r="C458" s="238"/>
      <c r="D458" s="233" t="s">
        <v>150</v>
      </c>
      <c r="E458" s="239" t="s">
        <v>19</v>
      </c>
      <c r="F458" s="240" t="s">
        <v>1257</v>
      </c>
      <c r="G458" s="238"/>
      <c r="H458" s="241">
        <v>12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7" t="s">
        <v>150</v>
      </c>
      <c r="AU458" s="247" t="s">
        <v>85</v>
      </c>
      <c r="AV458" s="13" t="s">
        <v>85</v>
      </c>
      <c r="AW458" s="13" t="s">
        <v>34</v>
      </c>
      <c r="AX458" s="13" t="s">
        <v>82</v>
      </c>
      <c r="AY458" s="247" t="s">
        <v>142</v>
      </c>
    </row>
    <row r="459" s="2" customFormat="1" ht="16.5" customHeight="1">
      <c r="A459" s="39"/>
      <c r="B459" s="40"/>
      <c r="C459" s="248" t="s">
        <v>759</v>
      </c>
      <c r="D459" s="248" t="s">
        <v>152</v>
      </c>
      <c r="E459" s="249" t="s">
        <v>770</v>
      </c>
      <c r="F459" s="250" t="s">
        <v>771</v>
      </c>
      <c r="G459" s="251" t="s">
        <v>194</v>
      </c>
      <c r="H459" s="252">
        <v>12</v>
      </c>
      <c r="I459" s="253"/>
      <c r="J459" s="254">
        <f>ROUND(I459*H459,2)</f>
        <v>0</v>
      </c>
      <c r="K459" s="250" t="s">
        <v>165</v>
      </c>
      <c r="L459" s="255"/>
      <c r="M459" s="256" t="s">
        <v>19</v>
      </c>
      <c r="N459" s="257" t="s">
        <v>45</v>
      </c>
      <c r="O459" s="85"/>
      <c r="P459" s="229">
        <f>O459*H459</f>
        <v>0</v>
      </c>
      <c r="Q459" s="229">
        <v>0.080000000000000002</v>
      </c>
      <c r="R459" s="229">
        <f>Q459*H459</f>
        <v>0.95999999999999996</v>
      </c>
      <c r="S459" s="229">
        <v>0</v>
      </c>
      <c r="T459" s="230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1" t="s">
        <v>325</v>
      </c>
      <c r="AT459" s="231" t="s">
        <v>152</v>
      </c>
      <c r="AU459" s="231" t="s">
        <v>85</v>
      </c>
      <c r="AY459" s="18" t="s">
        <v>142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18" t="s">
        <v>82</v>
      </c>
      <c r="BK459" s="232">
        <f>ROUND(I459*H459,2)</f>
        <v>0</v>
      </c>
      <c r="BL459" s="18" t="s">
        <v>325</v>
      </c>
      <c r="BM459" s="231" t="s">
        <v>1259</v>
      </c>
    </row>
    <row r="460" s="2" customFormat="1">
      <c r="A460" s="39"/>
      <c r="B460" s="40"/>
      <c r="C460" s="41"/>
      <c r="D460" s="233" t="s">
        <v>149</v>
      </c>
      <c r="E460" s="41"/>
      <c r="F460" s="234" t="s">
        <v>771</v>
      </c>
      <c r="G460" s="41"/>
      <c r="H460" s="41"/>
      <c r="I460" s="137"/>
      <c r="J460" s="41"/>
      <c r="K460" s="41"/>
      <c r="L460" s="45"/>
      <c r="M460" s="235"/>
      <c r="N460" s="236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149</v>
      </c>
      <c r="AU460" s="18" t="s">
        <v>85</v>
      </c>
    </row>
    <row r="461" s="13" customFormat="1">
      <c r="A461" s="13"/>
      <c r="B461" s="237"/>
      <c r="C461" s="238"/>
      <c r="D461" s="233" t="s">
        <v>150</v>
      </c>
      <c r="E461" s="239" t="s">
        <v>19</v>
      </c>
      <c r="F461" s="240" t="s">
        <v>1260</v>
      </c>
      <c r="G461" s="238"/>
      <c r="H461" s="241">
        <v>12</v>
      </c>
      <c r="I461" s="242"/>
      <c r="J461" s="238"/>
      <c r="K461" s="238"/>
      <c r="L461" s="243"/>
      <c r="M461" s="244"/>
      <c r="N461" s="245"/>
      <c r="O461" s="245"/>
      <c r="P461" s="245"/>
      <c r="Q461" s="245"/>
      <c r="R461" s="245"/>
      <c r="S461" s="245"/>
      <c r="T461" s="24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7" t="s">
        <v>150</v>
      </c>
      <c r="AU461" s="247" t="s">
        <v>85</v>
      </c>
      <c r="AV461" s="13" t="s">
        <v>85</v>
      </c>
      <c r="AW461" s="13" t="s">
        <v>34</v>
      </c>
      <c r="AX461" s="13" t="s">
        <v>82</v>
      </c>
      <c r="AY461" s="247" t="s">
        <v>142</v>
      </c>
    </row>
    <row r="462" s="2" customFormat="1" ht="21.75" customHeight="1">
      <c r="A462" s="39"/>
      <c r="B462" s="40"/>
      <c r="C462" s="220" t="s">
        <v>764</v>
      </c>
      <c r="D462" s="220" t="s">
        <v>143</v>
      </c>
      <c r="E462" s="221" t="s">
        <v>743</v>
      </c>
      <c r="F462" s="222" t="s">
        <v>744</v>
      </c>
      <c r="G462" s="223" t="s">
        <v>194</v>
      </c>
      <c r="H462" s="224">
        <v>12</v>
      </c>
      <c r="I462" s="225"/>
      <c r="J462" s="226">
        <f>ROUND(I462*H462,2)</f>
        <v>0</v>
      </c>
      <c r="K462" s="222" t="s">
        <v>165</v>
      </c>
      <c r="L462" s="45"/>
      <c r="M462" s="227" t="s">
        <v>19</v>
      </c>
      <c r="N462" s="228" t="s">
        <v>45</v>
      </c>
      <c r="O462" s="85"/>
      <c r="P462" s="229">
        <f>O462*H462</f>
        <v>0</v>
      </c>
      <c r="Q462" s="229">
        <v>0</v>
      </c>
      <c r="R462" s="229">
        <f>Q462*H462</f>
        <v>0</v>
      </c>
      <c r="S462" s="229">
        <v>0</v>
      </c>
      <c r="T462" s="230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1" t="s">
        <v>269</v>
      </c>
      <c r="AT462" s="231" t="s">
        <v>143</v>
      </c>
      <c r="AU462" s="231" t="s">
        <v>85</v>
      </c>
      <c r="AY462" s="18" t="s">
        <v>142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18" t="s">
        <v>82</v>
      </c>
      <c r="BK462" s="232">
        <f>ROUND(I462*H462,2)</f>
        <v>0</v>
      </c>
      <c r="BL462" s="18" t="s">
        <v>269</v>
      </c>
      <c r="BM462" s="231" t="s">
        <v>1261</v>
      </c>
    </row>
    <row r="463" s="2" customFormat="1">
      <c r="A463" s="39"/>
      <c r="B463" s="40"/>
      <c r="C463" s="41"/>
      <c r="D463" s="233" t="s">
        <v>149</v>
      </c>
      <c r="E463" s="41"/>
      <c r="F463" s="234" t="s">
        <v>746</v>
      </c>
      <c r="G463" s="41"/>
      <c r="H463" s="41"/>
      <c r="I463" s="137"/>
      <c r="J463" s="41"/>
      <c r="K463" s="41"/>
      <c r="L463" s="45"/>
      <c r="M463" s="235"/>
      <c r="N463" s="236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149</v>
      </c>
      <c r="AU463" s="18" t="s">
        <v>85</v>
      </c>
    </row>
    <row r="464" s="2" customFormat="1">
      <c r="A464" s="39"/>
      <c r="B464" s="40"/>
      <c r="C464" s="41"/>
      <c r="D464" s="233" t="s">
        <v>197</v>
      </c>
      <c r="E464" s="41"/>
      <c r="F464" s="260" t="s">
        <v>740</v>
      </c>
      <c r="G464" s="41"/>
      <c r="H464" s="41"/>
      <c r="I464" s="137"/>
      <c r="J464" s="41"/>
      <c r="K464" s="41"/>
      <c r="L464" s="45"/>
      <c r="M464" s="235"/>
      <c r="N464" s="236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197</v>
      </c>
      <c r="AU464" s="18" t="s">
        <v>85</v>
      </c>
    </row>
    <row r="465" s="13" customFormat="1">
      <c r="A465" s="13"/>
      <c r="B465" s="237"/>
      <c r="C465" s="238"/>
      <c r="D465" s="233" t="s">
        <v>150</v>
      </c>
      <c r="E465" s="239" t="s">
        <v>19</v>
      </c>
      <c r="F465" s="240" t="s">
        <v>1257</v>
      </c>
      <c r="G465" s="238"/>
      <c r="H465" s="241">
        <v>12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7" t="s">
        <v>150</v>
      </c>
      <c r="AU465" s="247" t="s">
        <v>85</v>
      </c>
      <c r="AV465" s="13" t="s">
        <v>85</v>
      </c>
      <c r="AW465" s="13" t="s">
        <v>34</v>
      </c>
      <c r="AX465" s="13" t="s">
        <v>82</v>
      </c>
      <c r="AY465" s="247" t="s">
        <v>142</v>
      </c>
    </row>
    <row r="466" s="2" customFormat="1" ht="21.75" customHeight="1">
      <c r="A466" s="39"/>
      <c r="B466" s="40"/>
      <c r="C466" s="220" t="s">
        <v>769</v>
      </c>
      <c r="D466" s="220" t="s">
        <v>143</v>
      </c>
      <c r="E466" s="221" t="s">
        <v>749</v>
      </c>
      <c r="F466" s="222" t="s">
        <v>750</v>
      </c>
      <c r="G466" s="223" t="s">
        <v>194</v>
      </c>
      <c r="H466" s="224">
        <v>12</v>
      </c>
      <c r="I466" s="225"/>
      <c r="J466" s="226">
        <f>ROUND(I466*H466,2)</f>
        <v>0</v>
      </c>
      <c r="K466" s="222" t="s">
        <v>165</v>
      </c>
      <c r="L466" s="45"/>
      <c r="M466" s="227" t="s">
        <v>19</v>
      </c>
      <c r="N466" s="228" t="s">
        <v>45</v>
      </c>
      <c r="O466" s="85"/>
      <c r="P466" s="229">
        <f>O466*H466</f>
        <v>0</v>
      </c>
      <c r="Q466" s="229">
        <v>0</v>
      </c>
      <c r="R466" s="229">
        <f>Q466*H466</f>
        <v>0</v>
      </c>
      <c r="S466" s="229">
        <v>0</v>
      </c>
      <c r="T466" s="230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1" t="s">
        <v>269</v>
      </c>
      <c r="AT466" s="231" t="s">
        <v>143</v>
      </c>
      <c r="AU466" s="231" t="s">
        <v>85</v>
      </c>
      <c r="AY466" s="18" t="s">
        <v>142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18" t="s">
        <v>82</v>
      </c>
      <c r="BK466" s="232">
        <f>ROUND(I466*H466,2)</f>
        <v>0</v>
      </c>
      <c r="BL466" s="18" t="s">
        <v>269</v>
      </c>
      <c r="BM466" s="231" t="s">
        <v>1262</v>
      </c>
    </row>
    <row r="467" s="2" customFormat="1">
      <c r="A467" s="39"/>
      <c r="B467" s="40"/>
      <c r="C467" s="41"/>
      <c r="D467" s="233" t="s">
        <v>149</v>
      </c>
      <c r="E467" s="41"/>
      <c r="F467" s="234" t="s">
        <v>752</v>
      </c>
      <c r="G467" s="41"/>
      <c r="H467" s="41"/>
      <c r="I467" s="137"/>
      <c r="J467" s="41"/>
      <c r="K467" s="41"/>
      <c r="L467" s="45"/>
      <c r="M467" s="235"/>
      <c r="N467" s="236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149</v>
      </c>
      <c r="AU467" s="18" t="s">
        <v>85</v>
      </c>
    </row>
    <row r="468" s="2" customFormat="1">
      <c r="A468" s="39"/>
      <c r="B468" s="40"/>
      <c r="C468" s="41"/>
      <c r="D468" s="233" t="s">
        <v>197</v>
      </c>
      <c r="E468" s="41"/>
      <c r="F468" s="260" t="s">
        <v>753</v>
      </c>
      <c r="G468" s="41"/>
      <c r="H468" s="41"/>
      <c r="I468" s="137"/>
      <c r="J468" s="41"/>
      <c r="K468" s="41"/>
      <c r="L468" s="45"/>
      <c r="M468" s="235"/>
      <c r="N468" s="236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197</v>
      </c>
      <c r="AU468" s="18" t="s">
        <v>85</v>
      </c>
    </row>
    <row r="469" s="13" customFormat="1">
      <c r="A469" s="13"/>
      <c r="B469" s="237"/>
      <c r="C469" s="238"/>
      <c r="D469" s="233" t="s">
        <v>150</v>
      </c>
      <c r="E469" s="239" t="s">
        <v>19</v>
      </c>
      <c r="F469" s="240" t="s">
        <v>1257</v>
      </c>
      <c r="G469" s="238"/>
      <c r="H469" s="241">
        <v>12</v>
      </c>
      <c r="I469" s="242"/>
      <c r="J469" s="238"/>
      <c r="K469" s="238"/>
      <c r="L469" s="243"/>
      <c r="M469" s="244"/>
      <c r="N469" s="245"/>
      <c r="O469" s="245"/>
      <c r="P469" s="245"/>
      <c r="Q469" s="245"/>
      <c r="R469" s="245"/>
      <c r="S469" s="245"/>
      <c r="T469" s="246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7" t="s">
        <v>150</v>
      </c>
      <c r="AU469" s="247" t="s">
        <v>85</v>
      </c>
      <c r="AV469" s="13" t="s">
        <v>85</v>
      </c>
      <c r="AW469" s="13" t="s">
        <v>34</v>
      </c>
      <c r="AX469" s="13" t="s">
        <v>82</v>
      </c>
      <c r="AY469" s="247" t="s">
        <v>142</v>
      </c>
    </row>
    <row r="470" s="2" customFormat="1" ht="16.5" customHeight="1">
      <c r="A470" s="39"/>
      <c r="B470" s="40"/>
      <c r="C470" s="248" t="s">
        <v>773</v>
      </c>
      <c r="D470" s="248" t="s">
        <v>152</v>
      </c>
      <c r="E470" s="249" t="s">
        <v>755</v>
      </c>
      <c r="F470" s="250" t="s">
        <v>756</v>
      </c>
      <c r="G470" s="251" t="s">
        <v>194</v>
      </c>
      <c r="H470" s="252">
        <v>12</v>
      </c>
      <c r="I470" s="253"/>
      <c r="J470" s="254">
        <f>ROUND(I470*H470,2)</f>
        <v>0</v>
      </c>
      <c r="K470" s="250" t="s">
        <v>165</v>
      </c>
      <c r="L470" s="255"/>
      <c r="M470" s="256" t="s">
        <v>19</v>
      </c>
      <c r="N470" s="257" t="s">
        <v>45</v>
      </c>
      <c r="O470" s="85"/>
      <c r="P470" s="229">
        <f>O470*H470</f>
        <v>0</v>
      </c>
      <c r="Q470" s="229">
        <v>0.045999999999999999</v>
      </c>
      <c r="R470" s="229">
        <f>Q470*H470</f>
        <v>0.55200000000000005</v>
      </c>
      <c r="S470" s="229">
        <v>0</v>
      </c>
      <c r="T470" s="230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1" t="s">
        <v>325</v>
      </c>
      <c r="AT470" s="231" t="s">
        <v>152</v>
      </c>
      <c r="AU470" s="231" t="s">
        <v>85</v>
      </c>
      <c r="AY470" s="18" t="s">
        <v>142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18" t="s">
        <v>82</v>
      </c>
      <c r="BK470" s="232">
        <f>ROUND(I470*H470,2)</f>
        <v>0</v>
      </c>
      <c r="BL470" s="18" t="s">
        <v>325</v>
      </c>
      <c r="BM470" s="231" t="s">
        <v>1263</v>
      </c>
    </row>
    <row r="471" s="2" customFormat="1">
      <c r="A471" s="39"/>
      <c r="B471" s="40"/>
      <c r="C471" s="41"/>
      <c r="D471" s="233" t="s">
        <v>149</v>
      </c>
      <c r="E471" s="41"/>
      <c r="F471" s="234" t="s">
        <v>756</v>
      </c>
      <c r="G471" s="41"/>
      <c r="H471" s="41"/>
      <c r="I471" s="137"/>
      <c r="J471" s="41"/>
      <c r="K471" s="41"/>
      <c r="L471" s="45"/>
      <c r="M471" s="235"/>
      <c r="N471" s="236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149</v>
      </c>
      <c r="AU471" s="18" t="s">
        <v>85</v>
      </c>
    </row>
    <row r="472" s="13" customFormat="1">
      <c r="A472" s="13"/>
      <c r="B472" s="237"/>
      <c r="C472" s="238"/>
      <c r="D472" s="233" t="s">
        <v>150</v>
      </c>
      <c r="E472" s="239" t="s">
        <v>19</v>
      </c>
      <c r="F472" s="240" t="s">
        <v>1260</v>
      </c>
      <c r="G472" s="238"/>
      <c r="H472" s="241">
        <v>12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7" t="s">
        <v>150</v>
      </c>
      <c r="AU472" s="247" t="s">
        <v>85</v>
      </c>
      <c r="AV472" s="13" t="s">
        <v>85</v>
      </c>
      <c r="AW472" s="13" t="s">
        <v>34</v>
      </c>
      <c r="AX472" s="13" t="s">
        <v>82</v>
      </c>
      <c r="AY472" s="247" t="s">
        <v>142</v>
      </c>
    </row>
    <row r="473" s="2" customFormat="1" ht="16.5" customHeight="1">
      <c r="A473" s="39"/>
      <c r="B473" s="40"/>
      <c r="C473" s="220" t="s">
        <v>779</v>
      </c>
      <c r="D473" s="220" t="s">
        <v>143</v>
      </c>
      <c r="E473" s="221" t="s">
        <v>1264</v>
      </c>
      <c r="F473" s="222" t="s">
        <v>1265</v>
      </c>
      <c r="G473" s="223" t="s">
        <v>813</v>
      </c>
      <c r="H473" s="224">
        <v>10.5</v>
      </c>
      <c r="I473" s="225"/>
      <c r="J473" s="226">
        <f>ROUND(I473*H473,2)</f>
        <v>0</v>
      </c>
      <c r="K473" s="222" t="s">
        <v>19</v>
      </c>
      <c r="L473" s="45"/>
      <c r="M473" s="227" t="s">
        <v>19</v>
      </c>
      <c r="N473" s="228" t="s">
        <v>45</v>
      </c>
      <c r="O473" s="85"/>
      <c r="P473" s="229">
        <f>O473*H473</f>
        <v>0</v>
      </c>
      <c r="Q473" s="229">
        <v>0</v>
      </c>
      <c r="R473" s="229">
        <f>Q473*H473</f>
        <v>0</v>
      </c>
      <c r="S473" s="229">
        <v>0</v>
      </c>
      <c r="T473" s="230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1" t="s">
        <v>269</v>
      </c>
      <c r="AT473" s="231" t="s">
        <v>143</v>
      </c>
      <c r="AU473" s="231" t="s">
        <v>85</v>
      </c>
      <c r="AY473" s="18" t="s">
        <v>142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18" t="s">
        <v>82</v>
      </c>
      <c r="BK473" s="232">
        <f>ROUND(I473*H473,2)</f>
        <v>0</v>
      </c>
      <c r="BL473" s="18" t="s">
        <v>269</v>
      </c>
      <c r="BM473" s="231" t="s">
        <v>1266</v>
      </c>
    </row>
    <row r="474" s="2" customFormat="1">
      <c r="A474" s="39"/>
      <c r="B474" s="40"/>
      <c r="C474" s="41"/>
      <c r="D474" s="233" t="s">
        <v>149</v>
      </c>
      <c r="E474" s="41"/>
      <c r="F474" s="234" t="s">
        <v>1265</v>
      </c>
      <c r="G474" s="41"/>
      <c r="H474" s="41"/>
      <c r="I474" s="137"/>
      <c r="J474" s="41"/>
      <c r="K474" s="41"/>
      <c r="L474" s="45"/>
      <c r="M474" s="235"/>
      <c r="N474" s="236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149</v>
      </c>
      <c r="AU474" s="18" t="s">
        <v>85</v>
      </c>
    </row>
    <row r="475" s="13" customFormat="1">
      <c r="A475" s="13"/>
      <c r="B475" s="237"/>
      <c r="C475" s="238"/>
      <c r="D475" s="233" t="s">
        <v>150</v>
      </c>
      <c r="E475" s="239" t="s">
        <v>19</v>
      </c>
      <c r="F475" s="240" t="s">
        <v>1267</v>
      </c>
      <c r="G475" s="238"/>
      <c r="H475" s="241">
        <v>10.5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7" t="s">
        <v>150</v>
      </c>
      <c r="AU475" s="247" t="s">
        <v>85</v>
      </c>
      <c r="AV475" s="13" t="s">
        <v>85</v>
      </c>
      <c r="AW475" s="13" t="s">
        <v>34</v>
      </c>
      <c r="AX475" s="13" t="s">
        <v>82</v>
      </c>
      <c r="AY475" s="247" t="s">
        <v>142</v>
      </c>
    </row>
    <row r="476" s="2" customFormat="1" ht="21.75" customHeight="1">
      <c r="A476" s="39"/>
      <c r="B476" s="40"/>
      <c r="C476" s="220" t="s">
        <v>786</v>
      </c>
      <c r="D476" s="220" t="s">
        <v>143</v>
      </c>
      <c r="E476" s="221" t="s">
        <v>1268</v>
      </c>
      <c r="F476" s="222" t="s">
        <v>1269</v>
      </c>
      <c r="G476" s="223" t="s">
        <v>194</v>
      </c>
      <c r="H476" s="224">
        <v>20</v>
      </c>
      <c r="I476" s="225"/>
      <c r="J476" s="226">
        <f>ROUND(I476*H476,2)</f>
        <v>0</v>
      </c>
      <c r="K476" s="222" t="s">
        <v>19</v>
      </c>
      <c r="L476" s="45"/>
      <c r="M476" s="227" t="s">
        <v>19</v>
      </c>
      <c r="N476" s="228" t="s">
        <v>45</v>
      </c>
      <c r="O476" s="85"/>
      <c r="P476" s="229">
        <f>O476*H476</f>
        <v>0</v>
      </c>
      <c r="Q476" s="229">
        <v>0</v>
      </c>
      <c r="R476" s="229">
        <f>Q476*H476</f>
        <v>0</v>
      </c>
      <c r="S476" s="229">
        <v>0</v>
      </c>
      <c r="T476" s="230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1" t="s">
        <v>269</v>
      </c>
      <c r="AT476" s="231" t="s">
        <v>143</v>
      </c>
      <c r="AU476" s="231" t="s">
        <v>85</v>
      </c>
      <c r="AY476" s="18" t="s">
        <v>142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18" t="s">
        <v>82</v>
      </c>
      <c r="BK476" s="232">
        <f>ROUND(I476*H476,2)</f>
        <v>0</v>
      </c>
      <c r="BL476" s="18" t="s">
        <v>269</v>
      </c>
      <c r="BM476" s="231" t="s">
        <v>1270</v>
      </c>
    </row>
    <row r="477" s="2" customFormat="1">
      <c r="A477" s="39"/>
      <c r="B477" s="40"/>
      <c r="C477" s="41"/>
      <c r="D477" s="233" t="s">
        <v>149</v>
      </c>
      <c r="E477" s="41"/>
      <c r="F477" s="234" t="s">
        <v>1269</v>
      </c>
      <c r="G477" s="41"/>
      <c r="H477" s="41"/>
      <c r="I477" s="137"/>
      <c r="J477" s="41"/>
      <c r="K477" s="41"/>
      <c r="L477" s="45"/>
      <c r="M477" s="235"/>
      <c r="N477" s="236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149</v>
      </c>
      <c r="AU477" s="18" t="s">
        <v>85</v>
      </c>
    </row>
    <row r="478" s="13" customFormat="1">
      <c r="A478" s="13"/>
      <c r="B478" s="237"/>
      <c r="C478" s="238"/>
      <c r="D478" s="233" t="s">
        <v>150</v>
      </c>
      <c r="E478" s="239" t="s">
        <v>19</v>
      </c>
      <c r="F478" s="240" t="s">
        <v>1271</v>
      </c>
      <c r="G478" s="238"/>
      <c r="H478" s="241">
        <v>20</v>
      </c>
      <c r="I478" s="242"/>
      <c r="J478" s="238"/>
      <c r="K478" s="238"/>
      <c r="L478" s="243"/>
      <c r="M478" s="244"/>
      <c r="N478" s="245"/>
      <c r="O478" s="245"/>
      <c r="P478" s="245"/>
      <c r="Q478" s="245"/>
      <c r="R478" s="245"/>
      <c r="S478" s="245"/>
      <c r="T478" s="24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7" t="s">
        <v>150</v>
      </c>
      <c r="AU478" s="247" t="s">
        <v>85</v>
      </c>
      <c r="AV478" s="13" t="s">
        <v>85</v>
      </c>
      <c r="AW478" s="13" t="s">
        <v>34</v>
      </c>
      <c r="AX478" s="13" t="s">
        <v>82</v>
      </c>
      <c r="AY478" s="247" t="s">
        <v>142</v>
      </c>
    </row>
    <row r="479" s="2" customFormat="1" ht="16.5" customHeight="1">
      <c r="A479" s="39"/>
      <c r="B479" s="40"/>
      <c r="C479" s="220" t="s">
        <v>792</v>
      </c>
      <c r="D479" s="220" t="s">
        <v>143</v>
      </c>
      <c r="E479" s="221" t="s">
        <v>1272</v>
      </c>
      <c r="F479" s="222" t="s">
        <v>1273</v>
      </c>
      <c r="G479" s="223" t="s">
        <v>813</v>
      </c>
      <c r="H479" s="224">
        <v>3.5</v>
      </c>
      <c r="I479" s="225"/>
      <c r="J479" s="226">
        <f>ROUND(I479*H479,2)</f>
        <v>0</v>
      </c>
      <c r="K479" s="222" t="s">
        <v>19</v>
      </c>
      <c r="L479" s="45"/>
      <c r="M479" s="227" t="s">
        <v>19</v>
      </c>
      <c r="N479" s="228" t="s">
        <v>45</v>
      </c>
      <c r="O479" s="85"/>
      <c r="P479" s="229">
        <f>O479*H479</f>
        <v>0</v>
      </c>
      <c r="Q479" s="229">
        <v>0</v>
      </c>
      <c r="R479" s="229">
        <f>Q479*H479</f>
        <v>0</v>
      </c>
      <c r="S479" s="229">
        <v>0</v>
      </c>
      <c r="T479" s="230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1" t="s">
        <v>269</v>
      </c>
      <c r="AT479" s="231" t="s">
        <v>143</v>
      </c>
      <c r="AU479" s="231" t="s">
        <v>85</v>
      </c>
      <c r="AY479" s="18" t="s">
        <v>142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18" t="s">
        <v>82</v>
      </c>
      <c r="BK479" s="232">
        <f>ROUND(I479*H479,2)</f>
        <v>0</v>
      </c>
      <c r="BL479" s="18" t="s">
        <v>269</v>
      </c>
      <c r="BM479" s="231" t="s">
        <v>1274</v>
      </c>
    </row>
    <row r="480" s="2" customFormat="1">
      <c r="A480" s="39"/>
      <c r="B480" s="40"/>
      <c r="C480" s="41"/>
      <c r="D480" s="233" t="s">
        <v>149</v>
      </c>
      <c r="E480" s="41"/>
      <c r="F480" s="234" t="s">
        <v>1273</v>
      </c>
      <c r="G480" s="41"/>
      <c r="H480" s="41"/>
      <c r="I480" s="137"/>
      <c r="J480" s="41"/>
      <c r="K480" s="41"/>
      <c r="L480" s="45"/>
      <c r="M480" s="235"/>
      <c r="N480" s="236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149</v>
      </c>
      <c r="AU480" s="18" t="s">
        <v>85</v>
      </c>
    </row>
    <row r="481" s="13" customFormat="1">
      <c r="A481" s="13"/>
      <c r="B481" s="237"/>
      <c r="C481" s="238"/>
      <c r="D481" s="233" t="s">
        <v>150</v>
      </c>
      <c r="E481" s="239" t="s">
        <v>19</v>
      </c>
      <c r="F481" s="240" t="s">
        <v>1275</v>
      </c>
      <c r="G481" s="238"/>
      <c r="H481" s="241">
        <v>3.5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7" t="s">
        <v>150</v>
      </c>
      <c r="AU481" s="247" t="s">
        <v>85</v>
      </c>
      <c r="AV481" s="13" t="s">
        <v>85</v>
      </c>
      <c r="AW481" s="13" t="s">
        <v>34</v>
      </c>
      <c r="AX481" s="13" t="s">
        <v>82</v>
      </c>
      <c r="AY481" s="247" t="s">
        <v>142</v>
      </c>
    </row>
    <row r="482" s="2" customFormat="1" ht="21.75" customHeight="1">
      <c r="A482" s="39"/>
      <c r="B482" s="40"/>
      <c r="C482" s="220" t="s">
        <v>799</v>
      </c>
      <c r="D482" s="220" t="s">
        <v>143</v>
      </c>
      <c r="E482" s="221" t="s">
        <v>1276</v>
      </c>
      <c r="F482" s="222" t="s">
        <v>1277</v>
      </c>
      <c r="G482" s="223" t="s">
        <v>813</v>
      </c>
      <c r="H482" s="224">
        <v>14</v>
      </c>
      <c r="I482" s="225"/>
      <c r="J482" s="226">
        <f>ROUND(I482*H482,2)</f>
        <v>0</v>
      </c>
      <c r="K482" s="222" t="s">
        <v>165</v>
      </c>
      <c r="L482" s="45"/>
      <c r="M482" s="227" t="s">
        <v>19</v>
      </c>
      <c r="N482" s="228" t="s">
        <v>45</v>
      </c>
      <c r="O482" s="85"/>
      <c r="P482" s="229">
        <f>O482*H482</f>
        <v>0</v>
      </c>
      <c r="Q482" s="229">
        <v>0</v>
      </c>
      <c r="R482" s="229">
        <f>Q482*H482</f>
        <v>0</v>
      </c>
      <c r="S482" s="229">
        <v>0</v>
      </c>
      <c r="T482" s="230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1" t="s">
        <v>169</v>
      </c>
      <c r="AT482" s="231" t="s">
        <v>143</v>
      </c>
      <c r="AU482" s="231" t="s">
        <v>85</v>
      </c>
      <c r="AY482" s="18" t="s">
        <v>142</v>
      </c>
      <c r="BE482" s="232">
        <f>IF(N482="základní",J482,0)</f>
        <v>0</v>
      </c>
      <c r="BF482" s="232">
        <f>IF(N482="snížená",J482,0)</f>
        <v>0</v>
      </c>
      <c r="BG482" s="232">
        <f>IF(N482="zákl. přenesená",J482,0)</f>
        <v>0</v>
      </c>
      <c r="BH482" s="232">
        <f>IF(N482="sníž. přenesená",J482,0)</f>
        <v>0</v>
      </c>
      <c r="BI482" s="232">
        <f>IF(N482="nulová",J482,0)</f>
        <v>0</v>
      </c>
      <c r="BJ482" s="18" t="s">
        <v>82</v>
      </c>
      <c r="BK482" s="232">
        <f>ROUND(I482*H482,2)</f>
        <v>0</v>
      </c>
      <c r="BL482" s="18" t="s">
        <v>169</v>
      </c>
      <c r="BM482" s="231" t="s">
        <v>1278</v>
      </c>
    </row>
    <row r="483" s="2" customFormat="1">
      <c r="A483" s="39"/>
      <c r="B483" s="40"/>
      <c r="C483" s="41"/>
      <c r="D483" s="233" t="s">
        <v>149</v>
      </c>
      <c r="E483" s="41"/>
      <c r="F483" s="234" t="s">
        <v>1279</v>
      </c>
      <c r="G483" s="41"/>
      <c r="H483" s="41"/>
      <c r="I483" s="137"/>
      <c r="J483" s="41"/>
      <c r="K483" s="41"/>
      <c r="L483" s="45"/>
      <c r="M483" s="235"/>
      <c r="N483" s="236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149</v>
      </c>
      <c r="AU483" s="18" t="s">
        <v>85</v>
      </c>
    </row>
    <row r="484" s="2" customFormat="1">
      <c r="A484" s="39"/>
      <c r="B484" s="40"/>
      <c r="C484" s="41"/>
      <c r="D484" s="233" t="s">
        <v>197</v>
      </c>
      <c r="E484" s="41"/>
      <c r="F484" s="260" t="s">
        <v>1280</v>
      </c>
      <c r="G484" s="41"/>
      <c r="H484" s="41"/>
      <c r="I484" s="137"/>
      <c r="J484" s="41"/>
      <c r="K484" s="41"/>
      <c r="L484" s="45"/>
      <c r="M484" s="235"/>
      <c r="N484" s="236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197</v>
      </c>
      <c r="AU484" s="18" t="s">
        <v>85</v>
      </c>
    </row>
    <row r="485" s="13" customFormat="1">
      <c r="A485" s="13"/>
      <c r="B485" s="237"/>
      <c r="C485" s="238"/>
      <c r="D485" s="233" t="s">
        <v>150</v>
      </c>
      <c r="E485" s="239" t="s">
        <v>19</v>
      </c>
      <c r="F485" s="240" t="s">
        <v>1267</v>
      </c>
      <c r="G485" s="238"/>
      <c r="H485" s="241">
        <v>10.5</v>
      </c>
      <c r="I485" s="242"/>
      <c r="J485" s="238"/>
      <c r="K485" s="238"/>
      <c r="L485" s="243"/>
      <c r="M485" s="244"/>
      <c r="N485" s="245"/>
      <c r="O485" s="245"/>
      <c r="P485" s="245"/>
      <c r="Q485" s="245"/>
      <c r="R485" s="245"/>
      <c r="S485" s="245"/>
      <c r="T485" s="24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7" t="s">
        <v>150</v>
      </c>
      <c r="AU485" s="247" t="s">
        <v>85</v>
      </c>
      <c r="AV485" s="13" t="s">
        <v>85</v>
      </c>
      <c r="AW485" s="13" t="s">
        <v>34</v>
      </c>
      <c r="AX485" s="13" t="s">
        <v>74</v>
      </c>
      <c r="AY485" s="247" t="s">
        <v>142</v>
      </c>
    </row>
    <row r="486" s="13" customFormat="1">
      <c r="A486" s="13"/>
      <c r="B486" s="237"/>
      <c r="C486" s="238"/>
      <c r="D486" s="233" t="s">
        <v>150</v>
      </c>
      <c r="E486" s="239" t="s">
        <v>19</v>
      </c>
      <c r="F486" s="240" t="s">
        <v>1275</v>
      </c>
      <c r="G486" s="238"/>
      <c r="H486" s="241">
        <v>3.5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7" t="s">
        <v>150</v>
      </c>
      <c r="AU486" s="247" t="s">
        <v>85</v>
      </c>
      <c r="AV486" s="13" t="s">
        <v>85</v>
      </c>
      <c r="AW486" s="13" t="s">
        <v>34</v>
      </c>
      <c r="AX486" s="13" t="s">
        <v>74</v>
      </c>
      <c r="AY486" s="247" t="s">
        <v>142</v>
      </c>
    </row>
    <row r="487" s="14" customFormat="1">
      <c r="A487" s="14"/>
      <c r="B487" s="261"/>
      <c r="C487" s="262"/>
      <c r="D487" s="233" t="s">
        <v>150</v>
      </c>
      <c r="E487" s="263" t="s">
        <v>19</v>
      </c>
      <c r="F487" s="264" t="s">
        <v>480</v>
      </c>
      <c r="G487" s="262"/>
      <c r="H487" s="265">
        <v>14</v>
      </c>
      <c r="I487" s="266"/>
      <c r="J487" s="262"/>
      <c r="K487" s="262"/>
      <c r="L487" s="267"/>
      <c r="M487" s="268"/>
      <c r="N487" s="269"/>
      <c r="O487" s="269"/>
      <c r="P487" s="269"/>
      <c r="Q487" s="269"/>
      <c r="R487" s="269"/>
      <c r="S487" s="269"/>
      <c r="T487" s="27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1" t="s">
        <v>150</v>
      </c>
      <c r="AU487" s="271" t="s">
        <v>85</v>
      </c>
      <c r="AV487" s="14" t="s">
        <v>169</v>
      </c>
      <c r="AW487" s="14" t="s">
        <v>34</v>
      </c>
      <c r="AX487" s="14" t="s">
        <v>82</v>
      </c>
      <c r="AY487" s="271" t="s">
        <v>142</v>
      </c>
    </row>
    <row r="488" s="2" customFormat="1" ht="21.75" customHeight="1">
      <c r="A488" s="39"/>
      <c r="B488" s="40"/>
      <c r="C488" s="220" t="s">
        <v>804</v>
      </c>
      <c r="D488" s="220" t="s">
        <v>143</v>
      </c>
      <c r="E488" s="221" t="s">
        <v>1281</v>
      </c>
      <c r="F488" s="222" t="s">
        <v>1282</v>
      </c>
      <c r="G488" s="223" t="s">
        <v>194</v>
      </c>
      <c r="H488" s="224">
        <v>25</v>
      </c>
      <c r="I488" s="225"/>
      <c r="J488" s="226">
        <f>ROUND(I488*H488,2)</f>
        <v>0</v>
      </c>
      <c r="K488" s="222" t="s">
        <v>165</v>
      </c>
      <c r="L488" s="45"/>
      <c r="M488" s="227" t="s">
        <v>19</v>
      </c>
      <c r="N488" s="228" t="s">
        <v>45</v>
      </c>
      <c r="O488" s="85"/>
      <c r="P488" s="229">
        <f>O488*H488</f>
        <v>0</v>
      </c>
      <c r="Q488" s="229">
        <v>0</v>
      </c>
      <c r="R488" s="229">
        <f>Q488*H488</f>
        <v>0</v>
      </c>
      <c r="S488" s="229">
        <v>0</v>
      </c>
      <c r="T488" s="230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1" t="s">
        <v>269</v>
      </c>
      <c r="AT488" s="231" t="s">
        <v>143</v>
      </c>
      <c r="AU488" s="231" t="s">
        <v>85</v>
      </c>
      <c r="AY488" s="18" t="s">
        <v>142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18" t="s">
        <v>82</v>
      </c>
      <c r="BK488" s="232">
        <f>ROUND(I488*H488,2)</f>
        <v>0</v>
      </c>
      <c r="BL488" s="18" t="s">
        <v>269</v>
      </c>
      <c r="BM488" s="231" t="s">
        <v>1283</v>
      </c>
    </row>
    <row r="489" s="2" customFormat="1">
      <c r="A489" s="39"/>
      <c r="B489" s="40"/>
      <c r="C489" s="41"/>
      <c r="D489" s="233" t="s">
        <v>149</v>
      </c>
      <c r="E489" s="41"/>
      <c r="F489" s="234" t="s">
        <v>1284</v>
      </c>
      <c r="G489" s="41"/>
      <c r="H489" s="41"/>
      <c r="I489" s="137"/>
      <c r="J489" s="41"/>
      <c r="K489" s="41"/>
      <c r="L489" s="45"/>
      <c r="M489" s="235"/>
      <c r="N489" s="236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149</v>
      </c>
      <c r="AU489" s="18" t="s">
        <v>85</v>
      </c>
    </row>
    <row r="490" s="2" customFormat="1" ht="16.5" customHeight="1">
      <c r="A490" s="39"/>
      <c r="B490" s="40"/>
      <c r="C490" s="248" t="s">
        <v>810</v>
      </c>
      <c r="D490" s="248" t="s">
        <v>152</v>
      </c>
      <c r="E490" s="249" t="s">
        <v>1285</v>
      </c>
      <c r="F490" s="250" t="s">
        <v>1286</v>
      </c>
      <c r="G490" s="251" t="s">
        <v>194</v>
      </c>
      <c r="H490" s="252">
        <v>25</v>
      </c>
      <c r="I490" s="253"/>
      <c r="J490" s="254">
        <f>ROUND(I490*H490,2)</f>
        <v>0</v>
      </c>
      <c r="K490" s="250" t="s">
        <v>19</v>
      </c>
      <c r="L490" s="255"/>
      <c r="M490" s="256" t="s">
        <v>19</v>
      </c>
      <c r="N490" s="257" t="s">
        <v>45</v>
      </c>
      <c r="O490" s="85"/>
      <c r="P490" s="229">
        <f>O490*H490</f>
        <v>0</v>
      </c>
      <c r="Q490" s="229">
        <v>0.00050000000000000001</v>
      </c>
      <c r="R490" s="229">
        <f>Q490*H490</f>
        <v>0.012500000000000001</v>
      </c>
      <c r="S490" s="229">
        <v>0</v>
      </c>
      <c r="T490" s="230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1" t="s">
        <v>325</v>
      </c>
      <c r="AT490" s="231" t="s">
        <v>152</v>
      </c>
      <c r="AU490" s="231" t="s">
        <v>85</v>
      </c>
      <c r="AY490" s="18" t="s">
        <v>142</v>
      </c>
      <c r="BE490" s="232">
        <f>IF(N490="základní",J490,0)</f>
        <v>0</v>
      </c>
      <c r="BF490" s="232">
        <f>IF(N490="snížená",J490,0)</f>
        <v>0</v>
      </c>
      <c r="BG490" s="232">
        <f>IF(N490="zákl. přenesená",J490,0)</f>
        <v>0</v>
      </c>
      <c r="BH490" s="232">
        <f>IF(N490="sníž. přenesená",J490,0)</f>
        <v>0</v>
      </c>
      <c r="BI490" s="232">
        <f>IF(N490="nulová",J490,0)</f>
        <v>0</v>
      </c>
      <c r="BJ490" s="18" t="s">
        <v>82</v>
      </c>
      <c r="BK490" s="232">
        <f>ROUND(I490*H490,2)</f>
        <v>0</v>
      </c>
      <c r="BL490" s="18" t="s">
        <v>325</v>
      </c>
      <c r="BM490" s="231" t="s">
        <v>1287</v>
      </c>
    </row>
    <row r="491" s="2" customFormat="1">
      <c r="A491" s="39"/>
      <c r="B491" s="40"/>
      <c r="C491" s="41"/>
      <c r="D491" s="233" t="s">
        <v>149</v>
      </c>
      <c r="E491" s="41"/>
      <c r="F491" s="234" t="s">
        <v>1286</v>
      </c>
      <c r="G491" s="41"/>
      <c r="H491" s="41"/>
      <c r="I491" s="137"/>
      <c r="J491" s="41"/>
      <c r="K491" s="41"/>
      <c r="L491" s="45"/>
      <c r="M491" s="235"/>
      <c r="N491" s="236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149</v>
      </c>
      <c r="AU491" s="18" t="s">
        <v>85</v>
      </c>
    </row>
    <row r="492" s="13" customFormat="1">
      <c r="A492" s="13"/>
      <c r="B492" s="237"/>
      <c r="C492" s="238"/>
      <c r="D492" s="233" t="s">
        <v>150</v>
      </c>
      <c r="E492" s="239" t="s">
        <v>19</v>
      </c>
      <c r="F492" s="240" t="s">
        <v>1288</v>
      </c>
      <c r="G492" s="238"/>
      <c r="H492" s="241">
        <v>25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7" t="s">
        <v>150</v>
      </c>
      <c r="AU492" s="247" t="s">
        <v>85</v>
      </c>
      <c r="AV492" s="13" t="s">
        <v>85</v>
      </c>
      <c r="AW492" s="13" t="s">
        <v>34</v>
      </c>
      <c r="AX492" s="13" t="s">
        <v>82</v>
      </c>
      <c r="AY492" s="247" t="s">
        <v>142</v>
      </c>
    </row>
    <row r="493" s="2" customFormat="1" ht="21.75" customHeight="1">
      <c r="A493" s="39"/>
      <c r="B493" s="40"/>
      <c r="C493" s="220" t="s">
        <v>816</v>
      </c>
      <c r="D493" s="220" t="s">
        <v>143</v>
      </c>
      <c r="E493" s="221" t="s">
        <v>736</v>
      </c>
      <c r="F493" s="222" t="s">
        <v>737</v>
      </c>
      <c r="G493" s="223" t="s">
        <v>146</v>
      </c>
      <c r="H493" s="224">
        <v>200</v>
      </c>
      <c r="I493" s="225"/>
      <c r="J493" s="226">
        <f>ROUND(I493*H493,2)</f>
        <v>0</v>
      </c>
      <c r="K493" s="222" t="s">
        <v>165</v>
      </c>
      <c r="L493" s="45"/>
      <c r="M493" s="227" t="s">
        <v>19</v>
      </c>
      <c r="N493" s="228" t="s">
        <v>45</v>
      </c>
      <c r="O493" s="85"/>
      <c r="P493" s="229">
        <f>O493*H493</f>
        <v>0</v>
      </c>
      <c r="Q493" s="229">
        <v>0</v>
      </c>
      <c r="R493" s="229">
        <f>Q493*H493</f>
        <v>0</v>
      </c>
      <c r="S493" s="229">
        <v>0</v>
      </c>
      <c r="T493" s="230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1" t="s">
        <v>269</v>
      </c>
      <c r="AT493" s="231" t="s">
        <v>143</v>
      </c>
      <c r="AU493" s="231" t="s">
        <v>85</v>
      </c>
      <c r="AY493" s="18" t="s">
        <v>142</v>
      </c>
      <c r="BE493" s="232">
        <f>IF(N493="základní",J493,0)</f>
        <v>0</v>
      </c>
      <c r="BF493" s="232">
        <f>IF(N493="snížená",J493,0)</f>
        <v>0</v>
      </c>
      <c r="BG493" s="232">
        <f>IF(N493="zákl. přenesená",J493,0)</f>
        <v>0</v>
      </c>
      <c r="BH493" s="232">
        <f>IF(N493="sníž. přenesená",J493,0)</f>
        <v>0</v>
      </c>
      <c r="BI493" s="232">
        <f>IF(N493="nulová",J493,0)</f>
        <v>0</v>
      </c>
      <c r="BJ493" s="18" t="s">
        <v>82</v>
      </c>
      <c r="BK493" s="232">
        <f>ROUND(I493*H493,2)</f>
        <v>0</v>
      </c>
      <c r="BL493" s="18" t="s">
        <v>269</v>
      </c>
      <c r="BM493" s="231" t="s">
        <v>738</v>
      </c>
    </row>
    <row r="494" s="2" customFormat="1">
      <c r="A494" s="39"/>
      <c r="B494" s="40"/>
      <c r="C494" s="41"/>
      <c r="D494" s="233" t="s">
        <v>149</v>
      </c>
      <c r="E494" s="41"/>
      <c r="F494" s="234" t="s">
        <v>739</v>
      </c>
      <c r="G494" s="41"/>
      <c r="H494" s="41"/>
      <c r="I494" s="137"/>
      <c r="J494" s="41"/>
      <c r="K494" s="41"/>
      <c r="L494" s="45"/>
      <c r="M494" s="235"/>
      <c r="N494" s="236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149</v>
      </c>
      <c r="AU494" s="18" t="s">
        <v>85</v>
      </c>
    </row>
    <row r="495" s="2" customFormat="1">
      <c r="A495" s="39"/>
      <c r="B495" s="40"/>
      <c r="C495" s="41"/>
      <c r="D495" s="233" t="s">
        <v>197</v>
      </c>
      <c r="E495" s="41"/>
      <c r="F495" s="260" t="s">
        <v>740</v>
      </c>
      <c r="G495" s="41"/>
      <c r="H495" s="41"/>
      <c r="I495" s="137"/>
      <c r="J495" s="41"/>
      <c r="K495" s="41"/>
      <c r="L495" s="45"/>
      <c r="M495" s="235"/>
      <c r="N495" s="236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197</v>
      </c>
      <c r="AU495" s="18" t="s">
        <v>85</v>
      </c>
    </row>
    <row r="496" s="13" customFormat="1">
      <c r="A496" s="13"/>
      <c r="B496" s="237"/>
      <c r="C496" s="238"/>
      <c r="D496" s="233" t="s">
        <v>150</v>
      </c>
      <c r="E496" s="239" t="s">
        <v>19</v>
      </c>
      <c r="F496" s="240" t="s">
        <v>1289</v>
      </c>
      <c r="G496" s="238"/>
      <c r="H496" s="241">
        <v>200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7" t="s">
        <v>150</v>
      </c>
      <c r="AU496" s="247" t="s">
        <v>85</v>
      </c>
      <c r="AV496" s="13" t="s">
        <v>85</v>
      </c>
      <c r="AW496" s="13" t="s">
        <v>34</v>
      </c>
      <c r="AX496" s="13" t="s">
        <v>82</v>
      </c>
      <c r="AY496" s="247" t="s">
        <v>142</v>
      </c>
    </row>
    <row r="497" s="2" customFormat="1" ht="21.75" customHeight="1">
      <c r="A497" s="39"/>
      <c r="B497" s="40"/>
      <c r="C497" s="220" t="s">
        <v>822</v>
      </c>
      <c r="D497" s="220" t="s">
        <v>143</v>
      </c>
      <c r="E497" s="221" t="s">
        <v>891</v>
      </c>
      <c r="F497" s="222" t="s">
        <v>892</v>
      </c>
      <c r="G497" s="223" t="s">
        <v>146</v>
      </c>
      <c r="H497" s="224">
        <v>200</v>
      </c>
      <c r="I497" s="225"/>
      <c r="J497" s="226">
        <f>ROUND(I497*H497,2)</f>
        <v>0</v>
      </c>
      <c r="K497" s="222" t="s">
        <v>165</v>
      </c>
      <c r="L497" s="45"/>
      <c r="M497" s="227" t="s">
        <v>19</v>
      </c>
      <c r="N497" s="228" t="s">
        <v>45</v>
      </c>
      <c r="O497" s="85"/>
      <c r="P497" s="229">
        <f>O497*H497</f>
        <v>0</v>
      </c>
      <c r="Q497" s="229">
        <v>0</v>
      </c>
      <c r="R497" s="229">
        <f>Q497*H497</f>
        <v>0</v>
      </c>
      <c r="S497" s="229">
        <v>0</v>
      </c>
      <c r="T497" s="230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1" t="s">
        <v>269</v>
      </c>
      <c r="AT497" s="231" t="s">
        <v>143</v>
      </c>
      <c r="AU497" s="231" t="s">
        <v>85</v>
      </c>
      <c r="AY497" s="18" t="s">
        <v>142</v>
      </c>
      <c r="BE497" s="232">
        <f>IF(N497="základní",J497,0)</f>
        <v>0</v>
      </c>
      <c r="BF497" s="232">
        <f>IF(N497="snížená",J497,0)</f>
        <v>0</v>
      </c>
      <c r="BG497" s="232">
        <f>IF(N497="zákl. přenesená",J497,0)</f>
        <v>0</v>
      </c>
      <c r="BH497" s="232">
        <f>IF(N497="sníž. přenesená",J497,0)</f>
        <v>0</v>
      </c>
      <c r="BI497" s="232">
        <f>IF(N497="nulová",J497,0)</f>
        <v>0</v>
      </c>
      <c r="BJ497" s="18" t="s">
        <v>82</v>
      </c>
      <c r="BK497" s="232">
        <f>ROUND(I497*H497,2)</f>
        <v>0</v>
      </c>
      <c r="BL497" s="18" t="s">
        <v>269</v>
      </c>
      <c r="BM497" s="231" t="s">
        <v>893</v>
      </c>
    </row>
    <row r="498" s="2" customFormat="1">
      <c r="A498" s="39"/>
      <c r="B498" s="40"/>
      <c r="C498" s="41"/>
      <c r="D498" s="233" t="s">
        <v>149</v>
      </c>
      <c r="E498" s="41"/>
      <c r="F498" s="234" t="s">
        <v>894</v>
      </c>
      <c r="G498" s="41"/>
      <c r="H498" s="41"/>
      <c r="I498" s="137"/>
      <c r="J498" s="41"/>
      <c r="K498" s="41"/>
      <c r="L498" s="45"/>
      <c r="M498" s="235"/>
      <c r="N498" s="236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149</v>
      </c>
      <c r="AU498" s="18" t="s">
        <v>85</v>
      </c>
    </row>
    <row r="499" s="2" customFormat="1">
      <c r="A499" s="39"/>
      <c r="B499" s="40"/>
      <c r="C499" s="41"/>
      <c r="D499" s="233" t="s">
        <v>197</v>
      </c>
      <c r="E499" s="41"/>
      <c r="F499" s="260" t="s">
        <v>753</v>
      </c>
      <c r="G499" s="41"/>
      <c r="H499" s="41"/>
      <c r="I499" s="137"/>
      <c r="J499" s="41"/>
      <c r="K499" s="41"/>
      <c r="L499" s="45"/>
      <c r="M499" s="235"/>
      <c r="N499" s="236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197</v>
      </c>
      <c r="AU499" s="18" t="s">
        <v>85</v>
      </c>
    </row>
    <row r="500" s="13" customFormat="1">
      <c r="A500" s="13"/>
      <c r="B500" s="237"/>
      <c r="C500" s="238"/>
      <c r="D500" s="233" t="s">
        <v>150</v>
      </c>
      <c r="E500" s="239" t="s">
        <v>19</v>
      </c>
      <c r="F500" s="240" t="s">
        <v>1289</v>
      </c>
      <c r="G500" s="238"/>
      <c r="H500" s="241">
        <v>200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7" t="s">
        <v>150</v>
      </c>
      <c r="AU500" s="247" t="s">
        <v>85</v>
      </c>
      <c r="AV500" s="13" t="s">
        <v>85</v>
      </c>
      <c r="AW500" s="13" t="s">
        <v>34</v>
      </c>
      <c r="AX500" s="13" t="s">
        <v>82</v>
      </c>
      <c r="AY500" s="247" t="s">
        <v>142</v>
      </c>
    </row>
    <row r="501" s="2" customFormat="1" ht="21.75" customHeight="1">
      <c r="A501" s="39"/>
      <c r="B501" s="40"/>
      <c r="C501" s="220" t="s">
        <v>829</v>
      </c>
      <c r="D501" s="220" t="s">
        <v>143</v>
      </c>
      <c r="E501" s="221" t="s">
        <v>1290</v>
      </c>
      <c r="F501" s="222" t="s">
        <v>1291</v>
      </c>
      <c r="G501" s="223" t="s">
        <v>194</v>
      </c>
      <c r="H501" s="224">
        <v>160</v>
      </c>
      <c r="I501" s="225"/>
      <c r="J501" s="226">
        <f>ROUND(I501*H501,2)</f>
        <v>0</v>
      </c>
      <c r="K501" s="222" t="s">
        <v>165</v>
      </c>
      <c r="L501" s="45"/>
      <c r="M501" s="227" t="s">
        <v>19</v>
      </c>
      <c r="N501" s="228" t="s">
        <v>45</v>
      </c>
      <c r="O501" s="85"/>
      <c r="P501" s="229">
        <f>O501*H501</f>
        <v>0</v>
      </c>
      <c r="Q501" s="229">
        <v>0</v>
      </c>
      <c r="R501" s="229">
        <f>Q501*H501</f>
        <v>0</v>
      </c>
      <c r="S501" s="229">
        <v>0</v>
      </c>
      <c r="T501" s="230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1" t="s">
        <v>269</v>
      </c>
      <c r="AT501" s="231" t="s">
        <v>143</v>
      </c>
      <c r="AU501" s="231" t="s">
        <v>85</v>
      </c>
      <c r="AY501" s="18" t="s">
        <v>142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18" t="s">
        <v>82</v>
      </c>
      <c r="BK501" s="232">
        <f>ROUND(I501*H501,2)</f>
        <v>0</v>
      </c>
      <c r="BL501" s="18" t="s">
        <v>269</v>
      </c>
      <c r="BM501" s="231" t="s">
        <v>782</v>
      </c>
    </row>
    <row r="502" s="2" customFormat="1">
      <c r="A502" s="39"/>
      <c r="B502" s="40"/>
      <c r="C502" s="41"/>
      <c r="D502" s="233" t="s">
        <v>149</v>
      </c>
      <c r="E502" s="41"/>
      <c r="F502" s="234" t="s">
        <v>1292</v>
      </c>
      <c r="G502" s="41"/>
      <c r="H502" s="41"/>
      <c r="I502" s="137"/>
      <c r="J502" s="41"/>
      <c r="K502" s="41"/>
      <c r="L502" s="45"/>
      <c r="M502" s="235"/>
      <c r="N502" s="236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149</v>
      </c>
      <c r="AU502" s="18" t="s">
        <v>85</v>
      </c>
    </row>
    <row r="503" s="2" customFormat="1">
      <c r="A503" s="39"/>
      <c r="B503" s="40"/>
      <c r="C503" s="41"/>
      <c r="D503" s="233" t="s">
        <v>197</v>
      </c>
      <c r="E503" s="41"/>
      <c r="F503" s="260" t="s">
        <v>784</v>
      </c>
      <c r="G503" s="41"/>
      <c r="H503" s="41"/>
      <c r="I503" s="137"/>
      <c r="J503" s="41"/>
      <c r="K503" s="41"/>
      <c r="L503" s="45"/>
      <c r="M503" s="235"/>
      <c r="N503" s="236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197</v>
      </c>
      <c r="AU503" s="18" t="s">
        <v>85</v>
      </c>
    </row>
    <row r="504" s="13" customFormat="1">
      <c r="A504" s="13"/>
      <c r="B504" s="237"/>
      <c r="C504" s="238"/>
      <c r="D504" s="233" t="s">
        <v>150</v>
      </c>
      <c r="E504" s="239" t="s">
        <v>19</v>
      </c>
      <c r="F504" s="240" t="s">
        <v>1293</v>
      </c>
      <c r="G504" s="238"/>
      <c r="H504" s="241">
        <v>160</v>
      </c>
      <c r="I504" s="242"/>
      <c r="J504" s="238"/>
      <c r="K504" s="238"/>
      <c r="L504" s="243"/>
      <c r="M504" s="244"/>
      <c r="N504" s="245"/>
      <c r="O504" s="245"/>
      <c r="P504" s="245"/>
      <c r="Q504" s="245"/>
      <c r="R504" s="245"/>
      <c r="S504" s="245"/>
      <c r="T504" s="24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7" t="s">
        <v>150</v>
      </c>
      <c r="AU504" s="247" t="s">
        <v>85</v>
      </c>
      <c r="AV504" s="13" t="s">
        <v>85</v>
      </c>
      <c r="AW504" s="13" t="s">
        <v>34</v>
      </c>
      <c r="AX504" s="13" t="s">
        <v>82</v>
      </c>
      <c r="AY504" s="247" t="s">
        <v>142</v>
      </c>
    </row>
    <row r="505" s="2" customFormat="1" ht="21.75" customHeight="1">
      <c r="A505" s="39"/>
      <c r="B505" s="40"/>
      <c r="C505" s="220" t="s">
        <v>838</v>
      </c>
      <c r="D505" s="220" t="s">
        <v>143</v>
      </c>
      <c r="E505" s="221" t="s">
        <v>1294</v>
      </c>
      <c r="F505" s="222" t="s">
        <v>1295</v>
      </c>
      <c r="G505" s="223" t="s">
        <v>194</v>
      </c>
      <c r="H505" s="224">
        <v>160</v>
      </c>
      <c r="I505" s="225"/>
      <c r="J505" s="226">
        <f>ROUND(I505*H505,2)</f>
        <v>0</v>
      </c>
      <c r="K505" s="222" t="s">
        <v>165</v>
      </c>
      <c r="L505" s="45"/>
      <c r="M505" s="227" t="s">
        <v>19</v>
      </c>
      <c r="N505" s="228" t="s">
        <v>45</v>
      </c>
      <c r="O505" s="85"/>
      <c r="P505" s="229">
        <f>O505*H505</f>
        <v>0</v>
      </c>
      <c r="Q505" s="229">
        <v>0</v>
      </c>
      <c r="R505" s="229">
        <f>Q505*H505</f>
        <v>0</v>
      </c>
      <c r="S505" s="229">
        <v>0</v>
      </c>
      <c r="T505" s="230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1" t="s">
        <v>269</v>
      </c>
      <c r="AT505" s="231" t="s">
        <v>143</v>
      </c>
      <c r="AU505" s="231" t="s">
        <v>85</v>
      </c>
      <c r="AY505" s="18" t="s">
        <v>142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18" t="s">
        <v>82</v>
      </c>
      <c r="BK505" s="232">
        <f>ROUND(I505*H505,2)</f>
        <v>0</v>
      </c>
      <c r="BL505" s="18" t="s">
        <v>269</v>
      </c>
      <c r="BM505" s="231" t="s">
        <v>807</v>
      </c>
    </row>
    <row r="506" s="2" customFormat="1">
      <c r="A506" s="39"/>
      <c r="B506" s="40"/>
      <c r="C506" s="41"/>
      <c r="D506" s="233" t="s">
        <v>149</v>
      </c>
      <c r="E506" s="41"/>
      <c r="F506" s="234" t="s">
        <v>1296</v>
      </c>
      <c r="G506" s="41"/>
      <c r="H506" s="41"/>
      <c r="I506" s="137"/>
      <c r="J506" s="41"/>
      <c r="K506" s="41"/>
      <c r="L506" s="45"/>
      <c r="M506" s="235"/>
      <c r="N506" s="236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149</v>
      </c>
      <c r="AU506" s="18" t="s">
        <v>85</v>
      </c>
    </row>
    <row r="507" s="13" customFormat="1">
      <c r="A507" s="13"/>
      <c r="B507" s="237"/>
      <c r="C507" s="238"/>
      <c r="D507" s="233" t="s">
        <v>150</v>
      </c>
      <c r="E507" s="239" t="s">
        <v>19</v>
      </c>
      <c r="F507" s="240" t="s">
        <v>1293</v>
      </c>
      <c r="G507" s="238"/>
      <c r="H507" s="241">
        <v>160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7" t="s">
        <v>150</v>
      </c>
      <c r="AU507" s="247" t="s">
        <v>85</v>
      </c>
      <c r="AV507" s="13" t="s">
        <v>85</v>
      </c>
      <c r="AW507" s="13" t="s">
        <v>34</v>
      </c>
      <c r="AX507" s="13" t="s">
        <v>82</v>
      </c>
      <c r="AY507" s="247" t="s">
        <v>142</v>
      </c>
    </row>
    <row r="508" s="2" customFormat="1" ht="21.75" customHeight="1">
      <c r="A508" s="39"/>
      <c r="B508" s="40"/>
      <c r="C508" s="220" t="s">
        <v>843</v>
      </c>
      <c r="D508" s="220" t="s">
        <v>143</v>
      </c>
      <c r="E508" s="221" t="s">
        <v>1297</v>
      </c>
      <c r="F508" s="222" t="s">
        <v>1298</v>
      </c>
      <c r="G508" s="223" t="s">
        <v>194</v>
      </c>
      <c r="H508" s="224">
        <v>10</v>
      </c>
      <c r="I508" s="225"/>
      <c r="J508" s="226">
        <f>ROUND(I508*H508,2)</f>
        <v>0</v>
      </c>
      <c r="K508" s="222" t="s">
        <v>165</v>
      </c>
      <c r="L508" s="45"/>
      <c r="M508" s="227" t="s">
        <v>19</v>
      </c>
      <c r="N508" s="228" t="s">
        <v>45</v>
      </c>
      <c r="O508" s="85"/>
      <c r="P508" s="229">
        <f>O508*H508</f>
        <v>0</v>
      </c>
      <c r="Q508" s="229">
        <v>0</v>
      </c>
      <c r="R508" s="229">
        <f>Q508*H508</f>
        <v>0</v>
      </c>
      <c r="S508" s="229">
        <v>0</v>
      </c>
      <c r="T508" s="230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1" t="s">
        <v>269</v>
      </c>
      <c r="AT508" s="231" t="s">
        <v>143</v>
      </c>
      <c r="AU508" s="231" t="s">
        <v>85</v>
      </c>
      <c r="AY508" s="18" t="s">
        <v>142</v>
      </c>
      <c r="BE508" s="232">
        <f>IF(N508="základní",J508,0)</f>
        <v>0</v>
      </c>
      <c r="BF508" s="232">
        <f>IF(N508="snížená",J508,0)</f>
        <v>0</v>
      </c>
      <c r="BG508" s="232">
        <f>IF(N508="zákl. přenesená",J508,0)</f>
        <v>0</v>
      </c>
      <c r="BH508" s="232">
        <f>IF(N508="sníž. přenesená",J508,0)</f>
        <v>0</v>
      </c>
      <c r="BI508" s="232">
        <f>IF(N508="nulová",J508,0)</f>
        <v>0</v>
      </c>
      <c r="BJ508" s="18" t="s">
        <v>82</v>
      </c>
      <c r="BK508" s="232">
        <f>ROUND(I508*H508,2)</f>
        <v>0</v>
      </c>
      <c r="BL508" s="18" t="s">
        <v>269</v>
      </c>
      <c r="BM508" s="231" t="s">
        <v>1299</v>
      </c>
    </row>
    <row r="509" s="2" customFormat="1">
      <c r="A509" s="39"/>
      <c r="B509" s="40"/>
      <c r="C509" s="41"/>
      <c r="D509" s="233" t="s">
        <v>149</v>
      </c>
      <c r="E509" s="41"/>
      <c r="F509" s="234" t="s">
        <v>1300</v>
      </c>
      <c r="G509" s="41"/>
      <c r="H509" s="41"/>
      <c r="I509" s="137"/>
      <c r="J509" s="41"/>
      <c r="K509" s="41"/>
      <c r="L509" s="45"/>
      <c r="M509" s="235"/>
      <c r="N509" s="236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149</v>
      </c>
      <c r="AU509" s="18" t="s">
        <v>85</v>
      </c>
    </row>
    <row r="510" s="2" customFormat="1">
      <c r="A510" s="39"/>
      <c r="B510" s="40"/>
      <c r="C510" s="41"/>
      <c r="D510" s="233" t="s">
        <v>197</v>
      </c>
      <c r="E510" s="41"/>
      <c r="F510" s="260" t="s">
        <v>784</v>
      </c>
      <c r="G510" s="41"/>
      <c r="H510" s="41"/>
      <c r="I510" s="137"/>
      <c r="J510" s="41"/>
      <c r="K510" s="41"/>
      <c r="L510" s="45"/>
      <c r="M510" s="235"/>
      <c r="N510" s="236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197</v>
      </c>
      <c r="AU510" s="18" t="s">
        <v>85</v>
      </c>
    </row>
    <row r="511" s="13" customFormat="1">
      <c r="A511" s="13"/>
      <c r="B511" s="237"/>
      <c r="C511" s="238"/>
      <c r="D511" s="233" t="s">
        <v>150</v>
      </c>
      <c r="E511" s="239" t="s">
        <v>19</v>
      </c>
      <c r="F511" s="240" t="s">
        <v>1301</v>
      </c>
      <c r="G511" s="238"/>
      <c r="H511" s="241">
        <v>10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7" t="s">
        <v>150</v>
      </c>
      <c r="AU511" s="247" t="s">
        <v>85</v>
      </c>
      <c r="AV511" s="13" t="s">
        <v>85</v>
      </c>
      <c r="AW511" s="13" t="s">
        <v>34</v>
      </c>
      <c r="AX511" s="13" t="s">
        <v>82</v>
      </c>
      <c r="AY511" s="247" t="s">
        <v>142</v>
      </c>
    </row>
    <row r="512" s="2" customFormat="1" ht="21.75" customHeight="1">
      <c r="A512" s="39"/>
      <c r="B512" s="40"/>
      <c r="C512" s="220" t="s">
        <v>851</v>
      </c>
      <c r="D512" s="220" t="s">
        <v>143</v>
      </c>
      <c r="E512" s="221" t="s">
        <v>1302</v>
      </c>
      <c r="F512" s="222" t="s">
        <v>1303</v>
      </c>
      <c r="G512" s="223" t="s">
        <v>194</v>
      </c>
      <c r="H512" s="224">
        <v>10</v>
      </c>
      <c r="I512" s="225"/>
      <c r="J512" s="226">
        <f>ROUND(I512*H512,2)</f>
        <v>0</v>
      </c>
      <c r="K512" s="222" t="s">
        <v>165</v>
      </c>
      <c r="L512" s="45"/>
      <c r="M512" s="227" t="s">
        <v>19</v>
      </c>
      <c r="N512" s="228" t="s">
        <v>45</v>
      </c>
      <c r="O512" s="85"/>
      <c r="P512" s="229">
        <f>O512*H512</f>
        <v>0</v>
      </c>
      <c r="Q512" s="229">
        <v>0</v>
      </c>
      <c r="R512" s="229">
        <f>Q512*H512</f>
        <v>0</v>
      </c>
      <c r="S512" s="229">
        <v>0</v>
      </c>
      <c r="T512" s="230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1" t="s">
        <v>269</v>
      </c>
      <c r="AT512" s="231" t="s">
        <v>143</v>
      </c>
      <c r="AU512" s="231" t="s">
        <v>85</v>
      </c>
      <c r="AY512" s="18" t="s">
        <v>142</v>
      </c>
      <c r="BE512" s="232">
        <f>IF(N512="základní",J512,0)</f>
        <v>0</v>
      </c>
      <c r="BF512" s="232">
        <f>IF(N512="snížená",J512,0)</f>
        <v>0</v>
      </c>
      <c r="BG512" s="232">
        <f>IF(N512="zákl. přenesená",J512,0)</f>
        <v>0</v>
      </c>
      <c r="BH512" s="232">
        <f>IF(N512="sníž. přenesená",J512,0)</f>
        <v>0</v>
      </c>
      <c r="BI512" s="232">
        <f>IF(N512="nulová",J512,0)</f>
        <v>0</v>
      </c>
      <c r="BJ512" s="18" t="s">
        <v>82</v>
      </c>
      <c r="BK512" s="232">
        <f>ROUND(I512*H512,2)</f>
        <v>0</v>
      </c>
      <c r="BL512" s="18" t="s">
        <v>269</v>
      </c>
      <c r="BM512" s="231" t="s">
        <v>1304</v>
      </c>
    </row>
    <row r="513" s="2" customFormat="1">
      <c r="A513" s="39"/>
      <c r="B513" s="40"/>
      <c r="C513" s="41"/>
      <c r="D513" s="233" t="s">
        <v>149</v>
      </c>
      <c r="E513" s="41"/>
      <c r="F513" s="234" t="s">
        <v>1305</v>
      </c>
      <c r="G513" s="41"/>
      <c r="H513" s="41"/>
      <c r="I513" s="137"/>
      <c r="J513" s="41"/>
      <c r="K513" s="41"/>
      <c r="L513" s="45"/>
      <c r="M513" s="235"/>
      <c r="N513" s="236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149</v>
      </c>
      <c r="AU513" s="18" t="s">
        <v>85</v>
      </c>
    </row>
    <row r="514" s="13" customFormat="1">
      <c r="A514" s="13"/>
      <c r="B514" s="237"/>
      <c r="C514" s="238"/>
      <c r="D514" s="233" t="s">
        <v>150</v>
      </c>
      <c r="E514" s="239" t="s">
        <v>19</v>
      </c>
      <c r="F514" s="240" t="s">
        <v>1301</v>
      </c>
      <c r="G514" s="238"/>
      <c r="H514" s="241">
        <v>10</v>
      </c>
      <c r="I514" s="242"/>
      <c r="J514" s="238"/>
      <c r="K514" s="238"/>
      <c r="L514" s="243"/>
      <c r="M514" s="244"/>
      <c r="N514" s="245"/>
      <c r="O514" s="245"/>
      <c r="P514" s="245"/>
      <c r="Q514" s="245"/>
      <c r="R514" s="245"/>
      <c r="S514" s="245"/>
      <c r="T514" s="24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7" t="s">
        <v>150</v>
      </c>
      <c r="AU514" s="247" t="s">
        <v>85</v>
      </c>
      <c r="AV514" s="13" t="s">
        <v>85</v>
      </c>
      <c r="AW514" s="13" t="s">
        <v>34</v>
      </c>
      <c r="AX514" s="13" t="s">
        <v>82</v>
      </c>
      <c r="AY514" s="247" t="s">
        <v>142</v>
      </c>
    </row>
    <row r="515" s="2" customFormat="1" ht="21.75" customHeight="1">
      <c r="A515" s="39"/>
      <c r="B515" s="40"/>
      <c r="C515" s="220" t="s">
        <v>856</v>
      </c>
      <c r="D515" s="220" t="s">
        <v>143</v>
      </c>
      <c r="E515" s="221" t="s">
        <v>793</v>
      </c>
      <c r="F515" s="222" t="s">
        <v>794</v>
      </c>
      <c r="G515" s="223" t="s">
        <v>194</v>
      </c>
      <c r="H515" s="224">
        <v>170</v>
      </c>
      <c r="I515" s="225"/>
      <c r="J515" s="226">
        <f>ROUND(I515*H515,2)</f>
        <v>0</v>
      </c>
      <c r="K515" s="222" t="s">
        <v>165</v>
      </c>
      <c r="L515" s="45"/>
      <c r="M515" s="227" t="s">
        <v>19</v>
      </c>
      <c r="N515" s="228" t="s">
        <v>45</v>
      </c>
      <c r="O515" s="85"/>
      <c r="P515" s="229">
        <f>O515*H515</f>
        <v>0</v>
      </c>
      <c r="Q515" s="229">
        <v>0.156</v>
      </c>
      <c r="R515" s="229">
        <f>Q515*H515</f>
        <v>26.52</v>
      </c>
      <c r="S515" s="229">
        <v>0</v>
      </c>
      <c r="T515" s="230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1" t="s">
        <v>269</v>
      </c>
      <c r="AT515" s="231" t="s">
        <v>143</v>
      </c>
      <c r="AU515" s="231" t="s">
        <v>85</v>
      </c>
      <c r="AY515" s="18" t="s">
        <v>142</v>
      </c>
      <c r="BE515" s="232">
        <f>IF(N515="základní",J515,0)</f>
        <v>0</v>
      </c>
      <c r="BF515" s="232">
        <f>IF(N515="snížená",J515,0)</f>
        <v>0</v>
      </c>
      <c r="BG515" s="232">
        <f>IF(N515="zákl. přenesená",J515,0)</f>
        <v>0</v>
      </c>
      <c r="BH515" s="232">
        <f>IF(N515="sníž. přenesená",J515,0)</f>
        <v>0</v>
      </c>
      <c r="BI515" s="232">
        <f>IF(N515="nulová",J515,0)</f>
        <v>0</v>
      </c>
      <c r="BJ515" s="18" t="s">
        <v>82</v>
      </c>
      <c r="BK515" s="232">
        <f>ROUND(I515*H515,2)</f>
        <v>0</v>
      </c>
      <c r="BL515" s="18" t="s">
        <v>269</v>
      </c>
      <c r="BM515" s="231" t="s">
        <v>795</v>
      </c>
    </row>
    <row r="516" s="2" customFormat="1">
      <c r="A516" s="39"/>
      <c r="B516" s="40"/>
      <c r="C516" s="41"/>
      <c r="D516" s="233" t="s">
        <v>149</v>
      </c>
      <c r="E516" s="41"/>
      <c r="F516" s="234" t="s">
        <v>796</v>
      </c>
      <c r="G516" s="41"/>
      <c r="H516" s="41"/>
      <c r="I516" s="137"/>
      <c r="J516" s="41"/>
      <c r="K516" s="41"/>
      <c r="L516" s="45"/>
      <c r="M516" s="235"/>
      <c r="N516" s="236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149</v>
      </c>
      <c r="AU516" s="18" t="s">
        <v>85</v>
      </c>
    </row>
    <row r="517" s="2" customFormat="1">
      <c r="A517" s="39"/>
      <c r="B517" s="40"/>
      <c r="C517" s="41"/>
      <c r="D517" s="233" t="s">
        <v>197</v>
      </c>
      <c r="E517" s="41"/>
      <c r="F517" s="260" t="s">
        <v>797</v>
      </c>
      <c r="G517" s="41"/>
      <c r="H517" s="41"/>
      <c r="I517" s="137"/>
      <c r="J517" s="41"/>
      <c r="K517" s="41"/>
      <c r="L517" s="45"/>
      <c r="M517" s="235"/>
      <c r="N517" s="236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197</v>
      </c>
      <c r="AU517" s="18" t="s">
        <v>85</v>
      </c>
    </row>
    <row r="518" s="13" customFormat="1">
      <c r="A518" s="13"/>
      <c r="B518" s="237"/>
      <c r="C518" s="238"/>
      <c r="D518" s="233" t="s">
        <v>150</v>
      </c>
      <c r="E518" s="239" t="s">
        <v>19</v>
      </c>
      <c r="F518" s="240" t="s">
        <v>1306</v>
      </c>
      <c r="G518" s="238"/>
      <c r="H518" s="241">
        <v>170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7" t="s">
        <v>150</v>
      </c>
      <c r="AU518" s="247" t="s">
        <v>85</v>
      </c>
      <c r="AV518" s="13" t="s">
        <v>85</v>
      </c>
      <c r="AW518" s="13" t="s">
        <v>34</v>
      </c>
      <c r="AX518" s="13" t="s">
        <v>82</v>
      </c>
      <c r="AY518" s="247" t="s">
        <v>142</v>
      </c>
    </row>
    <row r="519" s="2" customFormat="1" ht="16.5" customHeight="1">
      <c r="A519" s="39"/>
      <c r="B519" s="40"/>
      <c r="C519" s="248" t="s">
        <v>861</v>
      </c>
      <c r="D519" s="248" t="s">
        <v>152</v>
      </c>
      <c r="E519" s="249" t="s">
        <v>800</v>
      </c>
      <c r="F519" s="250" t="s">
        <v>801</v>
      </c>
      <c r="G519" s="251" t="s">
        <v>194</v>
      </c>
      <c r="H519" s="252">
        <v>340</v>
      </c>
      <c r="I519" s="253"/>
      <c r="J519" s="254">
        <f>ROUND(I519*H519,2)</f>
        <v>0</v>
      </c>
      <c r="K519" s="250" t="s">
        <v>165</v>
      </c>
      <c r="L519" s="255"/>
      <c r="M519" s="256" t="s">
        <v>19</v>
      </c>
      <c r="N519" s="257" t="s">
        <v>45</v>
      </c>
      <c r="O519" s="85"/>
      <c r="P519" s="229">
        <f>O519*H519</f>
        <v>0</v>
      </c>
      <c r="Q519" s="229">
        <v>2.0000000000000002E-05</v>
      </c>
      <c r="R519" s="229">
        <f>Q519*H519</f>
        <v>0.0068000000000000005</v>
      </c>
      <c r="S519" s="229">
        <v>0</v>
      </c>
      <c r="T519" s="230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1" t="s">
        <v>325</v>
      </c>
      <c r="AT519" s="231" t="s">
        <v>152</v>
      </c>
      <c r="AU519" s="231" t="s">
        <v>85</v>
      </c>
      <c r="AY519" s="18" t="s">
        <v>142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18" t="s">
        <v>82</v>
      </c>
      <c r="BK519" s="232">
        <f>ROUND(I519*H519,2)</f>
        <v>0</v>
      </c>
      <c r="BL519" s="18" t="s">
        <v>325</v>
      </c>
      <c r="BM519" s="231" t="s">
        <v>802</v>
      </c>
    </row>
    <row r="520" s="2" customFormat="1">
      <c r="A520" s="39"/>
      <c r="B520" s="40"/>
      <c r="C520" s="41"/>
      <c r="D520" s="233" t="s">
        <v>149</v>
      </c>
      <c r="E520" s="41"/>
      <c r="F520" s="234" t="s">
        <v>801</v>
      </c>
      <c r="G520" s="41"/>
      <c r="H520" s="41"/>
      <c r="I520" s="137"/>
      <c r="J520" s="41"/>
      <c r="K520" s="41"/>
      <c r="L520" s="45"/>
      <c r="M520" s="235"/>
      <c r="N520" s="236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149</v>
      </c>
      <c r="AU520" s="18" t="s">
        <v>85</v>
      </c>
    </row>
    <row r="521" s="13" customFormat="1">
      <c r="A521" s="13"/>
      <c r="B521" s="237"/>
      <c r="C521" s="238"/>
      <c r="D521" s="233" t="s">
        <v>150</v>
      </c>
      <c r="E521" s="239" t="s">
        <v>19</v>
      </c>
      <c r="F521" s="240" t="s">
        <v>1307</v>
      </c>
      <c r="G521" s="238"/>
      <c r="H521" s="241">
        <v>340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7" t="s">
        <v>150</v>
      </c>
      <c r="AU521" s="247" t="s">
        <v>85</v>
      </c>
      <c r="AV521" s="13" t="s">
        <v>85</v>
      </c>
      <c r="AW521" s="13" t="s">
        <v>34</v>
      </c>
      <c r="AX521" s="13" t="s">
        <v>82</v>
      </c>
      <c r="AY521" s="247" t="s">
        <v>142</v>
      </c>
    </row>
    <row r="522" s="2" customFormat="1" ht="21.75" customHeight="1">
      <c r="A522" s="39"/>
      <c r="B522" s="40"/>
      <c r="C522" s="220" t="s">
        <v>868</v>
      </c>
      <c r="D522" s="220" t="s">
        <v>143</v>
      </c>
      <c r="E522" s="221" t="s">
        <v>1308</v>
      </c>
      <c r="F522" s="222" t="s">
        <v>1309</v>
      </c>
      <c r="G522" s="223" t="s">
        <v>155</v>
      </c>
      <c r="H522" s="224">
        <v>4</v>
      </c>
      <c r="I522" s="225"/>
      <c r="J522" s="226">
        <f>ROUND(I522*H522,2)</f>
        <v>0</v>
      </c>
      <c r="K522" s="222" t="s">
        <v>165</v>
      </c>
      <c r="L522" s="45"/>
      <c r="M522" s="227" t="s">
        <v>19</v>
      </c>
      <c r="N522" s="228" t="s">
        <v>45</v>
      </c>
      <c r="O522" s="85"/>
      <c r="P522" s="229">
        <f>O522*H522</f>
        <v>0</v>
      </c>
      <c r="Q522" s="229">
        <v>0</v>
      </c>
      <c r="R522" s="229">
        <f>Q522*H522</f>
        <v>0</v>
      </c>
      <c r="S522" s="229">
        <v>0</v>
      </c>
      <c r="T522" s="230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1" t="s">
        <v>269</v>
      </c>
      <c r="AT522" s="231" t="s">
        <v>143</v>
      </c>
      <c r="AU522" s="231" t="s">
        <v>85</v>
      </c>
      <c r="AY522" s="18" t="s">
        <v>142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8" t="s">
        <v>82</v>
      </c>
      <c r="BK522" s="232">
        <f>ROUND(I522*H522,2)</f>
        <v>0</v>
      </c>
      <c r="BL522" s="18" t="s">
        <v>269</v>
      </c>
      <c r="BM522" s="231" t="s">
        <v>1310</v>
      </c>
    </row>
    <row r="523" s="2" customFormat="1">
      <c r="A523" s="39"/>
      <c r="B523" s="40"/>
      <c r="C523" s="41"/>
      <c r="D523" s="233" t="s">
        <v>149</v>
      </c>
      <c r="E523" s="41"/>
      <c r="F523" s="234" t="s">
        <v>1311</v>
      </c>
      <c r="G523" s="41"/>
      <c r="H523" s="41"/>
      <c r="I523" s="137"/>
      <c r="J523" s="41"/>
      <c r="K523" s="41"/>
      <c r="L523" s="45"/>
      <c r="M523" s="235"/>
      <c r="N523" s="236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149</v>
      </c>
      <c r="AU523" s="18" t="s">
        <v>85</v>
      </c>
    </row>
    <row r="524" s="2" customFormat="1">
      <c r="A524" s="39"/>
      <c r="B524" s="40"/>
      <c r="C524" s="41"/>
      <c r="D524" s="233" t="s">
        <v>197</v>
      </c>
      <c r="E524" s="41"/>
      <c r="F524" s="260" t="s">
        <v>1312</v>
      </c>
      <c r="G524" s="41"/>
      <c r="H524" s="41"/>
      <c r="I524" s="137"/>
      <c r="J524" s="41"/>
      <c r="K524" s="41"/>
      <c r="L524" s="45"/>
      <c r="M524" s="235"/>
      <c r="N524" s="236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197</v>
      </c>
      <c r="AU524" s="18" t="s">
        <v>85</v>
      </c>
    </row>
    <row r="525" s="13" customFormat="1">
      <c r="A525" s="13"/>
      <c r="B525" s="237"/>
      <c r="C525" s="238"/>
      <c r="D525" s="233" t="s">
        <v>150</v>
      </c>
      <c r="E525" s="239" t="s">
        <v>19</v>
      </c>
      <c r="F525" s="240" t="s">
        <v>1313</v>
      </c>
      <c r="G525" s="238"/>
      <c r="H525" s="241">
        <v>4</v>
      </c>
      <c r="I525" s="242"/>
      <c r="J525" s="238"/>
      <c r="K525" s="238"/>
      <c r="L525" s="243"/>
      <c r="M525" s="244"/>
      <c r="N525" s="245"/>
      <c r="O525" s="245"/>
      <c r="P525" s="245"/>
      <c r="Q525" s="245"/>
      <c r="R525" s="245"/>
      <c r="S525" s="245"/>
      <c r="T525" s="24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7" t="s">
        <v>150</v>
      </c>
      <c r="AU525" s="247" t="s">
        <v>85</v>
      </c>
      <c r="AV525" s="13" t="s">
        <v>85</v>
      </c>
      <c r="AW525" s="13" t="s">
        <v>34</v>
      </c>
      <c r="AX525" s="13" t="s">
        <v>82</v>
      </c>
      <c r="AY525" s="247" t="s">
        <v>142</v>
      </c>
    </row>
    <row r="526" s="2" customFormat="1" ht="21.75" customHeight="1">
      <c r="A526" s="39"/>
      <c r="B526" s="40"/>
      <c r="C526" s="220" t="s">
        <v>874</v>
      </c>
      <c r="D526" s="220" t="s">
        <v>143</v>
      </c>
      <c r="E526" s="221" t="s">
        <v>817</v>
      </c>
      <c r="F526" s="222" t="s">
        <v>818</v>
      </c>
      <c r="G526" s="223" t="s">
        <v>813</v>
      </c>
      <c r="H526" s="224">
        <v>9.7919999999999998</v>
      </c>
      <c r="I526" s="225"/>
      <c r="J526" s="226">
        <f>ROUND(I526*H526,2)</f>
        <v>0</v>
      </c>
      <c r="K526" s="222" t="s">
        <v>165</v>
      </c>
      <c r="L526" s="45"/>
      <c r="M526" s="227" t="s">
        <v>19</v>
      </c>
      <c r="N526" s="228" t="s">
        <v>45</v>
      </c>
      <c r="O526" s="85"/>
      <c r="P526" s="229">
        <f>O526*H526</f>
        <v>0</v>
      </c>
      <c r="Q526" s="229">
        <v>2.2563399999999998</v>
      </c>
      <c r="R526" s="229">
        <f>Q526*H526</f>
        <v>22.094081279999997</v>
      </c>
      <c r="S526" s="229">
        <v>0</v>
      </c>
      <c r="T526" s="230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1" t="s">
        <v>269</v>
      </c>
      <c r="AT526" s="231" t="s">
        <v>143</v>
      </c>
      <c r="AU526" s="231" t="s">
        <v>85</v>
      </c>
      <c r="AY526" s="18" t="s">
        <v>142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18" t="s">
        <v>82</v>
      </c>
      <c r="BK526" s="232">
        <f>ROUND(I526*H526,2)</f>
        <v>0</v>
      </c>
      <c r="BL526" s="18" t="s">
        <v>269</v>
      </c>
      <c r="BM526" s="231" t="s">
        <v>819</v>
      </c>
    </row>
    <row r="527" s="2" customFormat="1">
      <c r="A527" s="39"/>
      <c r="B527" s="40"/>
      <c r="C527" s="41"/>
      <c r="D527" s="233" t="s">
        <v>149</v>
      </c>
      <c r="E527" s="41"/>
      <c r="F527" s="234" t="s">
        <v>820</v>
      </c>
      <c r="G527" s="41"/>
      <c r="H527" s="41"/>
      <c r="I527" s="137"/>
      <c r="J527" s="41"/>
      <c r="K527" s="41"/>
      <c r="L527" s="45"/>
      <c r="M527" s="235"/>
      <c r="N527" s="236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149</v>
      </c>
      <c r="AU527" s="18" t="s">
        <v>85</v>
      </c>
    </row>
    <row r="528" s="13" customFormat="1">
      <c r="A528" s="13"/>
      <c r="B528" s="237"/>
      <c r="C528" s="238"/>
      <c r="D528" s="233" t="s">
        <v>150</v>
      </c>
      <c r="E528" s="239" t="s">
        <v>19</v>
      </c>
      <c r="F528" s="240" t="s">
        <v>1314</v>
      </c>
      <c r="G528" s="238"/>
      <c r="H528" s="241">
        <v>9.7919999999999998</v>
      </c>
      <c r="I528" s="242"/>
      <c r="J528" s="238"/>
      <c r="K528" s="238"/>
      <c r="L528" s="243"/>
      <c r="M528" s="244"/>
      <c r="N528" s="245"/>
      <c r="O528" s="245"/>
      <c r="P528" s="245"/>
      <c r="Q528" s="245"/>
      <c r="R528" s="245"/>
      <c r="S528" s="245"/>
      <c r="T528" s="24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7" t="s">
        <v>150</v>
      </c>
      <c r="AU528" s="247" t="s">
        <v>85</v>
      </c>
      <c r="AV528" s="13" t="s">
        <v>85</v>
      </c>
      <c r="AW528" s="13" t="s">
        <v>34</v>
      </c>
      <c r="AX528" s="13" t="s">
        <v>82</v>
      </c>
      <c r="AY528" s="247" t="s">
        <v>142</v>
      </c>
    </row>
    <row r="529" s="2" customFormat="1" ht="16.5" customHeight="1">
      <c r="A529" s="39"/>
      <c r="B529" s="40"/>
      <c r="C529" s="220" t="s">
        <v>325</v>
      </c>
      <c r="D529" s="220" t="s">
        <v>143</v>
      </c>
      <c r="E529" s="221" t="s">
        <v>823</v>
      </c>
      <c r="F529" s="222" t="s">
        <v>824</v>
      </c>
      <c r="G529" s="223" t="s">
        <v>825</v>
      </c>
      <c r="H529" s="224">
        <v>0.10000000000000001</v>
      </c>
      <c r="I529" s="225"/>
      <c r="J529" s="226">
        <f>ROUND(I529*H529,2)</f>
        <v>0</v>
      </c>
      <c r="K529" s="222" t="s">
        <v>165</v>
      </c>
      <c r="L529" s="45"/>
      <c r="M529" s="227" t="s">
        <v>19</v>
      </c>
      <c r="N529" s="228" t="s">
        <v>45</v>
      </c>
      <c r="O529" s="85"/>
      <c r="P529" s="229">
        <f>O529*H529</f>
        <v>0</v>
      </c>
      <c r="Q529" s="229">
        <v>1.0601700000000001</v>
      </c>
      <c r="R529" s="229">
        <f>Q529*H529</f>
        <v>0.10601700000000001</v>
      </c>
      <c r="S529" s="229">
        <v>0</v>
      </c>
      <c r="T529" s="230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1" t="s">
        <v>269</v>
      </c>
      <c r="AT529" s="231" t="s">
        <v>143</v>
      </c>
      <c r="AU529" s="231" t="s">
        <v>85</v>
      </c>
      <c r="AY529" s="18" t="s">
        <v>142</v>
      </c>
      <c r="BE529" s="232">
        <f>IF(N529="základní",J529,0)</f>
        <v>0</v>
      </c>
      <c r="BF529" s="232">
        <f>IF(N529="snížená",J529,0)</f>
        <v>0</v>
      </c>
      <c r="BG529" s="232">
        <f>IF(N529="zákl. přenesená",J529,0)</f>
        <v>0</v>
      </c>
      <c r="BH529" s="232">
        <f>IF(N529="sníž. přenesená",J529,0)</f>
        <v>0</v>
      </c>
      <c r="BI529" s="232">
        <f>IF(N529="nulová",J529,0)</f>
        <v>0</v>
      </c>
      <c r="BJ529" s="18" t="s">
        <v>82</v>
      </c>
      <c r="BK529" s="232">
        <f>ROUND(I529*H529,2)</f>
        <v>0</v>
      </c>
      <c r="BL529" s="18" t="s">
        <v>269</v>
      </c>
      <c r="BM529" s="231" t="s">
        <v>826</v>
      </c>
    </row>
    <row r="530" s="2" customFormat="1">
      <c r="A530" s="39"/>
      <c r="B530" s="40"/>
      <c r="C530" s="41"/>
      <c r="D530" s="233" t="s">
        <v>149</v>
      </c>
      <c r="E530" s="41"/>
      <c r="F530" s="234" t="s">
        <v>827</v>
      </c>
      <c r="G530" s="41"/>
      <c r="H530" s="41"/>
      <c r="I530" s="137"/>
      <c r="J530" s="41"/>
      <c r="K530" s="41"/>
      <c r="L530" s="45"/>
      <c r="M530" s="235"/>
      <c r="N530" s="236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149</v>
      </c>
      <c r="AU530" s="18" t="s">
        <v>85</v>
      </c>
    </row>
    <row r="531" s="13" customFormat="1">
      <c r="A531" s="13"/>
      <c r="B531" s="237"/>
      <c r="C531" s="238"/>
      <c r="D531" s="233" t="s">
        <v>150</v>
      </c>
      <c r="E531" s="239" t="s">
        <v>19</v>
      </c>
      <c r="F531" s="240" t="s">
        <v>1315</v>
      </c>
      <c r="G531" s="238"/>
      <c r="H531" s="241">
        <v>0.10000000000000001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7" t="s">
        <v>150</v>
      </c>
      <c r="AU531" s="247" t="s">
        <v>85</v>
      </c>
      <c r="AV531" s="13" t="s">
        <v>85</v>
      </c>
      <c r="AW531" s="13" t="s">
        <v>34</v>
      </c>
      <c r="AX531" s="13" t="s">
        <v>82</v>
      </c>
      <c r="AY531" s="247" t="s">
        <v>142</v>
      </c>
    </row>
    <row r="532" s="2" customFormat="1" ht="16.5" customHeight="1">
      <c r="A532" s="39"/>
      <c r="B532" s="40"/>
      <c r="C532" s="220" t="s">
        <v>885</v>
      </c>
      <c r="D532" s="220" t="s">
        <v>143</v>
      </c>
      <c r="E532" s="221" t="s">
        <v>830</v>
      </c>
      <c r="F532" s="222" t="s">
        <v>831</v>
      </c>
      <c r="G532" s="223" t="s">
        <v>825</v>
      </c>
      <c r="H532" s="224">
        <v>50.305999999999997</v>
      </c>
      <c r="I532" s="225"/>
      <c r="J532" s="226">
        <f>ROUND(I532*H532,2)</f>
        <v>0</v>
      </c>
      <c r="K532" s="222" t="s">
        <v>165</v>
      </c>
      <c r="L532" s="45"/>
      <c r="M532" s="227" t="s">
        <v>19</v>
      </c>
      <c r="N532" s="228" t="s">
        <v>45</v>
      </c>
      <c r="O532" s="85"/>
      <c r="P532" s="229">
        <f>O532*H532</f>
        <v>0</v>
      </c>
      <c r="Q532" s="229">
        <v>0</v>
      </c>
      <c r="R532" s="229">
        <f>Q532*H532</f>
        <v>0</v>
      </c>
      <c r="S532" s="229">
        <v>0</v>
      </c>
      <c r="T532" s="230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1" t="s">
        <v>269</v>
      </c>
      <c r="AT532" s="231" t="s">
        <v>143</v>
      </c>
      <c r="AU532" s="231" t="s">
        <v>85</v>
      </c>
      <c r="AY532" s="18" t="s">
        <v>142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18" t="s">
        <v>82</v>
      </c>
      <c r="BK532" s="232">
        <f>ROUND(I532*H532,2)</f>
        <v>0</v>
      </c>
      <c r="BL532" s="18" t="s">
        <v>269</v>
      </c>
      <c r="BM532" s="231" t="s">
        <v>832</v>
      </c>
    </row>
    <row r="533" s="2" customFormat="1">
      <c r="A533" s="39"/>
      <c r="B533" s="40"/>
      <c r="C533" s="41"/>
      <c r="D533" s="233" t="s">
        <v>149</v>
      </c>
      <c r="E533" s="41"/>
      <c r="F533" s="234" t="s">
        <v>833</v>
      </c>
      <c r="G533" s="41"/>
      <c r="H533" s="41"/>
      <c r="I533" s="137"/>
      <c r="J533" s="41"/>
      <c r="K533" s="41"/>
      <c r="L533" s="45"/>
      <c r="M533" s="235"/>
      <c r="N533" s="236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149</v>
      </c>
      <c r="AU533" s="18" t="s">
        <v>85</v>
      </c>
    </row>
    <row r="534" s="2" customFormat="1">
      <c r="A534" s="39"/>
      <c r="B534" s="40"/>
      <c r="C534" s="41"/>
      <c r="D534" s="233" t="s">
        <v>197</v>
      </c>
      <c r="E534" s="41"/>
      <c r="F534" s="260" t="s">
        <v>834</v>
      </c>
      <c r="G534" s="41"/>
      <c r="H534" s="41"/>
      <c r="I534" s="137"/>
      <c r="J534" s="41"/>
      <c r="K534" s="41"/>
      <c r="L534" s="45"/>
      <c r="M534" s="235"/>
      <c r="N534" s="236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197</v>
      </c>
      <c r="AU534" s="18" t="s">
        <v>85</v>
      </c>
    </row>
    <row r="535" s="13" customFormat="1">
      <c r="A535" s="13"/>
      <c r="B535" s="237"/>
      <c r="C535" s="238"/>
      <c r="D535" s="233" t="s">
        <v>150</v>
      </c>
      <c r="E535" s="239" t="s">
        <v>19</v>
      </c>
      <c r="F535" s="240" t="s">
        <v>1316</v>
      </c>
      <c r="G535" s="238"/>
      <c r="H535" s="241">
        <v>5.875</v>
      </c>
      <c r="I535" s="242"/>
      <c r="J535" s="238"/>
      <c r="K535" s="238"/>
      <c r="L535" s="243"/>
      <c r="M535" s="244"/>
      <c r="N535" s="245"/>
      <c r="O535" s="245"/>
      <c r="P535" s="245"/>
      <c r="Q535" s="245"/>
      <c r="R535" s="245"/>
      <c r="S535" s="245"/>
      <c r="T535" s="24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7" t="s">
        <v>150</v>
      </c>
      <c r="AU535" s="247" t="s">
        <v>85</v>
      </c>
      <c r="AV535" s="13" t="s">
        <v>85</v>
      </c>
      <c r="AW535" s="13" t="s">
        <v>34</v>
      </c>
      <c r="AX535" s="13" t="s">
        <v>74</v>
      </c>
      <c r="AY535" s="247" t="s">
        <v>142</v>
      </c>
    </row>
    <row r="536" s="13" customFormat="1">
      <c r="A536" s="13"/>
      <c r="B536" s="237"/>
      <c r="C536" s="238"/>
      <c r="D536" s="233" t="s">
        <v>150</v>
      </c>
      <c r="E536" s="239" t="s">
        <v>19</v>
      </c>
      <c r="F536" s="240" t="s">
        <v>1317</v>
      </c>
      <c r="G536" s="238"/>
      <c r="H536" s="241">
        <v>33.659999999999997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7" t="s">
        <v>150</v>
      </c>
      <c r="AU536" s="247" t="s">
        <v>85</v>
      </c>
      <c r="AV536" s="13" t="s">
        <v>85</v>
      </c>
      <c r="AW536" s="13" t="s">
        <v>34</v>
      </c>
      <c r="AX536" s="13" t="s">
        <v>74</v>
      </c>
      <c r="AY536" s="247" t="s">
        <v>142</v>
      </c>
    </row>
    <row r="537" s="13" customFormat="1">
      <c r="A537" s="13"/>
      <c r="B537" s="237"/>
      <c r="C537" s="238"/>
      <c r="D537" s="233" t="s">
        <v>150</v>
      </c>
      <c r="E537" s="239" t="s">
        <v>19</v>
      </c>
      <c r="F537" s="240" t="s">
        <v>837</v>
      </c>
      <c r="G537" s="238"/>
      <c r="H537" s="241">
        <v>10.771000000000001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7" t="s">
        <v>150</v>
      </c>
      <c r="AU537" s="247" t="s">
        <v>85</v>
      </c>
      <c r="AV537" s="13" t="s">
        <v>85</v>
      </c>
      <c r="AW537" s="13" t="s">
        <v>34</v>
      </c>
      <c r="AX537" s="13" t="s">
        <v>74</v>
      </c>
      <c r="AY537" s="247" t="s">
        <v>142</v>
      </c>
    </row>
    <row r="538" s="14" customFormat="1">
      <c r="A538" s="14"/>
      <c r="B538" s="261"/>
      <c r="C538" s="262"/>
      <c r="D538" s="233" t="s">
        <v>150</v>
      </c>
      <c r="E538" s="263" t="s">
        <v>19</v>
      </c>
      <c r="F538" s="264" t="s">
        <v>480</v>
      </c>
      <c r="G538" s="262"/>
      <c r="H538" s="265">
        <v>50.305999999999997</v>
      </c>
      <c r="I538" s="266"/>
      <c r="J538" s="262"/>
      <c r="K538" s="262"/>
      <c r="L538" s="267"/>
      <c r="M538" s="268"/>
      <c r="N538" s="269"/>
      <c r="O538" s="269"/>
      <c r="P538" s="269"/>
      <c r="Q538" s="269"/>
      <c r="R538" s="269"/>
      <c r="S538" s="269"/>
      <c r="T538" s="27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1" t="s">
        <v>150</v>
      </c>
      <c r="AU538" s="271" t="s">
        <v>85</v>
      </c>
      <c r="AV538" s="14" t="s">
        <v>169</v>
      </c>
      <c r="AW538" s="14" t="s">
        <v>34</v>
      </c>
      <c r="AX538" s="14" t="s">
        <v>82</v>
      </c>
      <c r="AY538" s="271" t="s">
        <v>142</v>
      </c>
    </row>
    <row r="539" s="2" customFormat="1" ht="21.75" customHeight="1">
      <c r="A539" s="39"/>
      <c r="B539" s="40"/>
      <c r="C539" s="220" t="s">
        <v>890</v>
      </c>
      <c r="D539" s="220" t="s">
        <v>143</v>
      </c>
      <c r="E539" s="221" t="s">
        <v>839</v>
      </c>
      <c r="F539" s="222" t="s">
        <v>840</v>
      </c>
      <c r="G539" s="223" t="s">
        <v>825</v>
      </c>
      <c r="H539" s="224">
        <v>50.305999999999997</v>
      </c>
      <c r="I539" s="225"/>
      <c r="J539" s="226">
        <f>ROUND(I539*H539,2)</f>
        <v>0</v>
      </c>
      <c r="K539" s="222" t="s">
        <v>165</v>
      </c>
      <c r="L539" s="45"/>
      <c r="M539" s="227" t="s">
        <v>19</v>
      </c>
      <c r="N539" s="228" t="s">
        <v>45</v>
      </c>
      <c r="O539" s="85"/>
      <c r="P539" s="229">
        <f>O539*H539</f>
        <v>0</v>
      </c>
      <c r="Q539" s="229">
        <v>0</v>
      </c>
      <c r="R539" s="229">
        <f>Q539*H539</f>
        <v>0</v>
      </c>
      <c r="S539" s="229">
        <v>0</v>
      </c>
      <c r="T539" s="230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1" t="s">
        <v>269</v>
      </c>
      <c r="AT539" s="231" t="s">
        <v>143</v>
      </c>
      <c r="AU539" s="231" t="s">
        <v>85</v>
      </c>
      <c r="AY539" s="18" t="s">
        <v>142</v>
      </c>
      <c r="BE539" s="232">
        <f>IF(N539="základní",J539,0)</f>
        <v>0</v>
      </c>
      <c r="BF539" s="232">
        <f>IF(N539="snížená",J539,0)</f>
        <v>0</v>
      </c>
      <c r="BG539" s="232">
        <f>IF(N539="zákl. přenesená",J539,0)</f>
        <v>0</v>
      </c>
      <c r="BH539" s="232">
        <f>IF(N539="sníž. přenesená",J539,0)</f>
        <v>0</v>
      </c>
      <c r="BI539" s="232">
        <f>IF(N539="nulová",J539,0)</f>
        <v>0</v>
      </c>
      <c r="BJ539" s="18" t="s">
        <v>82</v>
      </c>
      <c r="BK539" s="232">
        <f>ROUND(I539*H539,2)</f>
        <v>0</v>
      </c>
      <c r="BL539" s="18" t="s">
        <v>269</v>
      </c>
      <c r="BM539" s="231" t="s">
        <v>841</v>
      </c>
    </row>
    <row r="540" s="2" customFormat="1">
      <c r="A540" s="39"/>
      <c r="B540" s="40"/>
      <c r="C540" s="41"/>
      <c r="D540" s="233" t="s">
        <v>149</v>
      </c>
      <c r="E540" s="41"/>
      <c r="F540" s="234" t="s">
        <v>842</v>
      </c>
      <c r="G540" s="41"/>
      <c r="H540" s="41"/>
      <c r="I540" s="137"/>
      <c r="J540" s="41"/>
      <c r="K540" s="41"/>
      <c r="L540" s="45"/>
      <c r="M540" s="235"/>
      <c r="N540" s="236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149</v>
      </c>
      <c r="AU540" s="18" t="s">
        <v>85</v>
      </c>
    </row>
    <row r="541" s="2" customFormat="1">
      <c r="A541" s="39"/>
      <c r="B541" s="40"/>
      <c r="C541" s="41"/>
      <c r="D541" s="233" t="s">
        <v>197</v>
      </c>
      <c r="E541" s="41"/>
      <c r="F541" s="260" t="s">
        <v>834</v>
      </c>
      <c r="G541" s="41"/>
      <c r="H541" s="41"/>
      <c r="I541" s="137"/>
      <c r="J541" s="41"/>
      <c r="K541" s="41"/>
      <c r="L541" s="45"/>
      <c r="M541" s="235"/>
      <c r="N541" s="236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197</v>
      </c>
      <c r="AU541" s="18" t="s">
        <v>85</v>
      </c>
    </row>
    <row r="542" s="13" customFormat="1">
      <c r="A542" s="13"/>
      <c r="B542" s="237"/>
      <c r="C542" s="238"/>
      <c r="D542" s="233" t="s">
        <v>150</v>
      </c>
      <c r="E542" s="239" t="s">
        <v>19</v>
      </c>
      <c r="F542" s="240" t="s">
        <v>1316</v>
      </c>
      <c r="G542" s="238"/>
      <c r="H542" s="241">
        <v>5.875</v>
      </c>
      <c r="I542" s="242"/>
      <c r="J542" s="238"/>
      <c r="K542" s="238"/>
      <c r="L542" s="243"/>
      <c r="M542" s="244"/>
      <c r="N542" s="245"/>
      <c r="O542" s="245"/>
      <c r="P542" s="245"/>
      <c r="Q542" s="245"/>
      <c r="R542" s="245"/>
      <c r="S542" s="245"/>
      <c r="T542" s="24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7" t="s">
        <v>150</v>
      </c>
      <c r="AU542" s="247" t="s">
        <v>85</v>
      </c>
      <c r="AV542" s="13" t="s">
        <v>85</v>
      </c>
      <c r="AW542" s="13" t="s">
        <v>34</v>
      </c>
      <c r="AX542" s="13" t="s">
        <v>74</v>
      </c>
      <c r="AY542" s="247" t="s">
        <v>142</v>
      </c>
    </row>
    <row r="543" s="13" customFormat="1">
      <c r="A543" s="13"/>
      <c r="B543" s="237"/>
      <c r="C543" s="238"/>
      <c r="D543" s="233" t="s">
        <v>150</v>
      </c>
      <c r="E543" s="239" t="s">
        <v>19</v>
      </c>
      <c r="F543" s="240" t="s">
        <v>1317</v>
      </c>
      <c r="G543" s="238"/>
      <c r="H543" s="241">
        <v>33.659999999999997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7" t="s">
        <v>150</v>
      </c>
      <c r="AU543" s="247" t="s">
        <v>85</v>
      </c>
      <c r="AV543" s="13" t="s">
        <v>85</v>
      </c>
      <c r="AW543" s="13" t="s">
        <v>34</v>
      </c>
      <c r="AX543" s="13" t="s">
        <v>74</v>
      </c>
      <c r="AY543" s="247" t="s">
        <v>142</v>
      </c>
    </row>
    <row r="544" s="13" customFormat="1">
      <c r="A544" s="13"/>
      <c r="B544" s="237"/>
      <c r="C544" s="238"/>
      <c r="D544" s="233" t="s">
        <v>150</v>
      </c>
      <c r="E544" s="239" t="s">
        <v>19</v>
      </c>
      <c r="F544" s="240" t="s">
        <v>837</v>
      </c>
      <c r="G544" s="238"/>
      <c r="H544" s="241">
        <v>10.771000000000001</v>
      </c>
      <c r="I544" s="242"/>
      <c r="J544" s="238"/>
      <c r="K544" s="238"/>
      <c r="L544" s="243"/>
      <c r="M544" s="244"/>
      <c r="N544" s="245"/>
      <c r="O544" s="245"/>
      <c r="P544" s="245"/>
      <c r="Q544" s="245"/>
      <c r="R544" s="245"/>
      <c r="S544" s="245"/>
      <c r="T544" s="246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7" t="s">
        <v>150</v>
      </c>
      <c r="AU544" s="247" t="s">
        <v>85</v>
      </c>
      <c r="AV544" s="13" t="s">
        <v>85</v>
      </c>
      <c r="AW544" s="13" t="s">
        <v>34</v>
      </c>
      <c r="AX544" s="13" t="s">
        <v>74</v>
      </c>
      <c r="AY544" s="247" t="s">
        <v>142</v>
      </c>
    </row>
    <row r="545" s="14" customFormat="1">
      <c r="A545" s="14"/>
      <c r="B545" s="261"/>
      <c r="C545" s="262"/>
      <c r="D545" s="233" t="s">
        <v>150</v>
      </c>
      <c r="E545" s="263" t="s">
        <v>19</v>
      </c>
      <c r="F545" s="264" t="s">
        <v>480</v>
      </c>
      <c r="G545" s="262"/>
      <c r="H545" s="265">
        <v>50.305999999999997</v>
      </c>
      <c r="I545" s="266"/>
      <c r="J545" s="262"/>
      <c r="K545" s="262"/>
      <c r="L545" s="267"/>
      <c r="M545" s="268"/>
      <c r="N545" s="269"/>
      <c r="O545" s="269"/>
      <c r="P545" s="269"/>
      <c r="Q545" s="269"/>
      <c r="R545" s="269"/>
      <c r="S545" s="269"/>
      <c r="T545" s="27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1" t="s">
        <v>150</v>
      </c>
      <c r="AU545" s="271" t="s">
        <v>85</v>
      </c>
      <c r="AV545" s="14" t="s">
        <v>169</v>
      </c>
      <c r="AW545" s="14" t="s">
        <v>34</v>
      </c>
      <c r="AX545" s="14" t="s">
        <v>82</v>
      </c>
      <c r="AY545" s="271" t="s">
        <v>142</v>
      </c>
    </row>
    <row r="546" s="2" customFormat="1" ht="16.5" customHeight="1">
      <c r="A546" s="39"/>
      <c r="B546" s="40"/>
      <c r="C546" s="220" t="s">
        <v>895</v>
      </c>
      <c r="D546" s="220" t="s">
        <v>143</v>
      </c>
      <c r="E546" s="221" t="s">
        <v>844</v>
      </c>
      <c r="F546" s="222" t="s">
        <v>845</v>
      </c>
      <c r="G546" s="223" t="s">
        <v>146</v>
      </c>
      <c r="H546" s="224">
        <v>170</v>
      </c>
      <c r="I546" s="225"/>
      <c r="J546" s="226">
        <f>ROUND(I546*H546,2)</f>
        <v>0</v>
      </c>
      <c r="K546" s="222" t="s">
        <v>165</v>
      </c>
      <c r="L546" s="45"/>
      <c r="M546" s="227" t="s">
        <v>19</v>
      </c>
      <c r="N546" s="228" t="s">
        <v>45</v>
      </c>
      <c r="O546" s="85"/>
      <c r="P546" s="229">
        <f>O546*H546</f>
        <v>0</v>
      </c>
      <c r="Q546" s="229">
        <v>0</v>
      </c>
      <c r="R546" s="229">
        <f>Q546*H546</f>
        <v>0</v>
      </c>
      <c r="S546" s="229">
        <v>0</v>
      </c>
      <c r="T546" s="230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1" t="s">
        <v>269</v>
      </c>
      <c r="AT546" s="231" t="s">
        <v>143</v>
      </c>
      <c r="AU546" s="231" t="s">
        <v>85</v>
      </c>
      <c r="AY546" s="18" t="s">
        <v>142</v>
      </c>
      <c r="BE546" s="232">
        <f>IF(N546="základní",J546,0)</f>
        <v>0</v>
      </c>
      <c r="BF546" s="232">
        <f>IF(N546="snížená",J546,0)</f>
        <v>0</v>
      </c>
      <c r="BG546" s="232">
        <f>IF(N546="zákl. přenesená",J546,0)</f>
        <v>0</v>
      </c>
      <c r="BH546" s="232">
        <f>IF(N546="sníž. přenesená",J546,0)</f>
        <v>0</v>
      </c>
      <c r="BI546" s="232">
        <f>IF(N546="nulová",J546,0)</f>
        <v>0</v>
      </c>
      <c r="BJ546" s="18" t="s">
        <v>82</v>
      </c>
      <c r="BK546" s="232">
        <f>ROUND(I546*H546,2)</f>
        <v>0</v>
      </c>
      <c r="BL546" s="18" t="s">
        <v>269</v>
      </c>
      <c r="BM546" s="231" t="s">
        <v>846</v>
      </c>
    </row>
    <row r="547" s="2" customFormat="1">
      <c r="A547" s="39"/>
      <c r="B547" s="40"/>
      <c r="C547" s="41"/>
      <c r="D547" s="233" t="s">
        <v>149</v>
      </c>
      <c r="E547" s="41"/>
      <c r="F547" s="234" t="s">
        <v>847</v>
      </c>
      <c r="G547" s="41"/>
      <c r="H547" s="41"/>
      <c r="I547" s="137"/>
      <c r="J547" s="41"/>
      <c r="K547" s="41"/>
      <c r="L547" s="45"/>
      <c r="M547" s="235"/>
      <c r="N547" s="236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149</v>
      </c>
      <c r="AU547" s="18" t="s">
        <v>85</v>
      </c>
    </row>
    <row r="548" s="2" customFormat="1">
      <c r="A548" s="39"/>
      <c r="B548" s="40"/>
      <c r="C548" s="41"/>
      <c r="D548" s="233" t="s">
        <v>197</v>
      </c>
      <c r="E548" s="41"/>
      <c r="F548" s="260" t="s">
        <v>848</v>
      </c>
      <c r="G548" s="41"/>
      <c r="H548" s="41"/>
      <c r="I548" s="137"/>
      <c r="J548" s="41"/>
      <c r="K548" s="41"/>
      <c r="L548" s="45"/>
      <c r="M548" s="235"/>
      <c r="N548" s="236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197</v>
      </c>
      <c r="AU548" s="18" t="s">
        <v>85</v>
      </c>
    </row>
    <row r="549" s="13" customFormat="1">
      <c r="A549" s="13"/>
      <c r="B549" s="237"/>
      <c r="C549" s="238"/>
      <c r="D549" s="233" t="s">
        <v>150</v>
      </c>
      <c r="E549" s="239" t="s">
        <v>19</v>
      </c>
      <c r="F549" s="240" t="s">
        <v>1318</v>
      </c>
      <c r="G549" s="238"/>
      <c r="H549" s="241">
        <v>170</v>
      </c>
      <c r="I549" s="242"/>
      <c r="J549" s="238"/>
      <c r="K549" s="238"/>
      <c r="L549" s="243"/>
      <c r="M549" s="244"/>
      <c r="N549" s="245"/>
      <c r="O549" s="245"/>
      <c r="P549" s="245"/>
      <c r="Q549" s="245"/>
      <c r="R549" s="245"/>
      <c r="S549" s="245"/>
      <c r="T549" s="24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7" t="s">
        <v>150</v>
      </c>
      <c r="AU549" s="247" t="s">
        <v>85</v>
      </c>
      <c r="AV549" s="13" t="s">
        <v>85</v>
      </c>
      <c r="AW549" s="13" t="s">
        <v>34</v>
      </c>
      <c r="AX549" s="13" t="s">
        <v>82</v>
      </c>
      <c r="AY549" s="247" t="s">
        <v>142</v>
      </c>
    </row>
    <row r="550" s="2" customFormat="1" ht="21.75" customHeight="1">
      <c r="A550" s="39"/>
      <c r="B550" s="40"/>
      <c r="C550" s="220" t="s">
        <v>901</v>
      </c>
      <c r="D550" s="220" t="s">
        <v>143</v>
      </c>
      <c r="E550" s="221" t="s">
        <v>852</v>
      </c>
      <c r="F550" s="222" t="s">
        <v>853</v>
      </c>
      <c r="G550" s="223" t="s">
        <v>146</v>
      </c>
      <c r="H550" s="224">
        <v>220</v>
      </c>
      <c r="I550" s="225"/>
      <c r="J550" s="226">
        <f>ROUND(I550*H550,2)</f>
        <v>0</v>
      </c>
      <c r="K550" s="222" t="s">
        <v>165</v>
      </c>
      <c r="L550" s="45"/>
      <c r="M550" s="227" t="s">
        <v>19</v>
      </c>
      <c r="N550" s="228" t="s">
        <v>45</v>
      </c>
      <c r="O550" s="85"/>
      <c r="P550" s="229">
        <f>O550*H550</f>
        <v>0</v>
      </c>
      <c r="Q550" s="229">
        <v>0.1012</v>
      </c>
      <c r="R550" s="229">
        <f>Q550*H550</f>
        <v>22.263999999999999</v>
      </c>
      <c r="S550" s="229">
        <v>0</v>
      </c>
      <c r="T550" s="230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1" t="s">
        <v>269</v>
      </c>
      <c r="AT550" s="231" t="s">
        <v>143</v>
      </c>
      <c r="AU550" s="231" t="s">
        <v>85</v>
      </c>
      <c r="AY550" s="18" t="s">
        <v>142</v>
      </c>
      <c r="BE550" s="232">
        <f>IF(N550="základní",J550,0)</f>
        <v>0</v>
      </c>
      <c r="BF550" s="232">
        <f>IF(N550="snížená",J550,0)</f>
        <v>0</v>
      </c>
      <c r="BG550" s="232">
        <f>IF(N550="zákl. přenesená",J550,0)</f>
        <v>0</v>
      </c>
      <c r="BH550" s="232">
        <f>IF(N550="sníž. přenesená",J550,0)</f>
        <v>0</v>
      </c>
      <c r="BI550" s="232">
        <f>IF(N550="nulová",J550,0)</f>
        <v>0</v>
      </c>
      <c r="BJ550" s="18" t="s">
        <v>82</v>
      </c>
      <c r="BK550" s="232">
        <f>ROUND(I550*H550,2)</f>
        <v>0</v>
      </c>
      <c r="BL550" s="18" t="s">
        <v>269</v>
      </c>
      <c r="BM550" s="231" t="s">
        <v>854</v>
      </c>
    </row>
    <row r="551" s="2" customFormat="1">
      <c r="A551" s="39"/>
      <c r="B551" s="40"/>
      <c r="C551" s="41"/>
      <c r="D551" s="233" t="s">
        <v>149</v>
      </c>
      <c r="E551" s="41"/>
      <c r="F551" s="234" t="s">
        <v>855</v>
      </c>
      <c r="G551" s="41"/>
      <c r="H551" s="41"/>
      <c r="I551" s="137"/>
      <c r="J551" s="41"/>
      <c r="K551" s="41"/>
      <c r="L551" s="45"/>
      <c r="M551" s="235"/>
      <c r="N551" s="236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149</v>
      </c>
      <c r="AU551" s="18" t="s">
        <v>85</v>
      </c>
    </row>
    <row r="552" s="2" customFormat="1">
      <c r="A552" s="39"/>
      <c r="B552" s="40"/>
      <c r="C552" s="41"/>
      <c r="D552" s="233" t="s">
        <v>197</v>
      </c>
      <c r="E552" s="41"/>
      <c r="F552" s="260" t="s">
        <v>753</v>
      </c>
      <c r="G552" s="41"/>
      <c r="H552" s="41"/>
      <c r="I552" s="137"/>
      <c r="J552" s="41"/>
      <c r="K552" s="41"/>
      <c r="L552" s="45"/>
      <c r="M552" s="235"/>
      <c r="N552" s="236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197</v>
      </c>
      <c r="AU552" s="18" t="s">
        <v>85</v>
      </c>
    </row>
    <row r="553" s="13" customFormat="1">
      <c r="A553" s="13"/>
      <c r="B553" s="237"/>
      <c r="C553" s="238"/>
      <c r="D553" s="233" t="s">
        <v>150</v>
      </c>
      <c r="E553" s="239" t="s">
        <v>19</v>
      </c>
      <c r="F553" s="240" t="s">
        <v>1319</v>
      </c>
      <c r="G553" s="238"/>
      <c r="H553" s="241">
        <v>220</v>
      </c>
      <c r="I553" s="242"/>
      <c r="J553" s="238"/>
      <c r="K553" s="238"/>
      <c r="L553" s="243"/>
      <c r="M553" s="244"/>
      <c r="N553" s="245"/>
      <c r="O553" s="245"/>
      <c r="P553" s="245"/>
      <c r="Q553" s="245"/>
      <c r="R553" s="245"/>
      <c r="S553" s="245"/>
      <c r="T553" s="246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7" t="s">
        <v>150</v>
      </c>
      <c r="AU553" s="247" t="s">
        <v>85</v>
      </c>
      <c r="AV553" s="13" t="s">
        <v>85</v>
      </c>
      <c r="AW553" s="13" t="s">
        <v>34</v>
      </c>
      <c r="AX553" s="13" t="s">
        <v>82</v>
      </c>
      <c r="AY553" s="247" t="s">
        <v>142</v>
      </c>
    </row>
    <row r="554" s="2" customFormat="1" ht="16.5" customHeight="1">
      <c r="A554" s="39"/>
      <c r="B554" s="40"/>
      <c r="C554" s="248" t="s">
        <v>907</v>
      </c>
      <c r="D554" s="248" t="s">
        <v>152</v>
      </c>
      <c r="E554" s="249" t="s">
        <v>857</v>
      </c>
      <c r="F554" s="250" t="s">
        <v>858</v>
      </c>
      <c r="G554" s="251" t="s">
        <v>825</v>
      </c>
      <c r="H554" s="252">
        <v>29.699999999999999</v>
      </c>
      <c r="I554" s="253"/>
      <c r="J554" s="254">
        <f>ROUND(I554*H554,2)</f>
        <v>0</v>
      </c>
      <c r="K554" s="250" t="s">
        <v>19</v>
      </c>
      <c r="L554" s="255"/>
      <c r="M554" s="256" t="s">
        <v>19</v>
      </c>
      <c r="N554" s="257" t="s">
        <v>45</v>
      </c>
      <c r="O554" s="85"/>
      <c r="P554" s="229">
        <f>O554*H554</f>
        <v>0</v>
      </c>
      <c r="Q554" s="229">
        <v>1</v>
      </c>
      <c r="R554" s="229">
        <f>Q554*H554</f>
        <v>29.699999999999999</v>
      </c>
      <c r="S554" s="229">
        <v>0</v>
      </c>
      <c r="T554" s="230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1" t="s">
        <v>388</v>
      </c>
      <c r="AT554" s="231" t="s">
        <v>152</v>
      </c>
      <c r="AU554" s="231" t="s">
        <v>85</v>
      </c>
      <c r="AY554" s="18" t="s">
        <v>142</v>
      </c>
      <c r="BE554" s="232">
        <f>IF(N554="základní",J554,0)</f>
        <v>0</v>
      </c>
      <c r="BF554" s="232">
        <f>IF(N554="snížená",J554,0)</f>
        <v>0</v>
      </c>
      <c r="BG554" s="232">
        <f>IF(N554="zákl. přenesená",J554,0)</f>
        <v>0</v>
      </c>
      <c r="BH554" s="232">
        <f>IF(N554="sníž. přenesená",J554,0)</f>
        <v>0</v>
      </c>
      <c r="BI554" s="232">
        <f>IF(N554="nulová",J554,0)</f>
        <v>0</v>
      </c>
      <c r="BJ554" s="18" t="s">
        <v>82</v>
      </c>
      <c r="BK554" s="232">
        <f>ROUND(I554*H554,2)</f>
        <v>0</v>
      </c>
      <c r="BL554" s="18" t="s">
        <v>269</v>
      </c>
      <c r="BM554" s="231" t="s">
        <v>859</v>
      </c>
    </row>
    <row r="555" s="2" customFormat="1">
      <c r="A555" s="39"/>
      <c r="B555" s="40"/>
      <c r="C555" s="41"/>
      <c r="D555" s="233" t="s">
        <v>149</v>
      </c>
      <c r="E555" s="41"/>
      <c r="F555" s="234" t="s">
        <v>858</v>
      </c>
      <c r="G555" s="41"/>
      <c r="H555" s="41"/>
      <c r="I555" s="137"/>
      <c r="J555" s="41"/>
      <c r="K555" s="41"/>
      <c r="L555" s="45"/>
      <c r="M555" s="235"/>
      <c r="N555" s="236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149</v>
      </c>
      <c r="AU555" s="18" t="s">
        <v>85</v>
      </c>
    </row>
    <row r="556" s="13" customFormat="1">
      <c r="A556" s="13"/>
      <c r="B556" s="237"/>
      <c r="C556" s="238"/>
      <c r="D556" s="233" t="s">
        <v>150</v>
      </c>
      <c r="E556" s="239" t="s">
        <v>19</v>
      </c>
      <c r="F556" s="240" t="s">
        <v>1320</v>
      </c>
      <c r="G556" s="238"/>
      <c r="H556" s="241">
        <v>29.699999999999999</v>
      </c>
      <c r="I556" s="242"/>
      <c r="J556" s="238"/>
      <c r="K556" s="238"/>
      <c r="L556" s="243"/>
      <c r="M556" s="244"/>
      <c r="N556" s="245"/>
      <c r="O556" s="245"/>
      <c r="P556" s="245"/>
      <c r="Q556" s="245"/>
      <c r="R556" s="245"/>
      <c r="S556" s="245"/>
      <c r="T556" s="24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7" t="s">
        <v>150</v>
      </c>
      <c r="AU556" s="247" t="s">
        <v>85</v>
      </c>
      <c r="AV556" s="13" t="s">
        <v>85</v>
      </c>
      <c r="AW556" s="13" t="s">
        <v>34</v>
      </c>
      <c r="AX556" s="13" t="s">
        <v>82</v>
      </c>
      <c r="AY556" s="247" t="s">
        <v>142</v>
      </c>
    </row>
    <row r="557" s="2" customFormat="1" ht="21.75" customHeight="1">
      <c r="A557" s="39"/>
      <c r="B557" s="40"/>
      <c r="C557" s="220" t="s">
        <v>912</v>
      </c>
      <c r="D557" s="220" t="s">
        <v>143</v>
      </c>
      <c r="E557" s="221" t="s">
        <v>862</v>
      </c>
      <c r="F557" s="222" t="s">
        <v>863</v>
      </c>
      <c r="G557" s="223" t="s">
        <v>146</v>
      </c>
      <c r="H557" s="224">
        <v>220</v>
      </c>
      <c r="I557" s="225"/>
      <c r="J557" s="226">
        <f>ROUND(I557*H557,2)</f>
        <v>0</v>
      </c>
      <c r="K557" s="222" t="s">
        <v>165</v>
      </c>
      <c r="L557" s="45"/>
      <c r="M557" s="227" t="s">
        <v>19</v>
      </c>
      <c r="N557" s="228" t="s">
        <v>45</v>
      </c>
      <c r="O557" s="85"/>
      <c r="P557" s="229">
        <f>O557*H557</f>
        <v>0</v>
      </c>
      <c r="Q557" s="229">
        <v>0.30360999999999999</v>
      </c>
      <c r="R557" s="229">
        <f>Q557*H557</f>
        <v>66.794200000000004</v>
      </c>
      <c r="S557" s="229">
        <v>0</v>
      </c>
      <c r="T557" s="230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1" t="s">
        <v>269</v>
      </c>
      <c r="AT557" s="231" t="s">
        <v>143</v>
      </c>
      <c r="AU557" s="231" t="s">
        <v>85</v>
      </c>
      <c r="AY557" s="18" t="s">
        <v>142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18" t="s">
        <v>82</v>
      </c>
      <c r="BK557" s="232">
        <f>ROUND(I557*H557,2)</f>
        <v>0</v>
      </c>
      <c r="BL557" s="18" t="s">
        <v>269</v>
      </c>
      <c r="BM557" s="231" t="s">
        <v>864</v>
      </c>
    </row>
    <row r="558" s="2" customFormat="1">
      <c r="A558" s="39"/>
      <c r="B558" s="40"/>
      <c r="C558" s="41"/>
      <c r="D558" s="233" t="s">
        <v>149</v>
      </c>
      <c r="E558" s="41"/>
      <c r="F558" s="234" t="s">
        <v>865</v>
      </c>
      <c r="G558" s="41"/>
      <c r="H558" s="41"/>
      <c r="I558" s="137"/>
      <c r="J558" s="41"/>
      <c r="K558" s="41"/>
      <c r="L558" s="45"/>
      <c r="M558" s="235"/>
      <c r="N558" s="236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149</v>
      </c>
      <c r="AU558" s="18" t="s">
        <v>85</v>
      </c>
    </row>
    <row r="559" s="2" customFormat="1">
      <c r="A559" s="39"/>
      <c r="B559" s="40"/>
      <c r="C559" s="41"/>
      <c r="D559" s="233" t="s">
        <v>197</v>
      </c>
      <c r="E559" s="41"/>
      <c r="F559" s="260" t="s">
        <v>753</v>
      </c>
      <c r="G559" s="41"/>
      <c r="H559" s="41"/>
      <c r="I559" s="137"/>
      <c r="J559" s="41"/>
      <c r="K559" s="41"/>
      <c r="L559" s="45"/>
      <c r="M559" s="235"/>
      <c r="N559" s="236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197</v>
      </c>
      <c r="AU559" s="18" t="s">
        <v>85</v>
      </c>
    </row>
    <row r="560" s="13" customFormat="1">
      <c r="A560" s="13"/>
      <c r="B560" s="237"/>
      <c r="C560" s="238"/>
      <c r="D560" s="233" t="s">
        <v>150</v>
      </c>
      <c r="E560" s="239" t="s">
        <v>19</v>
      </c>
      <c r="F560" s="240" t="s">
        <v>1321</v>
      </c>
      <c r="G560" s="238"/>
      <c r="H560" s="241">
        <v>220</v>
      </c>
      <c r="I560" s="242"/>
      <c r="J560" s="238"/>
      <c r="K560" s="238"/>
      <c r="L560" s="243"/>
      <c r="M560" s="244"/>
      <c r="N560" s="245"/>
      <c r="O560" s="245"/>
      <c r="P560" s="245"/>
      <c r="Q560" s="245"/>
      <c r="R560" s="245"/>
      <c r="S560" s="245"/>
      <c r="T560" s="246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7" t="s">
        <v>150</v>
      </c>
      <c r="AU560" s="247" t="s">
        <v>85</v>
      </c>
      <c r="AV560" s="13" t="s">
        <v>85</v>
      </c>
      <c r="AW560" s="13" t="s">
        <v>34</v>
      </c>
      <c r="AX560" s="13" t="s">
        <v>82</v>
      </c>
      <c r="AY560" s="247" t="s">
        <v>142</v>
      </c>
    </row>
    <row r="561" s="2" customFormat="1" ht="16.5" customHeight="1">
      <c r="A561" s="39"/>
      <c r="B561" s="40"/>
      <c r="C561" s="248" t="s">
        <v>917</v>
      </c>
      <c r="D561" s="248" t="s">
        <v>152</v>
      </c>
      <c r="E561" s="249" t="s">
        <v>869</v>
      </c>
      <c r="F561" s="250" t="s">
        <v>870</v>
      </c>
      <c r="G561" s="251" t="s">
        <v>825</v>
      </c>
      <c r="H561" s="252">
        <v>89.099999999999994</v>
      </c>
      <c r="I561" s="253"/>
      <c r="J561" s="254">
        <f>ROUND(I561*H561,2)</f>
        <v>0</v>
      </c>
      <c r="K561" s="250" t="s">
        <v>165</v>
      </c>
      <c r="L561" s="255"/>
      <c r="M561" s="256" t="s">
        <v>19</v>
      </c>
      <c r="N561" s="257" t="s">
        <v>45</v>
      </c>
      <c r="O561" s="85"/>
      <c r="P561" s="229">
        <f>O561*H561</f>
        <v>0</v>
      </c>
      <c r="Q561" s="229">
        <v>1</v>
      </c>
      <c r="R561" s="229">
        <f>Q561*H561</f>
        <v>89.099999999999994</v>
      </c>
      <c r="S561" s="229">
        <v>0</v>
      </c>
      <c r="T561" s="230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1" t="s">
        <v>388</v>
      </c>
      <c r="AT561" s="231" t="s">
        <v>152</v>
      </c>
      <c r="AU561" s="231" t="s">
        <v>85</v>
      </c>
      <c r="AY561" s="18" t="s">
        <v>142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18" t="s">
        <v>82</v>
      </c>
      <c r="BK561" s="232">
        <f>ROUND(I561*H561,2)</f>
        <v>0</v>
      </c>
      <c r="BL561" s="18" t="s">
        <v>269</v>
      </c>
      <c r="BM561" s="231" t="s">
        <v>871</v>
      </c>
    </row>
    <row r="562" s="2" customFormat="1">
      <c r="A562" s="39"/>
      <c r="B562" s="40"/>
      <c r="C562" s="41"/>
      <c r="D562" s="233" t="s">
        <v>149</v>
      </c>
      <c r="E562" s="41"/>
      <c r="F562" s="234" t="s">
        <v>870</v>
      </c>
      <c r="G562" s="41"/>
      <c r="H562" s="41"/>
      <c r="I562" s="137"/>
      <c r="J562" s="41"/>
      <c r="K562" s="41"/>
      <c r="L562" s="45"/>
      <c r="M562" s="235"/>
      <c r="N562" s="236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149</v>
      </c>
      <c r="AU562" s="18" t="s">
        <v>85</v>
      </c>
    </row>
    <row r="563" s="13" customFormat="1">
      <c r="A563" s="13"/>
      <c r="B563" s="237"/>
      <c r="C563" s="238"/>
      <c r="D563" s="233" t="s">
        <v>150</v>
      </c>
      <c r="E563" s="239" t="s">
        <v>19</v>
      </c>
      <c r="F563" s="240" t="s">
        <v>1322</v>
      </c>
      <c r="G563" s="238"/>
      <c r="H563" s="241">
        <v>89.099999999999994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7" t="s">
        <v>150</v>
      </c>
      <c r="AU563" s="247" t="s">
        <v>85</v>
      </c>
      <c r="AV563" s="13" t="s">
        <v>85</v>
      </c>
      <c r="AW563" s="13" t="s">
        <v>34</v>
      </c>
      <c r="AX563" s="13" t="s">
        <v>82</v>
      </c>
      <c r="AY563" s="247" t="s">
        <v>142</v>
      </c>
    </row>
    <row r="564" s="2" customFormat="1" ht="21.75" customHeight="1">
      <c r="A564" s="39"/>
      <c r="B564" s="40"/>
      <c r="C564" s="220" t="s">
        <v>922</v>
      </c>
      <c r="D564" s="220" t="s">
        <v>143</v>
      </c>
      <c r="E564" s="221" t="s">
        <v>880</v>
      </c>
      <c r="F564" s="222" t="s">
        <v>881</v>
      </c>
      <c r="G564" s="223" t="s">
        <v>146</v>
      </c>
      <c r="H564" s="224">
        <v>220</v>
      </c>
      <c r="I564" s="225"/>
      <c r="J564" s="226">
        <f>ROUND(I564*H564,2)</f>
        <v>0</v>
      </c>
      <c r="K564" s="222" t="s">
        <v>165</v>
      </c>
      <c r="L564" s="45"/>
      <c r="M564" s="227" t="s">
        <v>19</v>
      </c>
      <c r="N564" s="228" t="s">
        <v>45</v>
      </c>
      <c r="O564" s="85"/>
      <c r="P564" s="229">
        <f>O564*H564</f>
        <v>0</v>
      </c>
      <c r="Q564" s="229">
        <v>0.084250000000000005</v>
      </c>
      <c r="R564" s="229">
        <f>Q564*H564</f>
        <v>18.535</v>
      </c>
      <c r="S564" s="229">
        <v>0</v>
      </c>
      <c r="T564" s="230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1" t="s">
        <v>269</v>
      </c>
      <c r="AT564" s="231" t="s">
        <v>143</v>
      </c>
      <c r="AU564" s="231" t="s">
        <v>85</v>
      </c>
      <c r="AY564" s="18" t="s">
        <v>142</v>
      </c>
      <c r="BE564" s="232">
        <f>IF(N564="základní",J564,0)</f>
        <v>0</v>
      </c>
      <c r="BF564" s="232">
        <f>IF(N564="snížená",J564,0)</f>
        <v>0</v>
      </c>
      <c r="BG564" s="232">
        <f>IF(N564="zákl. přenesená",J564,0)</f>
        <v>0</v>
      </c>
      <c r="BH564" s="232">
        <f>IF(N564="sníž. přenesená",J564,0)</f>
        <v>0</v>
      </c>
      <c r="BI564" s="232">
        <f>IF(N564="nulová",J564,0)</f>
        <v>0</v>
      </c>
      <c r="BJ564" s="18" t="s">
        <v>82</v>
      </c>
      <c r="BK564" s="232">
        <f>ROUND(I564*H564,2)</f>
        <v>0</v>
      </c>
      <c r="BL564" s="18" t="s">
        <v>269</v>
      </c>
      <c r="BM564" s="231" t="s">
        <v>882</v>
      </c>
    </row>
    <row r="565" s="2" customFormat="1">
      <c r="A565" s="39"/>
      <c r="B565" s="40"/>
      <c r="C565" s="41"/>
      <c r="D565" s="233" t="s">
        <v>149</v>
      </c>
      <c r="E565" s="41"/>
      <c r="F565" s="234" t="s">
        <v>883</v>
      </c>
      <c r="G565" s="41"/>
      <c r="H565" s="41"/>
      <c r="I565" s="137"/>
      <c r="J565" s="41"/>
      <c r="K565" s="41"/>
      <c r="L565" s="45"/>
      <c r="M565" s="235"/>
      <c r="N565" s="236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149</v>
      </c>
      <c r="AU565" s="18" t="s">
        <v>85</v>
      </c>
    </row>
    <row r="566" s="2" customFormat="1">
      <c r="A566" s="39"/>
      <c r="B566" s="40"/>
      <c r="C566" s="41"/>
      <c r="D566" s="233" t="s">
        <v>197</v>
      </c>
      <c r="E566" s="41"/>
      <c r="F566" s="260" t="s">
        <v>753</v>
      </c>
      <c r="G566" s="41"/>
      <c r="H566" s="41"/>
      <c r="I566" s="137"/>
      <c r="J566" s="41"/>
      <c r="K566" s="41"/>
      <c r="L566" s="45"/>
      <c r="M566" s="235"/>
      <c r="N566" s="236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197</v>
      </c>
      <c r="AU566" s="18" t="s">
        <v>85</v>
      </c>
    </row>
    <row r="567" s="13" customFormat="1">
      <c r="A567" s="13"/>
      <c r="B567" s="237"/>
      <c r="C567" s="238"/>
      <c r="D567" s="233" t="s">
        <v>150</v>
      </c>
      <c r="E567" s="239" t="s">
        <v>19</v>
      </c>
      <c r="F567" s="240" t="s">
        <v>1319</v>
      </c>
      <c r="G567" s="238"/>
      <c r="H567" s="241">
        <v>220</v>
      </c>
      <c r="I567" s="242"/>
      <c r="J567" s="238"/>
      <c r="K567" s="238"/>
      <c r="L567" s="243"/>
      <c r="M567" s="244"/>
      <c r="N567" s="245"/>
      <c r="O567" s="245"/>
      <c r="P567" s="245"/>
      <c r="Q567" s="245"/>
      <c r="R567" s="245"/>
      <c r="S567" s="245"/>
      <c r="T567" s="246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7" t="s">
        <v>150</v>
      </c>
      <c r="AU567" s="247" t="s">
        <v>85</v>
      </c>
      <c r="AV567" s="13" t="s">
        <v>85</v>
      </c>
      <c r="AW567" s="13" t="s">
        <v>34</v>
      </c>
      <c r="AX567" s="13" t="s">
        <v>82</v>
      </c>
      <c r="AY567" s="247" t="s">
        <v>142</v>
      </c>
    </row>
    <row r="568" s="2" customFormat="1" ht="16.5" customHeight="1">
      <c r="A568" s="39"/>
      <c r="B568" s="40"/>
      <c r="C568" s="248" t="s">
        <v>926</v>
      </c>
      <c r="D568" s="248" t="s">
        <v>152</v>
      </c>
      <c r="E568" s="249" t="s">
        <v>886</v>
      </c>
      <c r="F568" s="250" t="s">
        <v>887</v>
      </c>
      <c r="G568" s="251" t="s">
        <v>146</v>
      </c>
      <c r="H568" s="252">
        <v>44</v>
      </c>
      <c r="I568" s="253"/>
      <c r="J568" s="254">
        <f>ROUND(I568*H568,2)</f>
        <v>0</v>
      </c>
      <c r="K568" s="250" t="s">
        <v>165</v>
      </c>
      <c r="L568" s="255"/>
      <c r="M568" s="256" t="s">
        <v>19</v>
      </c>
      <c r="N568" s="257" t="s">
        <v>45</v>
      </c>
      <c r="O568" s="85"/>
      <c r="P568" s="229">
        <f>O568*H568</f>
        <v>0</v>
      </c>
      <c r="Q568" s="229">
        <v>0.13100000000000001</v>
      </c>
      <c r="R568" s="229">
        <f>Q568*H568</f>
        <v>5.7640000000000002</v>
      </c>
      <c r="S568" s="229">
        <v>0</v>
      </c>
      <c r="T568" s="230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1" t="s">
        <v>325</v>
      </c>
      <c r="AT568" s="231" t="s">
        <v>152</v>
      </c>
      <c r="AU568" s="231" t="s">
        <v>85</v>
      </c>
      <c r="AY568" s="18" t="s">
        <v>142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18" t="s">
        <v>82</v>
      </c>
      <c r="BK568" s="232">
        <f>ROUND(I568*H568,2)</f>
        <v>0</v>
      </c>
      <c r="BL568" s="18" t="s">
        <v>325</v>
      </c>
      <c r="BM568" s="231" t="s">
        <v>888</v>
      </c>
    </row>
    <row r="569" s="2" customFormat="1">
      <c r="A569" s="39"/>
      <c r="B569" s="40"/>
      <c r="C569" s="41"/>
      <c r="D569" s="233" t="s">
        <v>149</v>
      </c>
      <c r="E569" s="41"/>
      <c r="F569" s="234" t="s">
        <v>887</v>
      </c>
      <c r="G569" s="41"/>
      <c r="H569" s="41"/>
      <c r="I569" s="137"/>
      <c r="J569" s="41"/>
      <c r="K569" s="41"/>
      <c r="L569" s="45"/>
      <c r="M569" s="235"/>
      <c r="N569" s="236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149</v>
      </c>
      <c r="AU569" s="18" t="s">
        <v>85</v>
      </c>
    </row>
    <row r="570" s="13" customFormat="1">
      <c r="A570" s="13"/>
      <c r="B570" s="237"/>
      <c r="C570" s="238"/>
      <c r="D570" s="233" t="s">
        <v>150</v>
      </c>
      <c r="E570" s="239" t="s">
        <v>19</v>
      </c>
      <c r="F570" s="240" t="s">
        <v>1323</v>
      </c>
      <c r="G570" s="238"/>
      <c r="H570" s="241">
        <v>44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7" t="s">
        <v>150</v>
      </c>
      <c r="AU570" s="247" t="s">
        <v>85</v>
      </c>
      <c r="AV570" s="13" t="s">
        <v>85</v>
      </c>
      <c r="AW570" s="13" t="s">
        <v>34</v>
      </c>
      <c r="AX570" s="13" t="s">
        <v>82</v>
      </c>
      <c r="AY570" s="247" t="s">
        <v>142</v>
      </c>
    </row>
    <row r="571" s="2" customFormat="1" ht="21.75" customHeight="1">
      <c r="A571" s="39"/>
      <c r="B571" s="40"/>
      <c r="C571" s="220" t="s">
        <v>930</v>
      </c>
      <c r="D571" s="220" t="s">
        <v>143</v>
      </c>
      <c r="E571" s="221" t="s">
        <v>896</v>
      </c>
      <c r="F571" s="222" t="s">
        <v>897</v>
      </c>
      <c r="G571" s="223" t="s">
        <v>194</v>
      </c>
      <c r="H571" s="224">
        <v>20</v>
      </c>
      <c r="I571" s="225"/>
      <c r="J571" s="226">
        <f>ROUND(I571*H571,2)</f>
        <v>0</v>
      </c>
      <c r="K571" s="222" t="s">
        <v>165</v>
      </c>
      <c r="L571" s="45"/>
      <c r="M571" s="227" t="s">
        <v>19</v>
      </c>
      <c r="N571" s="228" t="s">
        <v>45</v>
      </c>
      <c r="O571" s="85"/>
      <c r="P571" s="229">
        <f>O571*H571</f>
        <v>0</v>
      </c>
      <c r="Q571" s="229">
        <v>0</v>
      </c>
      <c r="R571" s="229">
        <f>Q571*H571</f>
        <v>0</v>
      </c>
      <c r="S571" s="229">
        <v>0</v>
      </c>
      <c r="T571" s="230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1" t="s">
        <v>269</v>
      </c>
      <c r="AT571" s="231" t="s">
        <v>143</v>
      </c>
      <c r="AU571" s="231" t="s">
        <v>85</v>
      </c>
      <c r="AY571" s="18" t="s">
        <v>142</v>
      </c>
      <c r="BE571" s="232">
        <f>IF(N571="základní",J571,0)</f>
        <v>0</v>
      </c>
      <c r="BF571" s="232">
        <f>IF(N571="snížená",J571,0)</f>
        <v>0</v>
      </c>
      <c r="BG571" s="232">
        <f>IF(N571="zákl. přenesená",J571,0)</f>
        <v>0</v>
      </c>
      <c r="BH571" s="232">
        <f>IF(N571="sníž. přenesená",J571,0)</f>
        <v>0</v>
      </c>
      <c r="BI571" s="232">
        <f>IF(N571="nulová",J571,0)</f>
        <v>0</v>
      </c>
      <c r="BJ571" s="18" t="s">
        <v>82</v>
      </c>
      <c r="BK571" s="232">
        <f>ROUND(I571*H571,2)</f>
        <v>0</v>
      </c>
      <c r="BL571" s="18" t="s">
        <v>269</v>
      </c>
      <c r="BM571" s="231" t="s">
        <v>1324</v>
      </c>
    </row>
    <row r="572" s="2" customFormat="1">
      <c r="A572" s="39"/>
      <c r="B572" s="40"/>
      <c r="C572" s="41"/>
      <c r="D572" s="233" t="s">
        <v>149</v>
      </c>
      <c r="E572" s="41"/>
      <c r="F572" s="234" t="s">
        <v>899</v>
      </c>
      <c r="G572" s="41"/>
      <c r="H572" s="41"/>
      <c r="I572" s="137"/>
      <c r="J572" s="41"/>
      <c r="K572" s="41"/>
      <c r="L572" s="45"/>
      <c r="M572" s="235"/>
      <c r="N572" s="236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149</v>
      </c>
      <c r="AU572" s="18" t="s">
        <v>85</v>
      </c>
    </row>
    <row r="573" s="2" customFormat="1">
      <c r="A573" s="39"/>
      <c r="B573" s="40"/>
      <c r="C573" s="41"/>
      <c r="D573" s="233" t="s">
        <v>197</v>
      </c>
      <c r="E573" s="41"/>
      <c r="F573" s="260" t="s">
        <v>740</v>
      </c>
      <c r="G573" s="41"/>
      <c r="H573" s="41"/>
      <c r="I573" s="137"/>
      <c r="J573" s="41"/>
      <c r="K573" s="41"/>
      <c r="L573" s="45"/>
      <c r="M573" s="235"/>
      <c r="N573" s="236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197</v>
      </c>
      <c r="AU573" s="18" t="s">
        <v>85</v>
      </c>
    </row>
    <row r="574" s="13" customFormat="1">
      <c r="A574" s="13"/>
      <c r="B574" s="237"/>
      <c r="C574" s="238"/>
      <c r="D574" s="233" t="s">
        <v>150</v>
      </c>
      <c r="E574" s="239" t="s">
        <v>19</v>
      </c>
      <c r="F574" s="240" t="s">
        <v>1325</v>
      </c>
      <c r="G574" s="238"/>
      <c r="H574" s="241">
        <v>20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7" t="s">
        <v>150</v>
      </c>
      <c r="AU574" s="247" t="s">
        <v>85</v>
      </c>
      <c r="AV574" s="13" t="s">
        <v>85</v>
      </c>
      <c r="AW574" s="13" t="s">
        <v>34</v>
      </c>
      <c r="AX574" s="13" t="s">
        <v>82</v>
      </c>
      <c r="AY574" s="247" t="s">
        <v>142</v>
      </c>
    </row>
    <row r="575" s="2" customFormat="1" ht="21.75" customHeight="1">
      <c r="A575" s="39"/>
      <c r="B575" s="40"/>
      <c r="C575" s="220" t="s">
        <v>934</v>
      </c>
      <c r="D575" s="220" t="s">
        <v>143</v>
      </c>
      <c r="E575" s="221" t="s">
        <v>902</v>
      </c>
      <c r="F575" s="222" t="s">
        <v>903</v>
      </c>
      <c r="G575" s="223" t="s">
        <v>146</v>
      </c>
      <c r="H575" s="224">
        <v>6</v>
      </c>
      <c r="I575" s="225"/>
      <c r="J575" s="226">
        <f>ROUND(I575*H575,2)</f>
        <v>0</v>
      </c>
      <c r="K575" s="222" t="s">
        <v>165</v>
      </c>
      <c r="L575" s="45"/>
      <c r="M575" s="227" t="s">
        <v>19</v>
      </c>
      <c r="N575" s="228" t="s">
        <v>45</v>
      </c>
      <c r="O575" s="85"/>
      <c r="P575" s="229">
        <f>O575*H575</f>
        <v>0</v>
      </c>
      <c r="Q575" s="229">
        <v>0.15192</v>
      </c>
      <c r="R575" s="229">
        <f>Q575*H575</f>
        <v>0.91152</v>
      </c>
      <c r="S575" s="229">
        <v>0</v>
      </c>
      <c r="T575" s="230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1" t="s">
        <v>269</v>
      </c>
      <c r="AT575" s="231" t="s">
        <v>143</v>
      </c>
      <c r="AU575" s="231" t="s">
        <v>85</v>
      </c>
      <c r="AY575" s="18" t="s">
        <v>142</v>
      </c>
      <c r="BE575" s="232">
        <f>IF(N575="základní",J575,0)</f>
        <v>0</v>
      </c>
      <c r="BF575" s="232">
        <f>IF(N575="snížená",J575,0)</f>
        <v>0</v>
      </c>
      <c r="BG575" s="232">
        <f>IF(N575="zákl. přenesená",J575,0)</f>
        <v>0</v>
      </c>
      <c r="BH575" s="232">
        <f>IF(N575="sníž. přenesená",J575,0)</f>
        <v>0</v>
      </c>
      <c r="BI575" s="232">
        <f>IF(N575="nulová",J575,0)</f>
        <v>0</v>
      </c>
      <c r="BJ575" s="18" t="s">
        <v>82</v>
      </c>
      <c r="BK575" s="232">
        <f>ROUND(I575*H575,2)</f>
        <v>0</v>
      </c>
      <c r="BL575" s="18" t="s">
        <v>269</v>
      </c>
      <c r="BM575" s="231" t="s">
        <v>1326</v>
      </c>
    </row>
    <row r="576" s="2" customFormat="1">
      <c r="A576" s="39"/>
      <c r="B576" s="40"/>
      <c r="C576" s="41"/>
      <c r="D576" s="233" t="s">
        <v>149</v>
      </c>
      <c r="E576" s="41"/>
      <c r="F576" s="234" t="s">
        <v>905</v>
      </c>
      <c r="G576" s="41"/>
      <c r="H576" s="41"/>
      <c r="I576" s="137"/>
      <c r="J576" s="41"/>
      <c r="K576" s="41"/>
      <c r="L576" s="45"/>
      <c r="M576" s="235"/>
      <c r="N576" s="236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149</v>
      </c>
      <c r="AU576" s="18" t="s">
        <v>85</v>
      </c>
    </row>
    <row r="577" s="2" customFormat="1">
      <c r="A577" s="39"/>
      <c r="B577" s="40"/>
      <c r="C577" s="41"/>
      <c r="D577" s="233" t="s">
        <v>197</v>
      </c>
      <c r="E577" s="41"/>
      <c r="F577" s="260" t="s">
        <v>753</v>
      </c>
      <c r="G577" s="41"/>
      <c r="H577" s="41"/>
      <c r="I577" s="137"/>
      <c r="J577" s="41"/>
      <c r="K577" s="41"/>
      <c r="L577" s="45"/>
      <c r="M577" s="235"/>
      <c r="N577" s="236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197</v>
      </c>
      <c r="AU577" s="18" t="s">
        <v>85</v>
      </c>
    </row>
    <row r="578" s="13" customFormat="1">
      <c r="A578" s="13"/>
      <c r="B578" s="237"/>
      <c r="C578" s="238"/>
      <c r="D578" s="233" t="s">
        <v>150</v>
      </c>
      <c r="E578" s="239" t="s">
        <v>19</v>
      </c>
      <c r="F578" s="240" t="s">
        <v>1327</v>
      </c>
      <c r="G578" s="238"/>
      <c r="H578" s="241">
        <v>6</v>
      </c>
      <c r="I578" s="242"/>
      <c r="J578" s="238"/>
      <c r="K578" s="238"/>
      <c r="L578" s="243"/>
      <c r="M578" s="244"/>
      <c r="N578" s="245"/>
      <c r="O578" s="245"/>
      <c r="P578" s="245"/>
      <c r="Q578" s="245"/>
      <c r="R578" s="245"/>
      <c r="S578" s="245"/>
      <c r="T578" s="24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7" t="s">
        <v>150</v>
      </c>
      <c r="AU578" s="247" t="s">
        <v>85</v>
      </c>
      <c r="AV578" s="13" t="s">
        <v>85</v>
      </c>
      <c r="AW578" s="13" t="s">
        <v>34</v>
      </c>
      <c r="AX578" s="13" t="s">
        <v>82</v>
      </c>
      <c r="AY578" s="247" t="s">
        <v>142</v>
      </c>
    </row>
    <row r="579" s="2" customFormat="1" ht="21.75" customHeight="1">
      <c r="A579" s="39"/>
      <c r="B579" s="40"/>
      <c r="C579" s="248" t="s">
        <v>941</v>
      </c>
      <c r="D579" s="248" t="s">
        <v>152</v>
      </c>
      <c r="E579" s="249" t="s">
        <v>908</v>
      </c>
      <c r="F579" s="250" t="s">
        <v>909</v>
      </c>
      <c r="G579" s="251" t="s">
        <v>825</v>
      </c>
      <c r="H579" s="252">
        <v>1.1200000000000001</v>
      </c>
      <c r="I579" s="253"/>
      <c r="J579" s="254">
        <f>ROUND(I579*H579,2)</f>
        <v>0</v>
      </c>
      <c r="K579" s="250" t="s">
        <v>165</v>
      </c>
      <c r="L579" s="255"/>
      <c r="M579" s="256" t="s">
        <v>19</v>
      </c>
      <c r="N579" s="257" t="s">
        <v>45</v>
      </c>
      <c r="O579" s="85"/>
      <c r="P579" s="229">
        <f>O579*H579</f>
        <v>0</v>
      </c>
      <c r="Q579" s="229">
        <v>1</v>
      </c>
      <c r="R579" s="229">
        <f>Q579*H579</f>
        <v>1.1200000000000001</v>
      </c>
      <c r="S579" s="229">
        <v>0</v>
      </c>
      <c r="T579" s="230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1" t="s">
        <v>325</v>
      </c>
      <c r="AT579" s="231" t="s">
        <v>152</v>
      </c>
      <c r="AU579" s="231" t="s">
        <v>85</v>
      </c>
      <c r="AY579" s="18" t="s">
        <v>142</v>
      </c>
      <c r="BE579" s="232">
        <f>IF(N579="základní",J579,0)</f>
        <v>0</v>
      </c>
      <c r="BF579" s="232">
        <f>IF(N579="snížená",J579,0)</f>
        <v>0</v>
      </c>
      <c r="BG579" s="232">
        <f>IF(N579="zákl. přenesená",J579,0)</f>
        <v>0</v>
      </c>
      <c r="BH579" s="232">
        <f>IF(N579="sníž. přenesená",J579,0)</f>
        <v>0</v>
      </c>
      <c r="BI579" s="232">
        <f>IF(N579="nulová",J579,0)</f>
        <v>0</v>
      </c>
      <c r="BJ579" s="18" t="s">
        <v>82</v>
      </c>
      <c r="BK579" s="232">
        <f>ROUND(I579*H579,2)</f>
        <v>0</v>
      </c>
      <c r="BL579" s="18" t="s">
        <v>325</v>
      </c>
      <c r="BM579" s="231" t="s">
        <v>1328</v>
      </c>
    </row>
    <row r="580" s="2" customFormat="1">
      <c r="A580" s="39"/>
      <c r="B580" s="40"/>
      <c r="C580" s="41"/>
      <c r="D580" s="233" t="s">
        <v>149</v>
      </c>
      <c r="E580" s="41"/>
      <c r="F580" s="234" t="s">
        <v>909</v>
      </c>
      <c r="G580" s="41"/>
      <c r="H580" s="41"/>
      <c r="I580" s="137"/>
      <c r="J580" s="41"/>
      <c r="K580" s="41"/>
      <c r="L580" s="45"/>
      <c r="M580" s="235"/>
      <c r="N580" s="236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149</v>
      </c>
      <c r="AU580" s="18" t="s">
        <v>85</v>
      </c>
    </row>
    <row r="581" s="13" customFormat="1">
      <c r="A581" s="13"/>
      <c r="B581" s="237"/>
      <c r="C581" s="238"/>
      <c r="D581" s="233" t="s">
        <v>150</v>
      </c>
      <c r="E581" s="239" t="s">
        <v>19</v>
      </c>
      <c r="F581" s="240" t="s">
        <v>1329</v>
      </c>
      <c r="G581" s="238"/>
      <c r="H581" s="241">
        <v>1.1200000000000001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7" t="s">
        <v>150</v>
      </c>
      <c r="AU581" s="247" t="s">
        <v>85</v>
      </c>
      <c r="AV581" s="13" t="s">
        <v>85</v>
      </c>
      <c r="AW581" s="13" t="s">
        <v>34</v>
      </c>
      <c r="AX581" s="13" t="s">
        <v>82</v>
      </c>
      <c r="AY581" s="247" t="s">
        <v>142</v>
      </c>
    </row>
    <row r="582" s="2" customFormat="1" ht="21.75" customHeight="1">
      <c r="A582" s="39"/>
      <c r="B582" s="40"/>
      <c r="C582" s="220" t="s">
        <v>949</v>
      </c>
      <c r="D582" s="220" t="s">
        <v>143</v>
      </c>
      <c r="E582" s="221" t="s">
        <v>913</v>
      </c>
      <c r="F582" s="222" t="s">
        <v>903</v>
      </c>
      <c r="G582" s="223" t="s">
        <v>146</v>
      </c>
      <c r="H582" s="224">
        <v>16</v>
      </c>
      <c r="I582" s="225"/>
      <c r="J582" s="226">
        <f>ROUND(I582*H582,2)</f>
        <v>0</v>
      </c>
      <c r="K582" s="222" t="s">
        <v>19</v>
      </c>
      <c r="L582" s="45"/>
      <c r="M582" s="227" t="s">
        <v>19</v>
      </c>
      <c r="N582" s="228" t="s">
        <v>45</v>
      </c>
      <c r="O582" s="85"/>
      <c r="P582" s="229">
        <f>O582*H582</f>
        <v>0</v>
      </c>
      <c r="Q582" s="229">
        <v>0.15192</v>
      </c>
      <c r="R582" s="229">
        <f>Q582*H582</f>
        <v>2.43072</v>
      </c>
      <c r="S582" s="229">
        <v>0</v>
      </c>
      <c r="T582" s="230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1" t="s">
        <v>269</v>
      </c>
      <c r="AT582" s="231" t="s">
        <v>143</v>
      </c>
      <c r="AU582" s="231" t="s">
        <v>85</v>
      </c>
      <c r="AY582" s="18" t="s">
        <v>142</v>
      </c>
      <c r="BE582" s="232">
        <f>IF(N582="základní",J582,0)</f>
        <v>0</v>
      </c>
      <c r="BF582" s="232">
        <f>IF(N582="snížená",J582,0)</f>
        <v>0</v>
      </c>
      <c r="BG582" s="232">
        <f>IF(N582="zákl. přenesená",J582,0)</f>
        <v>0</v>
      </c>
      <c r="BH582" s="232">
        <f>IF(N582="sníž. přenesená",J582,0)</f>
        <v>0</v>
      </c>
      <c r="BI582" s="232">
        <f>IF(N582="nulová",J582,0)</f>
        <v>0</v>
      </c>
      <c r="BJ582" s="18" t="s">
        <v>82</v>
      </c>
      <c r="BK582" s="232">
        <f>ROUND(I582*H582,2)</f>
        <v>0</v>
      </c>
      <c r="BL582" s="18" t="s">
        <v>269</v>
      </c>
      <c r="BM582" s="231" t="s">
        <v>1330</v>
      </c>
    </row>
    <row r="583" s="2" customFormat="1">
      <c r="A583" s="39"/>
      <c r="B583" s="40"/>
      <c r="C583" s="41"/>
      <c r="D583" s="233" t="s">
        <v>149</v>
      </c>
      <c r="E583" s="41"/>
      <c r="F583" s="234" t="s">
        <v>915</v>
      </c>
      <c r="G583" s="41"/>
      <c r="H583" s="41"/>
      <c r="I583" s="137"/>
      <c r="J583" s="41"/>
      <c r="K583" s="41"/>
      <c r="L583" s="45"/>
      <c r="M583" s="235"/>
      <c r="N583" s="236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149</v>
      </c>
      <c r="AU583" s="18" t="s">
        <v>85</v>
      </c>
    </row>
    <row r="584" s="2" customFormat="1">
      <c r="A584" s="39"/>
      <c r="B584" s="40"/>
      <c r="C584" s="41"/>
      <c r="D584" s="233" t="s">
        <v>197</v>
      </c>
      <c r="E584" s="41"/>
      <c r="F584" s="260" t="s">
        <v>753</v>
      </c>
      <c r="G584" s="41"/>
      <c r="H584" s="41"/>
      <c r="I584" s="137"/>
      <c r="J584" s="41"/>
      <c r="K584" s="41"/>
      <c r="L584" s="45"/>
      <c r="M584" s="235"/>
      <c r="N584" s="236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197</v>
      </c>
      <c r="AU584" s="18" t="s">
        <v>85</v>
      </c>
    </row>
    <row r="585" s="13" customFormat="1">
      <c r="A585" s="13"/>
      <c r="B585" s="237"/>
      <c r="C585" s="238"/>
      <c r="D585" s="233" t="s">
        <v>150</v>
      </c>
      <c r="E585" s="239" t="s">
        <v>19</v>
      </c>
      <c r="F585" s="240" t="s">
        <v>1331</v>
      </c>
      <c r="G585" s="238"/>
      <c r="H585" s="241">
        <v>16</v>
      </c>
      <c r="I585" s="242"/>
      <c r="J585" s="238"/>
      <c r="K585" s="238"/>
      <c r="L585" s="243"/>
      <c r="M585" s="244"/>
      <c r="N585" s="245"/>
      <c r="O585" s="245"/>
      <c r="P585" s="245"/>
      <c r="Q585" s="245"/>
      <c r="R585" s="245"/>
      <c r="S585" s="245"/>
      <c r="T585" s="246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7" t="s">
        <v>150</v>
      </c>
      <c r="AU585" s="247" t="s">
        <v>85</v>
      </c>
      <c r="AV585" s="13" t="s">
        <v>85</v>
      </c>
      <c r="AW585" s="13" t="s">
        <v>34</v>
      </c>
      <c r="AX585" s="13" t="s">
        <v>82</v>
      </c>
      <c r="AY585" s="247" t="s">
        <v>142</v>
      </c>
    </row>
    <row r="586" s="2" customFormat="1" ht="21.75" customHeight="1">
      <c r="A586" s="39"/>
      <c r="B586" s="40"/>
      <c r="C586" s="248" t="s">
        <v>954</v>
      </c>
      <c r="D586" s="248" t="s">
        <v>152</v>
      </c>
      <c r="E586" s="249" t="s">
        <v>918</v>
      </c>
      <c r="F586" s="250" t="s">
        <v>919</v>
      </c>
      <c r="G586" s="251" t="s">
        <v>825</v>
      </c>
      <c r="H586" s="252">
        <v>1.792</v>
      </c>
      <c r="I586" s="253"/>
      <c r="J586" s="254">
        <f>ROUND(I586*H586,2)</f>
        <v>0</v>
      </c>
      <c r="K586" s="250" t="s">
        <v>165</v>
      </c>
      <c r="L586" s="255"/>
      <c r="M586" s="256" t="s">
        <v>19</v>
      </c>
      <c r="N586" s="257" t="s">
        <v>45</v>
      </c>
      <c r="O586" s="85"/>
      <c r="P586" s="229">
        <f>O586*H586</f>
        <v>0</v>
      </c>
      <c r="Q586" s="229">
        <v>1</v>
      </c>
      <c r="R586" s="229">
        <f>Q586*H586</f>
        <v>1.792</v>
      </c>
      <c r="S586" s="229">
        <v>0</v>
      </c>
      <c r="T586" s="230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1" t="s">
        <v>325</v>
      </c>
      <c r="AT586" s="231" t="s">
        <v>152</v>
      </c>
      <c r="AU586" s="231" t="s">
        <v>85</v>
      </c>
      <c r="AY586" s="18" t="s">
        <v>142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18" t="s">
        <v>82</v>
      </c>
      <c r="BK586" s="232">
        <f>ROUND(I586*H586,2)</f>
        <v>0</v>
      </c>
      <c r="BL586" s="18" t="s">
        <v>325</v>
      </c>
      <c r="BM586" s="231" t="s">
        <v>1332</v>
      </c>
    </row>
    <row r="587" s="2" customFormat="1">
      <c r="A587" s="39"/>
      <c r="B587" s="40"/>
      <c r="C587" s="41"/>
      <c r="D587" s="233" t="s">
        <v>149</v>
      </c>
      <c r="E587" s="41"/>
      <c r="F587" s="234" t="s">
        <v>919</v>
      </c>
      <c r="G587" s="41"/>
      <c r="H587" s="41"/>
      <c r="I587" s="137"/>
      <c r="J587" s="41"/>
      <c r="K587" s="41"/>
      <c r="L587" s="45"/>
      <c r="M587" s="235"/>
      <c r="N587" s="236"/>
      <c r="O587" s="85"/>
      <c r="P587" s="85"/>
      <c r="Q587" s="85"/>
      <c r="R587" s="85"/>
      <c r="S587" s="85"/>
      <c r="T587" s="86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149</v>
      </c>
      <c r="AU587" s="18" t="s">
        <v>85</v>
      </c>
    </row>
    <row r="588" s="13" customFormat="1">
      <c r="A588" s="13"/>
      <c r="B588" s="237"/>
      <c r="C588" s="238"/>
      <c r="D588" s="233" t="s">
        <v>150</v>
      </c>
      <c r="E588" s="239" t="s">
        <v>19</v>
      </c>
      <c r="F588" s="240" t="s">
        <v>1333</v>
      </c>
      <c r="G588" s="238"/>
      <c r="H588" s="241">
        <v>1.792</v>
      </c>
      <c r="I588" s="242"/>
      <c r="J588" s="238"/>
      <c r="K588" s="238"/>
      <c r="L588" s="243"/>
      <c r="M588" s="244"/>
      <c r="N588" s="245"/>
      <c r="O588" s="245"/>
      <c r="P588" s="245"/>
      <c r="Q588" s="245"/>
      <c r="R588" s="245"/>
      <c r="S588" s="245"/>
      <c r="T588" s="246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7" t="s">
        <v>150</v>
      </c>
      <c r="AU588" s="247" t="s">
        <v>85</v>
      </c>
      <c r="AV588" s="13" t="s">
        <v>85</v>
      </c>
      <c r="AW588" s="13" t="s">
        <v>34</v>
      </c>
      <c r="AX588" s="13" t="s">
        <v>82</v>
      </c>
      <c r="AY588" s="247" t="s">
        <v>142</v>
      </c>
    </row>
    <row r="589" s="2" customFormat="1" ht="16.5" customHeight="1">
      <c r="A589" s="39"/>
      <c r="B589" s="40"/>
      <c r="C589" s="248" t="s">
        <v>959</v>
      </c>
      <c r="D589" s="248" t="s">
        <v>152</v>
      </c>
      <c r="E589" s="249" t="s">
        <v>923</v>
      </c>
      <c r="F589" s="250" t="s">
        <v>924</v>
      </c>
      <c r="G589" s="251" t="s">
        <v>387</v>
      </c>
      <c r="H589" s="252">
        <v>20</v>
      </c>
      <c r="I589" s="253"/>
      <c r="J589" s="254">
        <f>ROUND(I589*H589,2)</f>
        <v>0</v>
      </c>
      <c r="K589" s="250" t="s">
        <v>165</v>
      </c>
      <c r="L589" s="255"/>
      <c r="M589" s="256" t="s">
        <v>19</v>
      </c>
      <c r="N589" s="257" t="s">
        <v>45</v>
      </c>
      <c r="O589" s="85"/>
      <c r="P589" s="229">
        <f>O589*H589</f>
        <v>0</v>
      </c>
      <c r="Q589" s="229">
        <v>0.001</v>
      </c>
      <c r="R589" s="229">
        <f>Q589*H589</f>
        <v>0.02</v>
      </c>
      <c r="S589" s="229">
        <v>0</v>
      </c>
      <c r="T589" s="230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1" t="s">
        <v>325</v>
      </c>
      <c r="AT589" s="231" t="s">
        <v>152</v>
      </c>
      <c r="AU589" s="231" t="s">
        <v>85</v>
      </c>
      <c r="AY589" s="18" t="s">
        <v>142</v>
      </c>
      <c r="BE589" s="232">
        <f>IF(N589="základní",J589,0)</f>
        <v>0</v>
      </c>
      <c r="BF589" s="232">
        <f>IF(N589="snížená",J589,0)</f>
        <v>0</v>
      </c>
      <c r="BG589" s="232">
        <f>IF(N589="zákl. přenesená",J589,0)</f>
        <v>0</v>
      </c>
      <c r="BH589" s="232">
        <f>IF(N589="sníž. přenesená",J589,0)</f>
        <v>0</v>
      </c>
      <c r="BI589" s="232">
        <f>IF(N589="nulová",J589,0)</f>
        <v>0</v>
      </c>
      <c r="BJ589" s="18" t="s">
        <v>82</v>
      </c>
      <c r="BK589" s="232">
        <f>ROUND(I589*H589,2)</f>
        <v>0</v>
      </c>
      <c r="BL589" s="18" t="s">
        <v>325</v>
      </c>
      <c r="BM589" s="231" t="s">
        <v>1334</v>
      </c>
    </row>
    <row r="590" s="2" customFormat="1">
      <c r="A590" s="39"/>
      <c r="B590" s="40"/>
      <c r="C590" s="41"/>
      <c r="D590" s="233" t="s">
        <v>149</v>
      </c>
      <c r="E590" s="41"/>
      <c r="F590" s="234" t="s">
        <v>924</v>
      </c>
      <c r="G590" s="41"/>
      <c r="H590" s="41"/>
      <c r="I590" s="137"/>
      <c r="J590" s="41"/>
      <c r="K590" s="41"/>
      <c r="L590" s="45"/>
      <c r="M590" s="235"/>
      <c r="N590" s="236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149</v>
      </c>
      <c r="AU590" s="18" t="s">
        <v>85</v>
      </c>
    </row>
    <row r="591" s="13" customFormat="1">
      <c r="A591" s="13"/>
      <c r="B591" s="237"/>
      <c r="C591" s="238"/>
      <c r="D591" s="233" t="s">
        <v>150</v>
      </c>
      <c r="E591" s="239" t="s">
        <v>19</v>
      </c>
      <c r="F591" s="240" t="s">
        <v>279</v>
      </c>
      <c r="G591" s="238"/>
      <c r="H591" s="241">
        <v>20</v>
      </c>
      <c r="I591" s="242"/>
      <c r="J591" s="238"/>
      <c r="K591" s="238"/>
      <c r="L591" s="243"/>
      <c r="M591" s="244"/>
      <c r="N591" s="245"/>
      <c r="O591" s="245"/>
      <c r="P591" s="245"/>
      <c r="Q591" s="245"/>
      <c r="R591" s="245"/>
      <c r="S591" s="245"/>
      <c r="T591" s="246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7" t="s">
        <v>150</v>
      </c>
      <c r="AU591" s="247" t="s">
        <v>85</v>
      </c>
      <c r="AV591" s="13" t="s">
        <v>85</v>
      </c>
      <c r="AW591" s="13" t="s">
        <v>34</v>
      </c>
      <c r="AX591" s="13" t="s">
        <v>82</v>
      </c>
      <c r="AY591" s="247" t="s">
        <v>142</v>
      </c>
    </row>
    <row r="592" s="2" customFormat="1" ht="16.5" customHeight="1">
      <c r="A592" s="39"/>
      <c r="B592" s="40"/>
      <c r="C592" s="248" t="s">
        <v>965</v>
      </c>
      <c r="D592" s="248" t="s">
        <v>152</v>
      </c>
      <c r="E592" s="249" t="s">
        <v>927</v>
      </c>
      <c r="F592" s="250" t="s">
        <v>928</v>
      </c>
      <c r="G592" s="251" t="s">
        <v>825</v>
      </c>
      <c r="H592" s="252">
        <v>1.792</v>
      </c>
      <c r="I592" s="253"/>
      <c r="J592" s="254">
        <f>ROUND(I592*H592,2)</f>
        <v>0</v>
      </c>
      <c r="K592" s="250" t="s">
        <v>165</v>
      </c>
      <c r="L592" s="255"/>
      <c r="M592" s="256" t="s">
        <v>19</v>
      </c>
      <c r="N592" s="257" t="s">
        <v>45</v>
      </c>
      <c r="O592" s="85"/>
      <c r="P592" s="229">
        <f>O592*H592</f>
        <v>0</v>
      </c>
      <c r="Q592" s="229">
        <v>1</v>
      </c>
      <c r="R592" s="229">
        <f>Q592*H592</f>
        <v>1.792</v>
      </c>
      <c r="S592" s="229">
        <v>0</v>
      </c>
      <c r="T592" s="230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31" t="s">
        <v>325</v>
      </c>
      <c r="AT592" s="231" t="s">
        <v>152</v>
      </c>
      <c r="AU592" s="231" t="s">
        <v>85</v>
      </c>
      <c r="AY592" s="18" t="s">
        <v>142</v>
      </c>
      <c r="BE592" s="232">
        <f>IF(N592="základní",J592,0)</f>
        <v>0</v>
      </c>
      <c r="BF592" s="232">
        <f>IF(N592="snížená",J592,0)</f>
        <v>0</v>
      </c>
      <c r="BG592" s="232">
        <f>IF(N592="zákl. přenesená",J592,0)</f>
        <v>0</v>
      </c>
      <c r="BH592" s="232">
        <f>IF(N592="sníž. přenesená",J592,0)</f>
        <v>0</v>
      </c>
      <c r="BI592" s="232">
        <f>IF(N592="nulová",J592,0)</f>
        <v>0</v>
      </c>
      <c r="BJ592" s="18" t="s">
        <v>82</v>
      </c>
      <c r="BK592" s="232">
        <f>ROUND(I592*H592,2)</f>
        <v>0</v>
      </c>
      <c r="BL592" s="18" t="s">
        <v>325</v>
      </c>
      <c r="BM592" s="231" t="s">
        <v>1335</v>
      </c>
    </row>
    <row r="593" s="2" customFormat="1">
      <c r="A593" s="39"/>
      <c r="B593" s="40"/>
      <c r="C593" s="41"/>
      <c r="D593" s="233" t="s">
        <v>149</v>
      </c>
      <c r="E593" s="41"/>
      <c r="F593" s="234" t="s">
        <v>928</v>
      </c>
      <c r="G593" s="41"/>
      <c r="H593" s="41"/>
      <c r="I593" s="137"/>
      <c r="J593" s="41"/>
      <c r="K593" s="41"/>
      <c r="L593" s="45"/>
      <c r="M593" s="235"/>
      <c r="N593" s="236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149</v>
      </c>
      <c r="AU593" s="18" t="s">
        <v>85</v>
      </c>
    </row>
    <row r="594" s="13" customFormat="1">
      <c r="A594" s="13"/>
      <c r="B594" s="237"/>
      <c r="C594" s="238"/>
      <c r="D594" s="233" t="s">
        <v>150</v>
      </c>
      <c r="E594" s="239" t="s">
        <v>19</v>
      </c>
      <c r="F594" s="240" t="s">
        <v>1333</v>
      </c>
      <c r="G594" s="238"/>
      <c r="H594" s="241">
        <v>1.792</v>
      </c>
      <c r="I594" s="242"/>
      <c r="J594" s="238"/>
      <c r="K594" s="238"/>
      <c r="L594" s="243"/>
      <c r="M594" s="244"/>
      <c r="N594" s="245"/>
      <c r="O594" s="245"/>
      <c r="P594" s="245"/>
      <c r="Q594" s="245"/>
      <c r="R594" s="245"/>
      <c r="S594" s="245"/>
      <c r="T594" s="24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7" t="s">
        <v>150</v>
      </c>
      <c r="AU594" s="247" t="s">
        <v>85</v>
      </c>
      <c r="AV594" s="13" t="s">
        <v>85</v>
      </c>
      <c r="AW594" s="13" t="s">
        <v>34</v>
      </c>
      <c r="AX594" s="13" t="s">
        <v>82</v>
      </c>
      <c r="AY594" s="247" t="s">
        <v>142</v>
      </c>
    </row>
    <row r="595" s="2" customFormat="1" ht="21.75" customHeight="1">
      <c r="A595" s="39"/>
      <c r="B595" s="40"/>
      <c r="C595" s="220" t="s">
        <v>970</v>
      </c>
      <c r="D595" s="220" t="s">
        <v>143</v>
      </c>
      <c r="E595" s="221" t="s">
        <v>931</v>
      </c>
      <c r="F595" s="222" t="s">
        <v>932</v>
      </c>
      <c r="G595" s="223" t="s">
        <v>194</v>
      </c>
      <c r="H595" s="224">
        <v>20</v>
      </c>
      <c r="I595" s="225"/>
      <c r="J595" s="226">
        <f>ROUND(I595*H595,2)</f>
        <v>0</v>
      </c>
      <c r="K595" s="222" t="s">
        <v>19</v>
      </c>
      <c r="L595" s="45"/>
      <c r="M595" s="227" t="s">
        <v>19</v>
      </c>
      <c r="N595" s="228" t="s">
        <v>45</v>
      </c>
      <c r="O595" s="85"/>
      <c r="P595" s="229">
        <f>O595*H595</f>
        <v>0</v>
      </c>
      <c r="Q595" s="229">
        <v>0</v>
      </c>
      <c r="R595" s="229">
        <f>Q595*H595</f>
        <v>0</v>
      </c>
      <c r="S595" s="229">
        <v>0</v>
      </c>
      <c r="T595" s="230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1" t="s">
        <v>269</v>
      </c>
      <c r="AT595" s="231" t="s">
        <v>143</v>
      </c>
      <c r="AU595" s="231" t="s">
        <v>85</v>
      </c>
      <c r="AY595" s="18" t="s">
        <v>142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18" t="s">
        <v>82</v>
      </c>
      <c r="BK595" s="232">
        <f>ROUND(I595*H595,2)</f>
        <v>0</v>
      </c>
      <c r="BL595" s="18" t="s">
        <v>269</v>
      </c>
      <c r="BM595" s="231" t="s">
        <v>1336</v>
      </c>
    </row>
    <row r="596" s="2" customFormat="1">
      <c r="A596" s="39"/>
      <c r="B596" s="40"/>
      <c r="C596" s="41"/>
      <c r="D596" s="233" t="s">
        <v>149</v>
      </c>
      <c r="E596" s="41"/>
      <c r="F596" s="234" t="s">
        <v>932</v>
      </c>
      <c r="G596" s="41"/>
      <c r="H596" s="41"/>
      <c r="I596" s="137"/>
      <c r="J596" s="41"/>
      <c r="K596" s="41"/>
      <c r="L596" s="45"/>
      <c r="M596" s="235"/>
      <c r="N596" s="236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149</v>
      </c>
      <c r="AU596" s="18" t="s">
        <v>85</v>
      </c>
    </row>
    <row r="597" s="2" customFormat="1">
      <c r="A597" s="39"/>
      <c r="B597" s="40"/>
      <c r="C597" s="41"/>
      <c r="D597" s="233" t="s">
        <v>197</v>
      </c>
      <c r="E597" s="41"/>
      <c r="F597" s="260" t="s">
        <v>740</v>
      </c>
      <c r="G597" s="41"/>
      <c r="H597" s="41"/>
      <c r="I597" s="137"/>
      <c r="J597" s="41"/>
      <c r="K597" s="41"/>
      <c r="L597" s="45"/>
      <c r="M597" s="235"/>
      <c r="N597" s="236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197</v>
      </c>
      <c r="AU597" s="18" t="s">
        <v>85</v>
      </c>
    </row>
    <row r="598" s="13" customFormat="1">
      <c r="A598" s="13"/>
      <c r="B598" s="237"/>
      <c r="C598" s="238"/>
      <c r="D598" s="233" t="s">
        <v>150</v>
      </c>
      <c r="E598" s="239" t="s">
        <v>19</v>
      </c>
      <c r="F598" s="240" t="s">
        <v>1325</v>
      </c>
      <c r="G598" s="238"/>
      <c r="H598" s="241">
        <v>20</v>
      </c>
      <c r="I598" s="242"/>
      <c r="J598" s="238"/>
      <c r="K598" s="238"/>
      <c r="L598" s="243"/>
      <c r="M598" s="244"/>
      <c r="N598" s="245"/>
      <c r="O598" s="245"/>
      <c r="P598" s="245"/>
      <c r="Q598" s="245"/>
      <c r="R598" s="245"/>
      <c r="S598" s="245"/>
      <c r="T598" s="246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7" t="s">
        <v>150</v>
      </c>
      <c r="AU598" s="247" t="s">
        <v>85</v>
      </c>
      <c r="AV598" s="13" t="s">
        <v>85</v>
      </c>
      <c r="AW598" s="13" t="s">
        <v>34</v>
      </c>
      <c r="AX598" s="13" t="s">
        <v>82</v>
      </c>
      <c r="AY598" s="247" t="s">
        <v>142</v>
      </c>
    </row>
    <row r="599" s="12" customFormat="1" ht="25.92" customHeight="1">
      <c r="A599" s="12"/>
      <c r="B599" s="206"/>
      <c r="C599" s="207"/>
      <c r="D599" s="208" t="s">
        <v>73</v>
      </c>
      <c r="E599" s="209" t="s">
        <v>82</v>
      </c>
      <c r="F599" s="209" t="s">
        <v>940</v>
      </c>
      <c r="G599" s="207"/>
      <c r="H599" s="207"/>
      <c r="I599" s="210"/>
      <c r="J599" s="211">
        <f>BK599</f>
        <v>0</v>
      </c>
      <c r="K599" s="207"/>
      <c r="L599" s="212"/>
      <c r="M599" s="213"/>
      <c r="N599" s="214"/>
      <c r="O599" s="214"/>
      <c r="P599" s="215">
        <f>P600+SUM(P601:P626)</f>
        <v>0</v>
      </c>
      <c r="Q599" s="214"/>
      <c r="R599" s="215">
        <f>R600+SUM(R601:R626)</f>
        <v>0.65385000000000004</v>
      </c>
      <c r="S599" s="214"/>
      <c r="T599" s="216">
        <f>T600+SUM(T601:T626)</f>
        <v>0</v>
      </c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217" t="s">
        <v>169</v>
      </c>
      <c r="AT599" s="218" t="s">
        <v>73</v>
      </c>
      <c r="AU599" s="218" t="s">
        <v>74</v>
      </c>
      <c r="AY599" s="217" t="s">
        <v>142</v>
      </c>
      <c r="BK599" s="219">
        <f>BK600+SUM(BK601:BK626)</f>
        <v>0</v>
      </c>
    </row>
    <row r="600" s="2" customFormat="1" ht="21.75" customHeight="1">
      <c r="A600" s="39"/>
      <c r="B600" s="40"/>
      <c r="C600" s="220" t="s">
        <v>975</v>
      </c>
      <c r="D600" s="220" t="s">
        <v>143</v>
      </c>
      <c r="E600" s="221" t="s">
        <v>942</v>
      </c>
      <c r="F600" s="222" t="s">
        <v>943</v>
      </c>
      <c r="G600" s="223" t="s">
        <v>155</v>
      </c>
      <c r="H600" s="224">
        <v>4</v>
      </c>
      <c r="I600" s="225"/>
      <c r="J600" s="226">
        <f>ROUND(I600*H600,2)</f>
        <v>0</v>
      </c>
      <c r="K600" s="222" t="s">
        <v>165</v>
      </c>
      <c r="L600" s="45"/>
      <c r="M600" s="227" t="s">
        <v>19</v>
      </c>
      <c r="N600" s="228" t="s">
        <v>45</v>
      </c>
      <c r="O600" s="85"/>
      <c r="P600" s="229">
        <f>O600*H600</f>
        <v>0</v>
      </c>
      <c r="Q600" s="229">
        <v>0.00064999999999999997</v>
      </c>
      <c r="R600" s="229">
        <f>Q600*H600</f>
        <v>0.0025999999999999999</v>
      </c>
      <c r="S600" s="229">
        <v>0</v>
      </c>
      <c r="T600" s="230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1" t="s">
        <v>944</v>
      </c>
      <c r="AT600" s="231" t="s">
        <v>143</v>
      </c>
      <c r="AU600" s="231" t="s">
        <v>82</v>
      </c>
      <c r="AY600" s="18" t="s">
        <v>142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18" t="s">
        <v>82</v>
      </c>
      <c r="BK600" s="232">
        <f>ROUND(I600*H600,2)</f>
        <v>0</v>
      </c>
      <c r="BL600" s="18" t="s">
        <v>944</v>
      </c>
      <c r="BM600" s="231" t="s">
        <v>945</v>
      </c>
    </row>
    <row r="601" s="2" customFormat="1">
      <c r="A601" s="39"/>
      <c r="B601" s="40"/>
      <c r="C601" s="41"/>
      <c r="D601" s="233" t="s">
        <v>149</v>
      </c>
      <c r="E601" s="41"/>
      <c r="F601" s="234" t="s">
        <v>946</v>
      </c>
      <c r="G601" s="41"/>
      <c r="H601" s="41"/>
      <c r="I601" s="137"/>
      <c r="J601" s="41"/>
      <c r="K601" s="41"/>
      <c r="L601" s="45"/>
      <c r="M601" s="235"/>
      <c r="N601" s="236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149</v>
      </c>
      <c r="AU601" s="18" t="s">
        <v>82</v>
      </c>
    </row>
    <row r="602" s="2" customFormat="1">
      <c r="A602" s="39"/>
      <c r="B602" s="40"/>
      <c r="C602" s="41"/>
      <c r="D602" s="233" t="s">
        <v>197</v>
      </c>
      <c r="E602" s="41"/>
      <c r="F602" s="260" t="s">
        <v>947</v>
      </c>
      <c r="G602" s="41"/>
      <c r="H602" s="41"/>
      <c r="I602" s="137"/>
      <c r="J602" s="41"/>
      <c r="K602" s="41"/>
      <c r="L602" s="45"/>
      <c r="M602" s="235"/>
      <c r="N602" s="236"/>
      <c r="O602" s="85"/>
      <c r="P602" s="85"/>
      <c r="Q602" s="85"/>
      <c r="R602" s="85"/>
      <c r="S602" s="85"/>
      <c r="T602" s="86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197</v>
      </c>
      <c r="AU602" s="18" t="s">
        <v>82</v>
      </c>
    </row>
    <row r="603" s="13" customFormat="1">
      <c r="A603" s="13"/>
      <c r="B603" s="237"/>
      <c r="C603" s="238"/>
      <c r="D603" s="233" t="s">
        <v>150</v>
      </c>
      <c r="E603" s="239" t="s">
        <v>19</v>
      </c>
      <c r="F603" s="240" t="s">
        <v>1247</v>
      </c>
      <c r="G603" s="238"/>
      <c r="H603" s="241">
        <v>4</v>
      </c>
      <c r="I603" s="242"/>
      <c r="J603" s="238"/>
      <c r="K603" s="238"/>
      <c r="L603" s="243"/>
      <c r="M603" s="244"/>
      <c r="N603" s="245"/>
      <c r="O603" s="245"/>
      <c r="P603" s="245"/>
      <c r="Q603" s="245"/>
      <c r="R603" s="245"/>
      <c r="S603" s="245"/>
      <c r="T603" s="24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7" t="s">
        <v>150</v>
      </c>
      <c r="AU603" s="247" t="s">
        <v>82</v>
      </c>
      <c r="AV603" s="13" t="s">
        <v>85</v>
      </c>
      <c r="AW603" s="13" t="s">
        <v>34</v>
      </c>
      <c r="AX603" s="13" t="s">
        <v>82</v>
      </c>
      <c r="AY603" s="247" t="s">
        <v>142</v>
      </c>
    </row>
    <row r="604" s="2" customFormat="1" ht="21.75" customHeight="1">
      <c r="A604" s="39"/>
      <c r="B604" s="40"/>
      <c r="C604" s="220" t="s">
        <v>984</v>
      </c>
      <c r="D604" s="220" t="s">
        <v>143</v>
      </c>
      <c r="E604" s="221" t="s">
        <v>950</v>
      </c>
      <c r="F604" s="222" t="s">
        <v>951</v>
      </c>
      <c r="G604" s="223" t="s">
        <v>155</v>
      </c>
      <c r="H604" s="224">
        <v>4</v>
      </c>
      <c r="I604" s="225"/>
      <c r="J604" s="226">
        <f>ROUND(I604*H604,2)</f>
        <v>0</v>
      </c>
      <c r="K604" s="222" t="s">
        <v>165</v>
      </c>
      <c r="L604" s="45"/>
      <c r="M604" s="227" t="s">
        <v>19</v>
      </c>
      <c r="N604" s="228" t="s">
        <v>45</v>
      </c>
      <c r="O604" s="85"/>
      <c r="P604" s="229">
        <f>O604*H604</f>
        <v>0</v>
      </c>
      <c r="Q604" s="229">
        <v>0</v>
      </c>
      <c r="R604" s="229">
        <f>Q604*H604</f>
        <v>0</v>
      </c>
      <c r="S604" s="229">
        <v>0</v>
      </c>
      <c r="T604" s="230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1" t="s">
        <v>944</v>
      </c>
      <c r="AT604" s="231" t="s">
        <v>143</v>
      </c>
      <c r="AU604" s="231" t="s">
        <v>82</v>
      </c>
      <c r="AY604" s="18" t="s">
        <v>142</v>
      </c>
      <c r="BE604" s="232">
        <f>IF(N604="základní",J604,0)</f>
        <v>0</v>
      </c>
      <c r="BF604" s="232">
        <f>IF(N604="snížená",J604,0)</f>
        <v>0</v>
      </c>
      <c r="BG604" s="232">
        <f>IF(N604="zákl. přenesená",J604,0)</f>
        <v>0</v>
      </c>
      <c r="BH604" s="232">
        <f>IF(N604="sníž. přenesená",J604,0)</f>
        <v>0</v>
      </c>
      <c r="BI604" s="232">
        <f>IF(N604="nulová",J604,0)</f>
        <v>0</v>
      </c>
      <c r="BJ604" s="18" t="s">
        <v>82</v>
      </c>
      <c r="BK604" s="232">
        <f>ROUND(I604*H604,2)</f>
        <v>0</v>
      </c>
      <c r="BL604" s="18" t="s">
        <v>944</v>
      </c>
      <c r="BM604" s="231" t="s">
        <v>952</v>
      </c>
    </row>
    <row r="605" s="2" customFormat="1">
      <c r="A605" s="39"/>
      <c r="B605" s="40"/>
      <c r="C605" s="41"/>
      <c r="D605" s="233" t="s">
        <v>149</v>
      </c>
      <c r="E605" s="41"/>
      <c r="F605" s="234" t="s">
        <v>953</v>
      </c>
      <c r="G605" s="41"/>
      <c r="H605" s="41"/>
      <c r="I605" s="137"/>
      <c r="J605" s="41"/>
      <c r="K605" s="41"/>
      <c r="L605" s="45"/>
      <c r="M605" s="235"/>
      <c r="N605" s="236"/>
      <c r="O605" s="85"/>
      <c r="P605" s="85"/>
      <c r="Q605" s="85"/>
      <c r="R605" s="85"/>
      <c r="S605" s="85"/>
      <c r="T605" s="86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149</v>
      </c>
      <c r="AU605" s="18" t="s">
        <v>82</v>
      </c>
    </row>
    <row r="606" s="2" customFormat="1">
      <c r="A606" s="39"/>
      <c r="B606" s="40"/>
      <c r="C606" s="41"/>
      <c r="D606" s="233" t="s">
        <v>197</v>
      </c>
      <c r="E606" s="41"/>
      <c r="F606" s="260" t="s">
        <v>947</v>
      </c>
      <c r="G606" s="41"/>
      <c r="H606" s="41"/>
      <c r="I606" s="137"/>
      <c r="J606" s="41"/>
      <c r="K606" s="41"/>
      <c r="L606" s="45"/>
      <c r="M606" s="235"/>
      <c r="N606" s="236"/>
      <c r="O606" s="85"/>
      <c r="P606" s="85"/>
      <c r="Q606" s="85"/>
      <c r="R606" s="85"/>
      <c r="S606" s="85"/>
      <c r="T606" s="86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197</v>
      </c>
      <c r="AU606" s="18" t="s">
        <v>82</v>
      </c>
    </row>
    <row r="607" s="13" customFormat="1">
      <c r="A607" s="13"/>
      <c r="B607" s="237"/>
      <c r="C607" s="238"/>
      <c r="D607" s="233" t="s">
        <v>150</v>
      </c>
      <c r="E607" s="239" t="s">
        <v>19</v>
      </c>
      <c r="F607" s="240" t="s">
        <v>1247</v>
      </c>
      <c r="G607" s="238"/>
      <c r="H607" s="241">
        <v>4</v>
      </c>
      <c r="I607" s="242"/>
      <c r="J607" s="238"/>
      <c r="K607" s="238"/>
      <c r="L607" s="243"/>
      <c r="M607" s="244"/>
      <c r="N607" s="245"/>
      <c r="O607" s="245"/>
      <c r="P607" s="245"/>
      <c r="Q607" s="245"/>
      <c r="R607" s="245"/>
      <c r="S607" s="245"/>
      <c r="T607" s="24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7" t="s">
        <v>150</v>
      </c>
      <c r="AU607" s="247" t="s">
        <v>82</v>
      </c>
      <c r="AV607" s="13" t="s">
        <v>85</v>
      </c>
      <c r="AW607" s="13" t="s">
        <v>34</v>
      </c>
      <c r="AX607" s="13" t="s">
        <v>82</v>
      </c>
      <c r="AY607" s="247" t="s">
        <v>142</v>
      </c>
    </row>
    <row r="608" s="2" customFormat="1" ht="21.75" customHeight="1">
      <c r="A608" s="39"/>
      <c r="B608" s="40"/>
      <c r="C608" s="248" t="s">
        <v>991</v>
      </c>
      <c r="D608" s="248" t="s">
        <v>152</v>
      </c>
      <c r="E608" s="249" t="s">
        <v>955</v>
      </c>
      <c r="F608" s="250" t="s">
        <v>956</v>
      </c>
      <c r="G608" s="251" t="s">
        <v>155</v>
      </c>
      <c r="H608" s="252">
        <v>28</v>
      </c>
      <c r="I608" s="253"/>
      <c r="J608" s="254">
        <f>ROUND(I608*H608,2)</f>
        <v>0</v>
      </c>
      <c r="K608" s="250" t="s">
        <v>165</v>
      </c>
      <c r="L608" s="255"/>
      <c r="M608" s="256" t="s">
        <v>19</v>
      </c>
      <c r="N608" s="257" t="s">
        <v>45</v>
      </c>
      <c r="O608" s="85"/>
      <c r="P608" s="229">
        <f>O608*H608</f>
        <v>0</v>
      </c>
      <c r="Q608" s="229">
        <v>0</v>
      </c>
      <c r="R608" s="229">
        <f>Q608*H608</f>
        <v>0</v>
      </c>
      <c r="S608" s="229">
        <v>0</v>
      </c>
      <c r="T608" s="230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31" t="s">
        <v>944</v>
      </c>
      <c r="AT608" s="231" t="s">
        <v>152</v>
      </c>
      <c r="AU608" s="231" t="s">
        <v>82</v>
      </c>
      <c r="AY608" s="18" t="s">
        <v>142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18" t="s">
        <v>82</v>
      </c>
      <c r="BK608" s="232">
        <f>ROUND(I608*H608,2)</f>
        <v>0</v>
      </c>
      <c r="BL608" s="18" t="s">
        <v>944</v>
      </c>
      <c r="BM608" s="231" t="s">
        <v>957</v>
      </c>
    </row>
    <row r="609" s="2" customFormat="1">
      <c r="A609" s="39"/>
      <c r="B609" s="40"/>
      <c r="C609" s="41"/>
      <c r="D609" s="233" t="s">
        <v>149</v>
      </c>
      <c r="E609" s="41"/>
      <c r="F609" s="234" t="s">
        <v>956</v>
      </c>
      <c r="G609" s="41"/>
      <c r="H609" s="41"/>
      <c r="I609" s="137"/>
      <c r="J609" s="41"/>
      <c r="K609" s="41"/>
      <c r="L609" s="45"/>
      <c r="M609" s="235"/>
      <c r="N609" s="236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149</v>
      </c>
      <c r="AU609" s="18" t="s">
        <v>82</v>
      </c>
    </row>
    <row r="610" s="13" customFormat="1">
      <c r="A610" s="13"/>
      <c r="B610" s="237"/>
      <c r="C610" s="238"/>
      <c r="D610" s="233" t="s">
        <v>150</v>
      </c>
      <c r="E610" s="239" t="s">
        <v>19</v>
      </c>
      <c r="F610" s="240" t="s">
        <v>1337</v>
      </c>
      <c r="G610" s="238"/>
      <c r="H610" s="241">
        <v>28</v>
      </c>
      <c r="I610" s="242"/>
      <c r="J610" s="238"/>
      <c r="K610" s="238"/>
      <c r="L610" s="243"/>
      <c r="M610" s="244"/>
      <c r="N610" s="245"/>
      <c r="O610" s="245"/>
      <c r="P610" s="245"/>
      <c r="Q610" s="245"/>
      <c r="R610" s="245"/>
      <c r="S610" s="245"/>
      <c r="T610" s="246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7" t="s">
        <v>150</v>
      </c>
      <c r="AU610" s="247" t="s">
        <v>82</v>
      </c>
      <c r="AV610" s="13" t="s">
        <v>85</v>
      </c>
      <c r="AW610" s="13" t="s">
        <v>34</v>
      </c>
      <c r="AX610" s="13" t="s">
        <v>82</v>
      </c>
      <c r="AY610" s="247" t="s">
        <v>142</v>
      </c>
    </row>
    <row r="611" s="2" customFormat="1" ht="21.75" customHeight="1">
      <c r="A611" s="39"/>
      <c r="B611" s="40"/>
      <c r="C611" s="220" t="s">
        <v>999</v>
      </c>
      <c r="D611" s="220" t="s">
        <v>143</v>
      </c>
      <c r="E611" s="221" t="s">
        <v>960</v>
      </c>
      <c r="F611" s="222" t="s">
        <v>961</v>
      </c>
      <c r="G611" s="223" t="s">
        <v>194</v>
      </c>
      <c r="H611" s="224">
        <v>175</v>
      </c>
      <c r="I611" s="225"/>
      <c r="J611" s="226">
        <f>ROUND(I611*H611,2)</f>
        <v>0</v>
      </c>
      <c r="K611" s="222" t="s">
        <v>165</v>
      </c>
      <c r="L611" s="45"/>
      <c r="M611" s="227" t="s">
        <v>19</v>
      </c>
      <c r="N611" s="228" t="s">
        <v>45</v>
      </c>
      <c r="O611" s="85"/>
      <c r="P611" s="229">
        <f>O611*H611</f>
        <v>0</v>
      </c>
      <c r="Q611" s="229">
        <v>0.00014999999999999999</v>
      </c>
      <c r="R611" s="229">
        <f>Q611*H611</f>
        <v>0.026249999999999999</v>
      </c>
      <c r="S611" s="229">
        <v>0</v>
      </c>
      <c r="T611" s="230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1" t="s">
        <v>147</v>
      </c>
      <c r="AT611" s="231" t="s">
        <v>143</v>
      </c>
      <c r="AU611" s="231" t="s">
        <v>82</v>
      </c>
      <c r="AY611" s="18" t="s">
        <v>142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18" t="s">
        <v>82</v>
      </c>
      <c r="BK611" s="232">
        <f>ROUND(I611*H611,2)</f>
        <v>0</v>
      </c>
      <c r="BL611" s="18" t="s">
        <v>147</v>
      </c>
      <c r="BM611" s="231" t="s">
        <v>962</v>
      </c>
    </row>
    <row r="612" s="2" customFormat="1">
      <c r="A612" s="39"/>
      <c r="B612" s="40"/>
      <c r="C612" s="41"/>
      <c r="D612" s="233" t="s">
        <v>149</v>
      </c>
      <c r="E612" s="41"/>
      <c r="F612" s="234" t="s">
        <v>963</v>
      </c>
      <c r="G612" s="41"/>
      <c r="H612" s="41"/>
      <c r="I612" s="137"/>
      <c r="J612" s="41"/>
      <c r="K612" s="41"/>
      <c r="L612" s="45"/>
      <c r="M612" s="235"/>
      <c r="N612" s="236"/>
      <c r="O612" s="85"/>
      <c r="P612" s="85"/>
      <c r="Q612" s="85"/>
      <c r="R612" s="85"/>
      <c r="S612" s="85"/>
      <c r="T612" s="86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149</v>
      </c>
      <c r="AU612" s="18" t="s">
        <v>82</v>
      </c>
    </row>
    <row r="613" s="2" customFormat="1">
      <c r="A613" s="39"/>
      <c r="B613" s="40"/>
      <c r="C613" s="41"/>
      <c r="D613" s="233" t="s">
        <v>197</v>
      </c>
      <c r="E613" s="41"/>
      <c r="F613" s="260" t="s">
        <v>947</v>
      </c>
      <c r="G613" s="41"/>
      <c r="H613" s="41"/>
      <c r="I613" s="137"/>
      <c r="J613" s="41"/>
      <c r="K613" s="41"/>
      <c r="L613" s="45"/>
      <c r="M613" s="235"/>
      <c r="N613" s="236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197</v>
      </c>
      <c r="AU613" s="18" t="s">
        <v>82</v>
      </c>
    </row>
    <row r="614" s="13" customFormat="1">
      <c r="A614" s="13"/>
      <c r="B614" s="237"/>
      <c r="C614" s="238"/>
      <c r="D614" s="233" t="s">
        <v>150</v>
      </c>
      <c r="E614" s="239" t="s">
        <v>19</v>
      </c>
      <c r="F614" s="240" t="s">
        <v>1338</v>
      </c>
      <c r="G614" s="238"/>
      <c r="H614" s="241">
        <v>175</v>
      </c>
      <c r="I614" s="242"/>
      <c r="J614" s="238"/>
      <c r="K614" s="238"/>
      <c r="L614" s="243"/>
      <c r="M614" s="244"/>
      <c r="N614" s="245"/>
      <c r="O614" s="245"/>
      <c r="P614" s="245"/>
      <c r="Q614" s="245"/>
      <c r="R614" s="245"/>
      <c r="S614" s="245"/>
      <c r="T614" s="246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7" t="s">
        <v>150</v>
      </c>
      <c r="AU614" s="247" t="s">
        <v>82</v>
      </c>
      <c r="AV614" s="13" t="s">
        <v>85</v>
      </c>
      <c r="AW614" s="13" t="s">
        <v>34</v>
      </c>
      <c r="AX614" s="13" t="s">
        <v>82</v>
      </c>
      <c r="AY614" s="247" t="s">
        <v>142</v>
      </c>
    </row>
    <row r="615" s="2" customFormat="1" ht="21.75" customHeight="1">
      <c r="A615" s="39"/>
      <c r="B615" s="40"/>
      <c r="C615" s="220" t="s">
        <v>1006</v>
      </c>
      <c r="D615" s="220" t="s">
        <v>143</v>
      </c>
      <c r="E615" s="221" t="s">
        <v>966</v>
      </c>
      <c r="F615" s="222" t="s">
        <v>967</v>
      </c>
      <c r="G615" s="223" t="s">
        <v>194</v>
      </c>
      <c r="H615" s="224">
        <v>175</v>
      </c>
      <c r="I615" s="225"/>
      <c r="J615" s="226">
        <f>ROUND(I615*H615,2)</f>
        <v>0</v>
      </c>
      <c r="K615" s="222" t="s">
        <v>165</v>
      </c>
      <c r="L615" s="45"/>
      <c r="M615" s="227" t="s">
        <v>19</v>
      </c>
      <c r="N615" s="228" t="s">
        <v>45</v>
      </c>
      <c r="O615" s="85"/>
      <c r="P615" s="229">
        <f>O615*H615</f>
        <v>0</v>
      </c>
      <c r="Q615" s="229">
        <v>0</v>
      </c>
      <c r="R615" s="229">
        <f>Q615*H615</f>
        <v>0</v>
      </c>
      <c r="S615" s="229">
        <v>0</v>
      </c>
      <c r="T615" s="230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1" t="s">
        <v>944</v>
      </c>
      <c r="AT615" s="231" t="s">
        <v>143</v>
      </c>
      <c r="AU615" s="231" t="s">
        <v>82</v>
      </c>
      <c r="AY615" s="18" t="s">
        <v>142</v>
      </c>
      <c r="BE615" s="232">
        <f>IF(N615="základní",J615,0)</f>
        <v>0</v>
      </c>
      <c r="BF615" s="232">
        <f>IF(N615="snížená",J615,0)</f>
        <v>0</v>
      </c>
      <c r="BG615" s="232">
        <f>IF(N615="zákl. přenesená",J615,0)</f>
        <v>0</v>
      </c>
      <c r="BH615" s="232">
        <f>IF(N615="sníž. přenesená",J615,0)</f>
        <v>0</v>
      </c>
      <c r="BI615" s="232">
        <f>IF(N615="nulová",J615,0)</f>
        <v>0</v>
      </c>
      <c r="BJ615" s="18" t="s">
        <v>82</v>
      </c>
      <c r="BK615" s="232">
        <f>ROUND(I615*H615,2)</f>
        <v>0</v>
      </c>
      <c r="BL615" s="18" t="s">
        <v>944</v>
      </c>
      <c r="BM615" s="231" t="s">
        <v>968</v>
      </c>
    </row>
    <row r="616" s="2" customFormat="1">
      <c r="A616" s="39"/>
      <c r="B616" s="40"/>
      <c r="C616" s="41"/>
      <c r="D616" s="233" t="s">
        <v>149</v>
      </c>
      <c r="E616" s="41"/>
      <c r="F616" s="234" t="s">
        <v>969</v>
      </c>
      <c r="G616" s="41"/>
      <c r="H616" s="41"/>
      <c r="I616" s="137"/>
      <c r="J616" s="41"/>
      <c r="K616" s="41"/>
      <c r="L616" s="45"/>
      <c r="M616" s="235"/>
      <c r="N616" s="236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149</v>
      </c>
      <c r="AU616" s="18" t="s">
        <v>82</v>
      </c>
    </row>
    <row r="617" s="2" customFormat="1">
      <c r="A617" s="39"/>
      <c r="B617" s="40"/>
      <c r="C617" s="41"/>
      <c r="D617" s="233" t="s">
        <v>197</v>
      </c>
      <c r="E617" s="41"/>
      <c r="F617" s="260" t="s">
        <v>947</v>
      </c>
      <c r="G617" s="41"/>
      <c r="H617" s="41"/>
      <c r="I617" s="137"/>
      <c r="J617" s="41"/>
      <c r="K617" s="41"/>
      <c r="L617" s="45"/>
      <c r="M617" s="235"/>
      <c r="N617" s="236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197</v>
      </c>
      <c r="AU617" s="18" t="s">
        <v>82</v>
      </c>
    </row>
    <row r="618" s="13" customFormat="1">
      <c r="A618" s="13"/>
      <c r="B618" s="237"/>
      <c r="C618" s="238"/>
      <c r="D618" s="233" t="s">
        <v>150</v>
      </c>
      <c r="E618" s="239" t="s">
        <v>19</v>
      </c>
      <c r="F618" s="240" t="s">
        <v>1338</v>
      </c>
      <c r="G618" s="238"/>
      <c r="H618" s="241">
        <v>175</v>
      </c>
      <c r="I618" s="242"/>
      <c r="J618" s="238"/>
      <c r="K618" s="238"/>
      <c r="L618" s="243"/>
      <c r="M618" s="244"/>
      <c r="N618" s="245"/>
      <c r="O618" s="245"/>
      <c r="P618" s="245"/>
      <c r="Q618" s="245"/>
      <c r="R618" s="245"/>
      <c r="S618" s="245"/>
      <c r="T618" s="246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7" t="s">
        <v>150</v>
      </c>
      <c r="AU618" s="247" t="s">
        <v>82</v>
      </c>
      <c r="AV618" s="13" t="s">
        <v>85</v>
      </c>
      <c r="AW618" s="13" t="s">
        <v>34</v>
      </c>
      <c r="AX618" s="13" t="s">
        <v>82</v>
      </c>
      <c r="AY618" s="247" t="s">
        <v>142</v>
      </c>
    </row>
    <row r="619" s="2" customFormat="1" ht="21.75" customHeight="1">
      <c r="A619" s="39"/>
      <c r="B619" s="40"/>
      <c r="C619" s="248" t="s">
        <v>1013</v>
      </c>
      <c r="D619" s="248" t="s">
        <v>152</v>
      </c>
      <c r="E619" s="249" t="s">
        <v>971</v>
      </c>
      <c r="F619" s="250" t="s">
        <v>972</v>
      </c>
      <c r="G619" s="251" t="s">
        <v>155</v>
      </c>
      <c r="H619" s="252">
        <v>50</v>
      </c>
      <c r="I619" s="253"/>
      <c r="J619" s="254">
        <f>ROUND(I619*H619,2)</f>
        <v>0</v>
      </c>
      <c r="K619" s="250" t="s">
        <v>165</v>
      </c>
      <c r="L619" s="255"/>
      <c r="M619" s="256" t="s">
        <v>19</v>
      </c>
      <c r="N619" s="257" t="s">
        <v>45</v>
      </c>
      <c r="O619" s="85"/>
      <c r="P619" s="229">
        <f>O619*H619</f>
        <v>0</v>
      </c>
      <c r="Q619" s="229">
        <v>0.012500000000000001</v>
      </c>
      <c r="R619" s="229">
        <f>Q619*H619</f>
        <v>0.625</v>
      </c>
      <c r="S619" s="229">
        <v>0</v>
      </c>
      <c r="T619" s="230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1" t="s">
        <v>944</v>
      </c>
      <c r="AT619" s="231" t="s">
        <v>152</v>
      </c>
      <c r="AU619" s="231" t="s">
        <v>82</v>
      </c>
      <c r="AY619" s="18" t="s">
        <v>142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18" t="s">
        <v>82</v>
      </c>
      <c r="BK619" s="232">
        <f>ROUND(I619*H619,2)</f>
        <v>0</v>
      </c>
      <c r="BL619" s="18" t="s">
        <v>944</v>
      </c>
      <c r="BM619" s="231" t="s">
        <v>973</v>
      </c>
    </row>
    <row r="620" s="2" customFormat="1">
      <c r="A620" s="39"/>
      <c r="B620" s="40"/>
      <c r="C620" s="41"/>
      <c r="D620" s="233" t="s">
        <v>149</v>
      </c>
      <c r="E620" s="41"/>
      <c r="F620" s="234" t="s">
        <v>972</v>
      </c>
      <c r="G620" s="41"/>
      <c r="H620" s="41"/>
      <c r="I620" s="137"/>
      <c r="J620" s="41"/>
      <c r="K620" s="41"/>
      <c r="L620" s="45"/>
      <c r="M620" s="235"/>
      <c r="N620" s="236"/>
      <c r="O620" s="85"/>
      <c r="P620" s="85"/>
      <c r="Q620" s="85"/>
      <c r="R620" s="85"/>
      <c r="S620" s="85"/>
      <c r="T620" s="86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8" t="s">
        <v>149</v>
      </c>
      <c r="AU620" s="18" t="s">
        <v>82</v>
      </c>
    </row>
    <row r="621" s="13" customFormat="1">
      <c r="A621" s="13"/>
      <c r="B621" s="237"/>
      <c r="C621" s="238"/>
      <c r="D621" s="233" t="s">
        <v>150</v>
      </c>
      <c r="E621" s="239" t="s">
        <v>19</v>
      </c>
      <c r="F621" s="240" t="s">
        <v>1339</v>
      </c>
      <c r="G621" s="238"/>
      <c r="H621" s="241">
        <v>50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7" t="s">
        <v>150</v>
      </c>
      <c r="AU621" s="247" t="s">
        <v>82</v>
      </c>
      <c r="AV621" s="13" t="s">
        <v>85</v>
      </c>
      <c r="AW621" s="13" t="s">
        <v>34</v>
      </c>
      <c r="AX621" s="13" t="s">
        <v>82</v>
      </c>
      <c r="AY621" s="247" t="s">
        <v>142</v>
      </c>
    </row>
    <row r="622" s="2" customFormat="1" ht="21.75" customHeight="1">
      <c r="A622" s="39"/>
      <c r="B622" s="40"/>
      <c r="C622" s="220" t="s">
        <v>1019</v>
      </c>
      <c r="D622" s="220" t="s">
        <v>143</v>
      </c>
      <c r="E622" s="221" t="s">
        <v>976</v>
      </c>
      <c r="F622" s="222" t="s">
        <v>977</v>
      </c>
      <c r="G622" s="223" t="s">
        <v>978</v>
      </c>
      <c r="H622" s="224">
        <v>24</v>
      </c>
      <c r="I622" s="225"/>
      <c r="J622" s="226">
        <f>ROUND(I622*H622,2)</f>
        <v>0</v>
      </c>
      <c r="K622" s="222" t="s">
        <v>165</v>
      </c>
      <c r="L622" s="45"/>
      <c r="M622" s="227" t="s">
        <v>19</v>
      </c>
      <c r="N622" s="228" t="s">
        <v>45</v>
      </c>
      <c r="O622" s="85"/>
      <c r="P622" s="229">
        <f>O622*H622</f>
        <v>0</v>
      </c>
      <c r="Q622" s="229">
        <v>0</v>
      </c>
      <c r="R622" s="229">
        <f>Q622*H622</f>
        <v>0</v>
      </c>
      <c r="S622" s="229">
        <v>0</v>
      </c>
      <c r="T622" s="230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1" t="s">
        <v>169</v>
      </c>
      <c r="AT622" s="231" t="s">
        <v>143</v>
      </c>
      <c r="AU622" s="231" t="s">
        <v>82</v>
      </c>
      <c r="AY622" s="18" t="s">
        <v>142</v>
      </c>
      <c r="BE622" s="232">
        <f>IF(N622="základní",J622,0)</f>
        <v>0</v>
      </c>
      <c r="BF622" s="232">
        <f>IF(N622="snížená",J622,0)</f>
        <v>0</v>
      </c>
      <c r="BG622" s="232">
        <f>IF(N622="zákl. přenesená",J622,0)</f>
        <v>0</v>
      </c>
      <c r="BH622" s="232">
        <f>IF(N622="sníž. přenesená",J622,0)</f>
        <v>0</v>
      </c>
      <c r="BI622" s="232">
        <f>IF(N622="nulová",J622,0)</f>
        <v>0</v>
      </c>
      <c r="BJ622" s="18" t="s">
        <v>82</v>
      </c>
      <c r="BK622" s="232">
        <f>ROUND(I622*H622,2)</f>
        <v>0</v>
      </c>
      <c r="BL622" s="18" t="s">
        <v>169</v>
      </c>
      <c r="BM622" s="231" t="s">
        <v>979</v>
      </c>
    </row>
    <row r="623" s="2" customFormat="1">
      <c r="A623" s="39"/>
      <c r="B623" s="40"/>
      <c r="C623" s="41"/>
      <c r="D623" s="233" t="s">
        <v>149</v>
      </c>
      <c r="E623" s="41"/>
      <c r="F623" s="234" t="s">
        <v>980</v>
      </c>
      <c r="G623" s="41"/>
      <c r="H623" s="41"/>
      <c r="I623" s="137"/>
      <c r="J623" s="41"/>
      <c r="K623" s="41"/>
      <c r="L623" s="45"/>
      <c r="M623" s="235"/>
      <c r="N623" s="236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149</v>
      </c>
      <c r="AU623" s="18" t="s">
        <v>82</v>
      </c>
    </row>
    <row r="624" s="2" customFormat="1">
      <c r="A624" s="39"/>
      <c r="B624" s="40"/>
      <c r="C624" s="41"/>
      <c r="D624" s="233" t="s">
        <v>197</v>
      </c>
      <c r="E624" s="41"/>
      <c r="F624" s="260" t="s">
        <v>981</v>
      </c>
      <c r="G624" s="41"/>
      <c r="H624" s="41"/>
      <c r="I624" s="137"/>
      <c r="J624" s="41"/>
      <c r="K624" s="41"/>
      <c r="L624" s="45"/>
      <c r="M624" s="235"/>
      <c r="N624" s="236"/>
      <c r="O624" s="85"/>
      <c r="P624" s="85"/>
      <c r="Q624" s="85"/>
      <c r="R624" s="85"/>
      <c r="S624" s="85"/>
      <c r="T624" s="86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197</v>
      </c>
      <c r="AU624" s="18" t="s">
        <v>82</v>
      </c>
    </row>
    <row r="625" s="13" customFormat="1">
      <c r="A625" s="13"/>
      <c r="B625" s="237"/>
      <c r="C625" s="238"/>
      <c r="D625" s="233" t="s">
        <v>150</v>
      </c>
      <c r="E625" s="239" t="s">
        <v>19</v>
      </c>
      <c r="F625" s="240" t="s">
        <v>1340</v>
      </c>
      <c r="G625" s="238"/>
      <c r="H625" s="241">
        <v>24</v>
      </c>
      <c r="I625" s="242"/>
      <c r="J625" s="238"/>
      <c r="K625" s="238"/>
      <c r="L625" s="243"/>
      <c r="M625" s="244"/>
      <c r="N625" s="245"/>
      <c r="O625" s="245"/>
      <c r="P625" s="245"/>
      <c r="Q625" s="245"/>
      <c r="R625" s="245"/>
      <c r="S625" s="245"/>
      <c r="T625" s="24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7" t="s">
        <v>150</v>
      </c>
      <c r="AU625" s="247" t="s">
        <v>82</v>
      </c>
      <c r="AV625" s="13" t="s">
        <v>85</v>
      </c>
      <c r="AW625" s="13" t="s">
        <v>34</v>
      </c>
      <c r="AX625" s="13" t="s">
        <v>82</v>
      </c>
      <c r="AY625" s="247" t="s">
        <v>142</v>
      </c>
    </row>
    <row r="626" s="12" customFormat="1" ht="22.8" customHeight="1">
      <c r="A626" s="12"/>
      <c r="B626" s="206"/>
      <c r="C626" s="207"/>
      <c r="D626" s="208" t="s">
        <v>73</v>
      </c>
      <c r="E626" s="258" t="s">
        <v>199</v>
      </c>
      <c r="F626" s="258" t="s">
        <v>983</v>
      </c>
      <c r="G626" s="207"/>
      <c r="H626" s="207"/>
      <c r="I626" s="210"/>
      <c r="J626" s="259">
        <f>BK626</f>
        <v>0</v>
      </c>
      <c r="K626" s="207"/>
      <c r="L626" s="212"/>
      <c r="M626" s="213"/>
      <c r="N626" s="214"/>
      <c r="O626" s="214"/>
      <c r="P626" s="215">
        <f>SUM(P627:P632)</f>
        <v>0</v>
      </c>
      <c r="Q626" s="214"/>
      <c r="R626" s="215">
        <f>SUM(R627:R632)</f>
        <v>0</v>
      </c>
      <c r="S626" s="214"/>
      <c r="T626" s="216">
        <f>SUM(T627:T632)</f>
        <v>0</v>
      </c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R626" s="217" t="s">
        <v>82</v>
      </c>
      <c r="AT626" s="218" t="s">
        <v>73</v>
      </c>
      <c r="AU626" s="218" t="s">
        <v>82</v>
      </c>
      <c r="AY626" s="217" t="s">
        <v>142</v>
      </c>
      <c r="BK626" s="219">
        <f>SUM(BK627:BK632)</f>
        <v>0</v>
      </c>
    </row>
    <row r="627" s="2" customFormat="1" ht="21.75" customHeight="1">
      <c r="A627" s="39"/>
      <c r="B627" s="40"/>
      <c r="C627" s="220" t="s">
        <v>1025</v>
      </c>
      <c r="D627" s="220" t="s">
        <v>143</v>
      </c>
      <c r="E627" s="221" t="s">
        <v>985</v>
      </c>
      <c r="F627" s="222" t="s">
        <v>986</v>
      </c>
      <c r="G627" s="223" t="s">
        <v>987</v>
      </c>
      <c r="H627" s="224">
        <v>5</v>
      </c>
      <c r="I627" s="225"/>
      <c r="J627" s="226">
        <f>ROUND(I627*H627,2)</f>
        <v>0</v>
      </c>
      <c r="K627" s="222" t="s">
        <v>19</v>
      </c>
      <c r="L627" s="45"/>
      <c r="M627" s="227" t="s">
        <v>19</v>
      </c>
      <c r="N627" s="228" t="s">
        <v>45</v>
      </c>
      <c r="O627" s="85"/>
      <c r="P627" s="229">
        <f>O627*H627</f>
        <v>0</v>
      </c>
      <c r="Q627" s="229">
        <v>0</v>
      </c>
      <c r="R627" s="229">
        <f>Q627*H627</f>
        <v>0</v>
      </c>
      <c r="S627" s="229">
        <v>0</v>
      </c>
      <c r="T627" s="230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31" t="s">
        <v>169</v>
      </c>
      <c r="AT627" s="231" t="s">
        <v>143</v>
      </c>
      <c r="AU627" s="231" t="s">
        <v>85</v>
      </c>
      <c r="AY627" s="18" t="s">
        <v>142</v>
      </c>
      <c r="BE627" s="232">
        <f>IF(N627="základní",J627,0)</f>
        <v>0</v>
      </c>
      <c r="BF627" s="232">
        <f>IF(N627="snížená",J627,0)</f>
        <v>0</v>
      </c>
      <c r="BG627" s="232">
        <f>IF(N627="zákl. přenesená",J627,0)</f>
        <v>0</v>
      </c>
      <c r="BH627" s="232">
        <f>IF(N627="sníž. přenesená",J627,0)</f>
        <v>0</v>
      </c>
      <c r="BI627" s="232">
        <f>IF(N627="nulová",J627,0)</f>
        <v>0</v>
      </c>
      <c r="BJ627" s="18" t="s">
        <v>82</v>
      </c>
      <c r="BK627" s="232">
        <f>ROUND(I627*H627,2)</f>
        <v>0</v>
      </c>
      <c r="BL627" s="18" t="s">
        <v>169</v>
      </c>
      <c r="BM627" s="231" t="s">
        <v>988</v>
      </c>
    </row>
    <row r="628" s="2" customFormat="1">
      <c r="A628" s="39"/>
      <c r="B628" s="40"/>
      <c r="C628" s="41"/>
      <c r="D628" s="233" t="s">
        <v>149</v>
      </c>
      <c r="E628" s="41"/>
      <c r="F628" s="234" t="s">
        <v>986</v>
      </c>
      <c r="G628" s="41"/>
      <c r="H628" s="41"/>
      <c r="I628" s="137"/>
      <c r="J628" s="41"/>
      <c r="K628" s="41"/>
      <c r="L628" s="45"/>
      <c r="M628" s="235"/>
      <c r="N628" s="236"/>
      <c r="O628" s="85"/>
      <c r="P628" s="85"/>
      <c r="Q628" s="85"/>
      <c r="R628" s="85"/>
      <c r="S628" s="85"/>
      <c r="T628" s="86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T628" s="18" t="s">
        <v>149</v>
      </c>
      <c r="AU628" s="18" t="s">
        <v>85</v>
      </c>
    </row>
    <row r="629" s="13" customFormat="1">
      <c r="A629" s="13"/>
      <c r="B629" s="237"/>
      <c r="C629" s="238"/>
      <c r="D629" s="233" t="s">
        <v>150</v>
      </c>
      <c r="E629" s="239" t="s">
        <v>19</v>
      </c>
      <c r="F629" s="240" t="s">
        <v>1341</v>
      </c>
      <c r="G629" s="238"/>
      <c r="H629" s="241">
        <v>1</v>
      </c>
      <c r="I629" s="242"/>
      <c r="J629" s="238"/>
      <c r="K629" s="238"/>
      <c r="L629" s="243"/>
      <c r="M629" s="244"/>
      <c r="N629" s="245"/>
      <c r="O629" s="245"/>
      <c r="P629" s="245"/>
      <c r="Q629" s="245"/>
      <c r="R629" s="245"/>
      <c r="S629" s="245"/>
      <c r="T629" s="246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7" t="s">
        <v>150</v>
      </c>
      <c r="AU629" s="247" t="s">
        <v>85</v>
      </c>
      <c r="AV629" s="13" t="s">
        <v>85</v>
      </c>
      <c r="AW629" s="13" t="s">
        <v>34</v>
      </c>
      <c r="AX629" s="13" t="s">
        <v>74</v>
      </c>
      <c r="AY629" s="247" t="s">
        <v>142</v>
      </c>
    </row>
    <row r="630" s="13" customFormat="1">
      <c r="A630" s="13"/>
      <c r="B630" s="237"/>
      <c r="C630" s="238"/>
      <c r="D630" s="233" t="s">
        <v>150</v>
      </c>
      <c r="E630" s="239" t="s">
        <v>19</v>
      </c>
      <c r="F630" s="240" t="s">
        <v>1342</v>
      </c>
      <c r="G630" s="238"/>
      <c r="H630" s="241">
        <v>2</v>
      </c>
      <c r="I630" s="242"/>
      <c r="J630" s="238"/>
      <c r="K630" s="238"/>
      <c r="L630" s="243"/>
      <c r="M630" s="244"/>
      <c r="N630" s="245"/>
      <c r="O630" s="245"/>
      <c r="P630" s="245"/>
      <c r="Q630" s="245"/>
      <c r="R630" s="245"/>
      <c r="S630" s="245"/>
      <c r="T630" s="246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7" t="s">
        <v>150</v>
      </c>
      <c r="AU630" s="247" t="s">
        <v>85</v>
      </c>
      <c r="AV630" s="13" t="s">
        <v>85</v>
      </c>
      <c r="AW630" s="13" t="s">
        <v>34</v>
      </c>
      <c r="AX630" s="13" t="s">
        <v>74</v>
      </c>
      <c r="AY630" s="247" t="s">
        <v>142</v>
      </c>
    </row>
    <row r="631" s="13" customFormat="1">
      <c r="A631" s="13"/>
      <c r="B631" s="237"/>
      <c r="C631" s="238"/>
      <c r="D631" s="233" t="s">
        <v>150</v>
      </c>
      <c r="E631" s="239" t="s">
        <v>19</v>
      </c>
      <c r="F631" s="240" t="s">
        <v>990</v>
      </c>
      <c r="G631" s="238"/>
      <c r="H631" s="241">
        <v>2</v>
      </c>
      <c r="I631" s="242"/>
      <c r="J631" s="238"/>
      <c r="K631" s="238"/>
      <c r="L631" s="243"/>
      <c r="M631" s="244"/>
      <c r="N631" s="245"/>
      <c r="O631" s="245"/>
      <c r="P631" s="245"/>
      <c r="Q631" s="245"/>
      <c r="R631" s="245"/>
      <c r="S631" s="245"/>
      <c r="T631" s="24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7" t="s">
        <v>150</v>
      </c>
      <c r="AU631" s="247" t="s">
        <v>85</v>
      </c>
      <c r="AV631" s="13" t="s">
        <v>85</v>
      </c>
      <c r="AW631" s="13" t="s">
        <v>34</v>
      </c>
      <c r="AX631" s="13" t="s">
        <v>74</v>
      </c>
      <c r="AY631" s="247" t="s">
        <v>142</v>
      </c>
    </row>
    <row r="632" s="14" customFormat="1">
      <c r="A632" s="14"/>
      <c r="B632" s="261"/>
      <c r="C632" s="262"/>
      <c r="D632" s="233" t="s">
        <v>150</v>
      </c>
      <c r="E632" s="263" t="s">
        <v>19</v>
      </c>
      <c r="F632" s="264" t="s">
        <v>480</v>
      </c>
      <c r="G632" s="262"/>
      <c r="H632" s="265">
        <v>5</v>
      </c>
      <c r="I632" s="266"/>
      <c r="J632" s="262"/>
      <c r="K632" s="262"/>
      <c r="L632" s="267"/>
      <c r="M632" s="268"/>
      <c r="N632" s="269"/>
      <c r="O632" s="269"/>
      <c r="P632" s="269"/>
      <c r="Q632" s="269"/>
      <c r="R632" s="269"/>
      <c r="S632" s="269"/>
      <c r="T632" s="270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71" t="s">
        <v>150</v>
      </c>
      <c r="AU632" s="271" t="s">
        <v>85</v>
      </c>
      <c r="AV632" s="14" t="s">
        <v>169</v>
      </c>
      <c r="AW632" s="14" t="s">
        <v>34</v>
      </c>
      <c r="AX632" s="14" t="s">
        <v>82</v>
      </c>
      <c r="AY632" s="271" t="s">
        <v>142</v>
      </c>
    </row>
    <row r="633" s="12" customFormat="1" ht="25.92" customHeight="1">
      <c r="A633" s="12"/>
      <c r="B633" s="206"/>
      <c r="C633" s="207"/>
      <c r="D633" s="208" t="s">
        <v>73</v>
      </c>
      <c r="E633" s="209" t="s">
        <v>997</v>
      </c>
      <c r="F633" s="209" t="s">
        <v>998</v>
      </c>
      <c r="G633" s="207"/>
      <c r="H633" s="207"/>
      <c r="I633" s="210"/>
      <c r="J633" s="211">
        <f>BK633</f>
        <v>0</v>
      </c>
      <c r="K633" s="207"/>
      <c r="L633" s="212"/>
      <c r="M633" s="213"/>
      <c r="N633" s="214"/>
      <c r="O633" s="214"/>
      <c r="P633" s="215">
        <f>SUM(P634:P648)</f>
        <v>0</v>
      </c>
      <c r="Q633" s="214"/>
      <c r="R633" s="215">
        <f>SUM(R634:R648)</f>
        <v>0</v>
      </c>
      <c r="S633" s="214"/>
      <c r="T633" s="216">
        <f>SUM(T634:T648)</f>
        <v>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R633" s="217" t="s">
        <v>169</v>
      </c>
      <c r="AT633" s="218" t="s">
        <v>73</v>
      </c>
      <c r="AU633" s="218" t="s">
        <v>74</v>
      </c>
      <c r="AY633" s="217" t="s">
        <v>142</v>
      </c>
      <c r="BK633" s="219">
        <f>SUM(BK634:BK648)</f>
        <v>0</v>
      </c>
    </row>
    <row r="634" s="2" customFormat="1" ht="16.5" customHeight="1">
      <c r="A634" s="39"/>
      <c r="B634" s="40"/>
      <c r="C634" s="220" t="s">
        <v>1033</v>
      </c>
      <c r="D634" s="220" t="s">
        <v>143</v>
      </c>
      <c r="E634" s="221" t="s">
        <v>1000</v>
      </c>
      <c r="F634" s="222" t="s">
        <v>1001</v>
      </c>
      <c r="G634" s="223" t="s">
        <v>635</v>
      </c>
      <c r="H634" s="224">
        <v>24</v>
      </c>
      <c r="I634" s="225"/>
      <c r="J634" s="226">
        <f>ROUND(I634*H634,2)</f>
        <v>0</v>
      </c>
      <c r="K634" s="222" t="s">
        <v>165</v>
      </c>
      <c r="L634" s="45"/>
      <c r="M634" s="227" t="s">
        <v>19</v>
      </c>
      <c r="N634" s="228" t="s">
        <v>45</v>
      </c>
      <c r="O634" s="85"/>
      <c r="P634" s="229">
        <f>O634*H634</f>
        <v>0</v>
      </c>
      <c r="Q634" s="229">
        <v>0</v>
      </c>
      <c r="R634" s="229">
        <f>Q634*H634</f>
        <v>0</v>
      </c>
      <c r="S634" s="229">
        <v>0</v>
      </c>
      <c r="T634" s="230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1" t="s">
        <v>944</v>
      </c>
      <c r="AT634" s="231" t="s">
        <v>143</v>
      </c>
      <c r="AU634" s="231" t="s">
        <v>82</v>
      </c>
      <c r="AY634" s="18" t="s">
        <v>142</v>
      </c>
      <c r="BE634" s="232">
        <f>IF(N634="základní",J634,0)</f>
        <v>0</v>
      </c>
      <c r="BF634" s="232">
        <f>IF(N634="snížená",J634,0)</f>
        <v>0</v>
      </c>
      <c r="BG634" s="232">
        <f>IF(N634="zákl. přenesená",J634,0)</f>
        <v>0</v>
      </c>
      <c r="BH634" s="232">
        <f>IF(N634="sníž. přenesená",J634,0)</f>
        <v>0</v>
      </c>
      <c r="BI634" s="232">
        <f>IF(N634="nulová",J634,0)</f>
        <v>0</v>
      </c>
      <c r="BJ634" s="18" t="s">
        <v>82</v>
      </c>
      <c r="BK634" s="232">
        <f>ROUND(I634*H634,2)</f>
        <v>0</v>
      </c>
      <c r="BL634" s="18" t="s">
        <v>944</v>
      </c>
      <c r="BM634" s="231" t="s">
        <v>1002</v>
      </c>
    </row>
    <row r="635" s="2" customFormat="1">
      <c r="A635" s="39"/>
      <c r="B635" s="40"/>
      <c r="C635" s="41"/>
      <c r="D635" s="233" t="s">
        <v>149</v>
      </c>
      <c r="E635" s="41"/>
      <c r="F635" s="234" t="s">
        <v>1003</v>
      </c>
      <c r="G635" s="41"/>
      <c r="H635" s="41"/>
      <c r="I635" s="137"/>
      <c r="J635" s="41"/>
      <c r="K635" s="41"/>
      <c r="L635" s="45"/>
      <c r="M635" s="235"/>
      <c r="N635" s="236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149</v>
      </c>
      <c r="AU635" s="18" t="s">
        <v>82</v>
      </c>
    </row>
    <row r="636" s="13" customFormat="1">
      <c r="A636" s="13"/>
      <c r="B636" s="237"/>
      <c r="C636" s="238"/>
      <c r="D636" s="233" t="s">
        <v>150</v>
      </c>
      <c r="E636" s="239" t="s">
        <v>19</v>
      </c>
      <c r="F636" s="240" t="s">
        <v>1343</v>
      </c>
      <c r="G636" s="238"/>
      <c r="H636" s="241">
        <v>24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7" t="s">
        <v>150</v>
      </c>
      <c r="AU636" s="247" t="s">
        <v>82</v>
      </c>
      <c r="AV636" s="13" t="s">
        <v>85</v>
      </c>
      <c r="AW636" s="13" t="s">
        <v>34</v>
      </c>
      <c r="AX636" s="13" t="s">
        <v>82</v>
      </c>
      <c r="AY636" s="247" t="s">
        <v>142</v>
      </c>
    </row>
    <row r="637" s="2" customFormat="1" ht="21.75" customHeight="1">
      <c r="A637" s="39"/>
      <c r="B637" s="40"/>
      <c r="C637" s="220" t="s">
        <v>1042</v>
      </c>
      <c r="D637" s="220" t="s">
        <v>143</v>
      </c>
      <c r="E637" s="221" t="s">
        <v>1020</v>
      </c>
      <c r="F637" s="222" t="s">
        <v>1021</v>
      </c>
      <c r="G637" s="223" t="s">
        <v>635</v>
      </c>
      <c r="H637" s="224">
        <v>32</v>
      </c>
      <c r="I637" s="225"/>
      <c r="J637" s="226">
        <f>ROUND(I637*H637,2)</f>
        <v>0</v>
      </c>
      <c r="K637" s="222" t="s">
        <v>165</v>
      </c>
      <c r="L637" s="45"/>
      <c r="M637" s="227" t="s">
        <v>19</v>
      </c>
      <c r="N637" s="228" t="s">
        <v>45</v>
      </c>
      <c r="O637" s="85"/>
      <c r="P637" s="229">
        <f>O637*H637</f>
        <v>0</v>
      </c>
      <c r="Q637" s="229">
        <v>0</v>
      </c>
      <c r="R637" s="229">
        <f>Q637*H637</f>
        <v>0</v>
      </c>
      <c r="S637" s="229">
        <v>0</v>
      </c>
      <c r="T637" s="230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31" t="s">
        <v>944</v>
      </c>
      <c r="AT637" s="231" t="s">
        <v>143</v>
      </c>
      <c r="AU637" s="231" t="s">
        <v>82</v>
      </c>
      <c r="AY637" s="18" t="s">
        <v>142</v>
      </c>
      <c r="BE637" s="232">
        <f>IF(N637="základní",J637,0)</f>
        <v>0</v>
      </c>
      <c r="BF637" s="232">
        <f>IF(N637="snížená",J637,0)</f>
        <v>0</v>
      </c>
      <c r="BG637" s="232">
        <f>IF(N637="zákl. přenesená",J637,0)</f>
        <v>0</v>
      </c>
      <c r="BH637" s="232">
        <f>IF(N637="sníž. přenesená",J637,0)</f>
        <v>0</v>
      </c>
      <c r="BI637" s="232">
        <f>IF(N637="nulová",J637,0)</f>
        <v>0</v>
      </c>
      <c r="BJ637" s="18" t="s">
        <v>82</v>
      </c>
      <c r="BK637" s="232">
        <f>ROUND(I637*H637,2)</f>
        <v>0</v>
      </c>
      <c r="BL637" s="18" t="s">
        <v>944</v>
      </c>
      <c r="BM637" s="231" t="s">
        <v>1022</v>
      </c>
    </row>
    <row r="638" s="2" customFormat="1">
      <c r="A638" s="39"/>
      <c r="B638" s="40"/>
      <c r="C638" s="41"/>
      <c r="D638" s="233" t="s">
        <v>149</v>
      </c>
      <c r="E638" s="41"/>
      <c r="F638" s="234" t="s">
        <v>1023</v>
      </c>
      <c r="G638" s="41"/>
      <c r="H638" s="41"/>
      <c r="I638" s="137"/>
      <c r="J638" s="41"/>
      <c r="K638" s="41"/>
      <c r="L638" s="45"/>
      <c r="M638" s="235"/>
      <c r="N638" s="236"/>
      <c r="O638" s="85"/>
      <c r="P638" s="85"/>
      <c r="Q638" s="85"/>
      <c r="R638" s="85"/>
      <c r="S638" s="85"/>
      <c r="T638" s="86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T638" s="18" t="s">
        <v>149</v>
      </c>
      <c r="AU638" s="18" t="s">
        <v>82</v>
      </c>
    </row>
    <row r="639" s="13" customFormat="1">
      <c r="A639" s="13"/>
      <c r="B639" s="237"/>
      <c r="C639" s="238"/>
      <c r="D639" s="233" t="s">
        <v>150</v>
      </c>
      <c r="E639" s="239" t="s">
        <v>19</v>
      </c>
      <c r="F639" s="240" t="s">
        <v>1024</v>
      </c>
      <c r="G639" s="238"/>
      <c r="H639" s="241">
        <v>32</v>
      </c>
      <c r="I639" s="242"/>
      <c r="J639" s="238"/>
      <c r="K639" s="238"/>
      <c r="L639" s="243"/>
      <c r="M639" s="244"/>
      <c r="N639" s="245"/>
      <c r="O639" s="245"/>
      <c r="P639" s="245"/>
      <c r="Q639" s="245"/>
      <c r="R639" s="245"/>
      <c r="S639" s="245"/>
      <c r="T639" s="246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7" t="s">
        <v>150</v>
      </c>
      <c r="AU639" s="247" t="s">
        <v>82</v>
      </c>
      <c r="AV639" s="13" t="s">
        <v>85</v>
      </c>
      <c r="AW639" s="13" t="s">
        <v>34</v>
      </c>
      <c r="AX639" s="13" t="s">
        <v>82</v>
      </c>
      <c r="AY639" s="247" t="s">
        <v>142</v>
      </c>
    </row>
    <row r="640" s="2" customFormat="1" ht="21.75" customHeight="1">
      <c r="A640" s="39"/>
      <c r="B640" s="40"/>
      <c r="C640" s="220" t="s">
        <v>1049</v>
      </c>
      <c r="D640" s="220" t="s">
        <v>143</v>
      </c>
      <c r="E640" s="221" t="s">
        <v>1026</v>
      </c>
      <c r="F640" s="222" t="s">
        <v>1027</v>
      </c>
      <c r="G640" s="223" t="s">
        <v>635</v>
      </c>
      <c r="H640" s="224">
        <v>104</v>
      </c>
      <c r="I640" s="225"/>
      <c r="J640" s="226">
        <f>ROUND(I640*H640,2)</f>
        <v>0</v>
      </c>
      <c r="K640" s="222" t="s">
        <v>165</v>
      </c>
      <c r="L640" s="45"/>
      <c r="M640" s="227" t="s">
        <v>19</v>
      </c>
      <c r="N640" s="228" t="s">
        <v>45</v>
      </c>
      <c r="O640" s="85"/>
      <c r="P640" s="229">
        <f>O640*H640</f>
        <v>0</v>
      </c>
      <c r="Q640" s="229">
        <v>0</v>
      </c>
      <c r="R640" s="229">
        <f>Q640*H640</f>
        <v>0</v>
      </c>
      <c r="S640" s="229">
        <v>0</v>
      </c>
      <c r="T640" s="230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1" t="s">
        <v>944</v>
      </c>
      <c r="AT640" s="231" t="s">
        <v>143</v>
      </c>
      <c r="AU640" s="231" t="s">
        <v>82</v>
      </c>
      <c r="AY640" s="18" t="s">
        <v>142</v>
      </c>
      <c r="BE640" s="232">
        <f>IF(N640="základní",J640,0)</f>
        <v>0</v>
      </c>
      <c r="BF640" s="232">
        <f>IF(N640="snížená",J640,0)</f>
        <v>0</v>
      </c>
      <c r="BG640" s="232">
        <f>IF(N640="zákl. přenesená",J640,0)</f>
        <v>0</v>
      </c>
      <c r="BH640" s="232">
        <f>IF(N640="sníž. přenesená",J640,0)</f>
        <v>0</v>
      </c>
      <c r="BI640" s="232">
        <f>IF(N640="nulová",J640,0)</f>
        <v>0</v>
      </c>
      <c r="BJ640" s="18" t="s">
        <v>82</v>
      </c>
      <c r="BK640" s="232">
        <f>ROUND(I640*H640,2)</f>
        <v>0</v>
      </c>
      <c r="BL640" s="18" t="s">
        <v>944</v>
      </c>
      <c r="BM640" s="231" t="s">
        <v>1028</v>
      </c>
    </row>
    <row r="641" s="2" customFormat="1">
      <c r="A641" s="39"/>
      <c r="B641" s="40"/>
      <c r="C641" s="41"/>
      <c r="D641" s="233" t="s">
        <v>149</v>
      </c>
      <c r="E641" s="41"/>
      <c r="F641" s="234" t="s">
        <v>1029</v>
      </c>
      <c r="G641" s="41"/>
      <c r="H641" s="41"/>
      <c r="I641" s="137"/>
      <c r="J641" s="41"/>
      <c r="K641" s="41"/>
      <c r="L641" s="45"/>
      <c r="M641" s="235"/>
      <c r="N641" s="236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149</v>
      </c>
      <c r="AU641" s="18" t="s">
        <v>82</v>
      </c>
    </row>
    <row r="642" s="2" customFormat="1">
      <c r="A642" s="39"/>
      <c r="B642" s="40"/>
      <c r="C642" s="41"/>
      <c r="D642" s="233" t="s">
        <v>210</v>
      </c>
      <c r="E642" s="41"/>
      <c r="F642" s="260" t="s">
        <v>1030</v>
      </c>
      <c r="G642" s="41"/>
      <c r="H642" s="41"/>
      <c r="I642" s="137"/>
      <c r="J642" s="41"/>
      <c r="K642" s="41"/>
      <c r="L642" s="45"/>
      <c r="M642" s="235"/>
      <c r="N642" s="236"/>
      <c r="O642" s="85"/>
      <c r="P642" s="85"/>
      <c r="Q642" s="85"/>
      <c r="R642" s="85"/>
      <c r="S642" s="85"/>
      <c r="T642" s="86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210</v>
      </c>
      <c r="AU642" s="18" t="s">
        <v>82</v>
      </c>
    </row>
    <row r="643" s="13" customFormat="1">
      <c r="A643" s="13"/>
      <c r="B643" s="237"/>
      <c r="C643" s="238"/>
      <c r="D643" s="233" t="s">
        <v>150</v>
      </c>
      <c r="E643" s="239" t="s">
        <v>19</v>
      </c>
      <c r="F643" s="240" t="s">
        <v>1031</v>
      </c>
      <c r="G643" s="238"/>
      <c r="H643" s="241">
        <v>80</v>
      </c>
      <c r="I643" s="242"/>
      <c r="J643" s="238"/>
      <c r="K643" s="238"/>
      <c r="L643" s="243"/>
      <c r="M643" s="244"/>
      <c r="N643" s="245"/>
      <c r="O643" s="245"/>
      <c r="P643" s="245"/>
      <c r="Q643" s="245"/>
      <c r="R643" s="245"/>
      <c r="S643" s="245"/>
      <c r="T643" s="246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7" t="s">
        <v>150</v>
      </c>
      <c r="AU643" s="247" t="s">
        <v>82</v>
      </c>
      <c r="AV643" s="13" t="s">
        <v>85</v>
      </c>
      <c r="AW643" s="13" t="s">
        <v>34</v>
      </c>
      <c r="AX643" s="13" t="s">
        <v>74</v>
      </c>
      <c r="AY643" s="247" t="s">
        <v>142</v>
      </c>
    </row>
    <row r="644" s="13" customFormat="1">
      <c r="A644" s="13"/>
      <c r="B644" s="237"/>
      <c r="C644" s="238"/>
      <c r="D644" s="233" t="s">
        <v>150</v>
      </c>
      <c r="E644" s="239" t="s">
        <v>19</v>
      </c>
      <c r="F644" s="240" t="s">
        <v>1032</v>
      </c>
      <c r="G644" s="238"/>
      <c r="H644" s="241">
        <v>24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7" t="s">
        <v>150</v>
      </c>
      <c r="AU644" s="247" t="s">
        <v>82</v>
      </c>
      <c r="AV644" s="13" t="s">
        <v>85</v>
      </c>
      <c r="AW644" s="13" t="s">
        <v>34</v>
      </c>
      <c r="AX644" s="13" t="s">
        <v>74</v>
      </c>
      <c r="AY644" s="247" t="s">
        <v>142</v>
      </c>
    </row>
    <row r="645" s="14" customFormat="1">
      <c r="A645" s="14"/>
      <c r="B645" s="261"/>
      <c r="C645" s="262"/>
      <c r="D645" s="233" t="s">
        <v>150</v>
      </c>
      <c r="E645" s="263" t="s">
        <v>19</v>
      </c>
      <c r="F645" s="264" t="s">
        <v>480</v>
      </c>
      <c r="G645" s="262"/>
      <c r="H645" s="265">
        <v>104</v>
      </c>
      <c r="I645" s="266"/>
      <c r="J645" s="262"/>
      <c r="K645" s="262"/>
      <c r="L645" s="267"/>
      <c r="M645" s="268"/>
      <c r="N645" s="269"/>
      <c r="O645" s="269"/>
      <c r="P645" s="269"/>
      <c r="Q645" s="269"/>
      <c r="R645" s="269"/>
      <c r="S645" s="269"/>
      <c r="T645" s="27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1" t="s">
        <v>150</v>
      </c>
      <c r="AU645" s="271" t="s">
        <v>82</v>
      </c>
      <c r="AV645" s="14" t="s">
        <v>169</v>
      </c>
      <c r="AW645" s="14" t="s">
        <v>34</v>
      </c>
      <c r="AX645" s="14" t="s">
        <v>82</v>
      </c>
      <c r="AY645" s="271" t="s">
        <v>142</v>
      </c>
    </row>
    <row r="646" s="2" customFormat="1" ht="16.5" customHeight="1">
      <c r="A646" s="39"/>
      <c r="B646" s="40"/>
      <c r="C646" s="220" t="s">
        <v>1053</v>
      </c>
      <c r="D646" s="220" t="s">
        <v>143</v>
      </c>
      <c r="E646" s="221" t="s">
        <v>1034</v>
      </c>
      <c r="F646" s="222" t="s">
        <v>1035</v>
      </c>
      <c r="G646" s="223" t="s">
        <v>635</v>
      </c>
      <c r="H646" s="224">
        <v>8</v>
      </c>
      <c r="I646" s="225"/>
      <c r="J646" s="226">
        <f>ROUND(I646*H646,2)</f>
        <v>0</v>
      </c>
      <c r="K646" s="222" t="s">
        <v>165</v>
      </c>
      <c r="L646" s="45"/>
      <c r="M646" s="227" t="s">
        <v>19</v>
      </c>
      <c r="N646" s="228" t="s">
        <v>45</v>
      </c>
      <c r="O646" s="85"/>
      <c r="P646" s="229">
        <f>O646*H646</f>
        <v>0</v>
      </c>
      <c r="Q646" s="229">
        <v>0</v>
      </c>
      <c r="R646" s="229">
        <f>Q646*H646</f>
        <v>0</v>
      </c>
      <c r="S646" s="229">
        <v>0</v>
      </c>
      <c r="T646" s="230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31" t="s">
        <v>944</v>
      </c>
      <c r="AT646" s="231" t="s">
        <v>143</v>
      </c>
      <c r="AU646" s="231" t="s">
        <v>82</v>
      </c>
      <c r="AY646" s="18" t="s">
        <v>142</v>
      </c>
      <c r="BE646" s="232">
        <f>IF(N646="základní",J646,0)</f>
        <v>0</v>
      </c>
      <c r="BF646" s="232">
        <f>IF(N646="snížená",J646,0)</f>
        <v>0</v>
      </c>
      <c r="BG646" s="232">
        <f>IF(N646="zákl. přenesená",J646,0)</f>
        <v>0</v>
      </c>
      <c r="BH646" s="232">
        <f>IF(N646="sníž. přenesená",J646,0)</f>
        <v>0</v>
      </c>
      <c r="BI646" s="232">
        <f>IF(N646="nulová",J646,0)</f>
        <v>0</v>
      </c>
      <c r="BJ646" s="18" t="s">
        <v>82</v>
      </c>
      <c r="BK646" s="232">
        <f>ROUND(I646*H646,2)</f>
        <v>0</v>
      </c>
      <c r="BL646" s="18" t="s">
        <v>944</v>
      </c>
      <c r="BM646" s="231" t="s">
        <v>1036</v>
      </c>
    </row>
    <row r="647" s="2" customFormat="1">
      <c r="A647" s="39"/>
      <c r="B647" s="40"/>
      <c r="C647" s="41"/>
      <c r="D647" s="233" t="s">
        <v>149</v>
      </c>
      <c r="E647" s="41"/>
      <c r="F647" s="234" t="s">
        <v>1037</v>
      </c>
      <c r="G647" s="41"/>
      <c r="H647" s="41"/>
      <c r="I647" s="137"/>
      <c r="J647" s="41"/>
      <c r="K647" s="41"/>
      <c r="L647" s="45"/>
      <c r="M647" s="235"/>
      <c r="N647" s="236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149</v>
      </c>
      <c r="AU647" s="18" t="s">
        <v>82</v>
      </c>
    </row>
    <row r="648" s="13" customFormat="1">
      <c r="A648" s="13"/>
      <c r="B648" s="237"/>
      <c r="C648" s="238"/>
      <c r="D648" s="233" t="s">
        <v>150</v>
      </c>
      <c r="E648" s="239" t="s">
        <v>19</v>
      </c>
      <c r="F648" s="240" t="s">
        <v>191</v>
      </c>
      <c r="G648" s="238"/>
      <c r="H648" s="241">
        <v>8</v>
      </c>
      <c r="I648" s="242"/>
      <c r="J648" s="238"/>
      <c r="K648" s="238"/>
      <c r="L648" s="243"/>
      <c r="M648" s="244"/>
      <c r="N648" s="245"/>
      <c r="O648" s="245"/>
      <c r="P648" s="245"/>
      <c r="Q648" s="245"/>
      <c r="R648" s="245"/>
      <c r="S648" s="245"/>
      <c r="T648" s="24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7" t="s">
        <v>150</v>
      </c>
      <c r="AU648" s="247" t="s">
        <v>82</v>
      </c>
      <c r="AV648" s="13" t="s">
        <v>85</v>
      </c>
      <c r="AW648" s="13" t="s">
        <v>34</v>
      </c>
      <c r="AX648" s="13" t="s">
        <v>82</v>
      </c>
      <c r="AY648" s="247" t="s">
        <v>142</v>
      </c>
    </row>
    <row r="649" s="12" customFormat="1" ht="25.92" customHeight="1">
      <c r="A649" s="12"/>
      <c r="B649" s="206"/>
      <c r="C649" s="207"/>
      <c r="D649" s="208" t="s">
        <v>73</v>
      </c>
      <c r="E649" s="209" t="s">
        <v>1038</v>
      </c>
      <c r="F649" s="209" t="s">
        <v>1039</v>
      </c>
      <c r="G649" s="207"/>
      <c r="H649" s="207"/>
      <c r="I649" s="210"/>
      <c r="J649" s="211">
        <f>BK649</f>
        <v>0</v>
      </c>
      <c r="K649" s="207"/>
      <c r="L649" s="212"/>
      <c r="M649" s="213"/>
      <c r="N649" s="214"/>
      <c r="O649" s="214"/>
      <c r="P649" s="215">
        <f>P650+P665+P668+P671+P674</f>
        <v>0</v>
      </c>
      <c r="Q649" s="214"/>
      <c r="R649" s="215">
        <f>R650+R665+R668+R671+R674</f>
        <v>0</v>
      </c>
      <c r="S649" s="214"/>
      <c r="T649" s="216">
        <f>T650+T665+T668+T671+T674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17" t="s">
        <v>174</v>
      </c>
      <c r="AT649" s="218" t="s">
        <v>73</v>
      </c>
      <c r="AU649" s="218" t="s">
        <v>74</v>
      </c>
      <c r="AY649" s="217" t="s">
        <v>142</v>
      </c>
      <c r="BK649" s="219">
        <f>BK650+BK665+BK668+BK671+BK674</f>
        <v>0</v>
      </c>
    </row>
    <row r="650" s="12" customFormat="1" ht="22.8" customHeight="1">
      <c r="A650" s="12"/>
      <c r="B650" s="206"/>
      <c r="C650" s="207"/>
      <c r="D650" s="208" t="s">
        <v>73</v>
      </c>
      <c r="E650" s="258" t="s">
        <v>1040</v>
      </c>
      <c r="F650" s="258" t="s">
        <v>1041</v>
      </c>
      <c r="G650" s="207"/>
      <c r="H650" s="207"/>
      <c r="I650" s="210"/>
      <c r="J650" s="259">
        <f>BK650</f>
        <v>0</v>
      </c>
      <c r="K650" s="207"/>
      <c r="L650" s="212"/>
      <c r="M650" s="213"/>
      <c r="N650" s="214"/>
      <c r="O650" s="214"/>
      <c r="P650" s="215">
        <f>SUM(P651:P664)</f>
        <v>0</v>
      </c>
      <c r="Q650" s="214"/>
      <c r="R650" s="215">
        <f>SUM(R651:R664)</f>
        <v>0</v>
      </c>
      <c r="S650" s="214"/>
      <c r="T650" s="216">
        <f>SUM(T651:T664)</f>
        <v>0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217" t="s">
        <v>174</v>
      </c>
      <c r="AT650" s="218" t="s">
        <v>73</v>
      </c>
      <c r="AU650" s="218" t="s">
        <v>82</v>
      </c>
      <c r="AY650" s="217" t="s">
        <v>142</v>
      </c>
      <c r="BK650" s="219">
        <f>SUM(BK651:BK664)</f>
        <v>0</v>
      </c>
    </row>
    <row r="651" s="2" customFormat="1" ht="16.5" customHeight="1">
      <c r="A651" s="39"/>
      <c r="B651" s="40"/>
      <c r="C651" s="220" t="s">
        <v>1057</v>
      </c>
      <c r="D651" s="220" t="s">
        <v>143</v>
      </c>
      <c r="E651" s="221" t="s">
        <v>1043</v>
      </c>
      <c r="F651" s="222" t="s">
        <v>1044</v>
      </c>
      <c r="G651" s="223" t="s">
        <v>1045</v>
      </c>
      <c r="H651" s="224">
        <v>1</v>
      </c>
      <c r="I651" s="225"/>
      <c r="J651" s="226">
        <f>ROUND(I651*H651,2)</f>
        <v>0</v>
      </c>
      <c r="K651" s="222" t="s">
        <v>165</v>
      </c>
      <c r="L651" s="45"/>
      <c r="M651" s="227" t="s">
        <v>19</v>
      </c>
      <c r="N651" s="228" t="s">
        <v>45</v>
      </c>
      <c r="O651" s="85"/>
      <c r="P651" s="229">
        <f>O651*H651</f>
        <v>0</v>
      </c>
      <c r="Q651" s="229">
        <v>0</v>
      </c>
      <c r="R651" s="229">
        <f>Q651*H651</f>
        <v>0</v>
      </c>
      <c r="S651" s="229">
        <v>0</v>
      </c>
      <c r="T651" s="230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1" t="s">
        <v>1046</v>
      </c>
      <c r="AT651" s="231" t="s">
        <v>143</v>
      </c>
      <c r="AU651" s="231" t="s">
        <v>85</v>
      </c>
      <c r="AY651" s="18" t="s">
        <v>142</v>
      </c>
      <c r="BE651" s="232">
        <f>IF(N651="základní",J651,0)</f>
        <v>0</v>
      </c>
      <c r="BF651" s="232">
        <f>IF(N651="snížená",J651,0)</f>
        <v>0</v>
      </c>
      <c r="BG651" s="232">
        <f>IF(N651="zákl. přenesená",J651,0)</f>
        <v>0</v>
      </c>
      <c r="BH651" s="232">
        <f>IF(N651="sníž. přenesená",J651,0)</f>
        <v>0</v>
      </c>
      <c r="BI651" s="232">
        <f>IF(N651="nulová",J651,0)</f>
        <v>0</v>
      </c>
      <c r="BJ651" s="18" t="s">
        <v>82</v>
      </c>
      <c r="BK651" s="232">
        <f>ROUND(I651*H651,2)</f>
        <v>0</v>
      </c>
      <c r="BL651" s="18" t="s">
        <v>1046</v>
      </c>
      <c r="BM651" s="231" t="s">
        <v>1047</v>
      </c>
    </row>
    <row r="652" s="2" customFormat="1">
      <c r="A652" s="39"/>
      <c r="B652" s="40"/>
      <c r="C652" s="41"/>
      <c r="D652" s="233" t="s">
        <v>149</v>
      </c>
      <c r="E652" s="41"/>
      <c r="F652" s="234" t="s">
        <v>1048</v>
      </c>
      <c r="G652" s="41"/>
      <c r="H652" s="41"/>
      <c r="I652" s="137"/>
      <c r="J652" s="41"/>
      <c r="K652" s="41"/>
      <c r="L652" s="45"/>
      <c r="M652" s="235"/>
      <c r="N652" s="236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149</v>
      </c>
      <c r="AU652" s="18" t="s">
        <v>85</v>
      </c>
    </row>
    <row r="653" s="2" customFormat="1" ht="16.5" customHeight="1">
      <c r="A653" s="39"/>
      <c r="B653" s="40"/>
      <c r="C653" s="220" t="s">
        <v>1061</v>
      </c>
      <c r="D653" s="220" t="s">
        <v>143</v>
      </c>
      <c r="E653" s="221" t="s">
        <v>1050</v>
      </c>
      <c r="F653" s="222" t="s">
        <v>1051</v>
      </c>
      <c r="G653" s="223" t="s">
        <v>1045</v>
      </c>
      <c r="H653" s="224">
        <v>1</v>
      </c>
      <c r="I653" s="225"/>
      <c r="J653" s="226">
        <f>ROUND(I653*H653,2)</f>
        <v>0</v>
      </c>
      <c r="K653" s="222" t="s">
        <v>165</v>
      </c>
      <c r="L653" s="45"/>
      <c r="M653" s="227" t="s">
        <v>19</v>
      </c>
      <c r="N653" s="228" t="s">
        <v>45</v>
      </c>
      <c r="O653" s="85"/>
      <c r="P653" s="229">
        <f>O653*H653</f>
        <v>0</v>
      </c>
      <c r="Q653" s="229">
        <v>0</v>
      </c>
      <c r="R653" s="229">
        <f>Q653*H653</f>
        <v>0</v>
      </c>
      <c r="S653" s="229">
        <v>0</v>
      </c>
      <c r="T653" s="230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1" t="s">
        <v>1046</v>
      </c>
      <c r="AT653" s="231" t="s">
        <v>143</v>
      </c>
      <c r="AU653" s="231" t="s">
        <v>85</v>
      </c>
      <c r="AY653" s="18" t="s">
        <v>142</v>
      </c>
      <c r="BE653" s="232">
        <f>IF(N653="základní",J653,0)</f>
        <v>0</v>
      </c>
      <c r="BF653" s="232">
        <f>IF(N653="snížená",J653,0)</f>
        <v>0</v>
      </c>
      <c r="BG653" s="232">
        <f>IF(N653="zákl. přenesená",J653,0)</f>
        <v>0</v>
      </c>
      <c r="BH653" s="232">
        <f>IF(N653="sníž. přenesená",J653,0)</f>
        <v>0</v>
      </c>
      <c r="BI653" s="232">
        <f>IF(N653="nulová",J653,0)</f>
        <v>0</v>
      </c>
      <c r="BJ653" s="18" t="s">
        <v>82</v>
      </c>
      <c r="BK653" s="232">
        <f>ROUND(I653*H653,2)</f>
        <v>0</v>
      </c>
      <c r="BL653" s="18" t="s">
        <v>1046</v>
      </c>
      <c r="BM653" s="231" t="s">
        <v>1052</v>
      </c>
    </row>
    <row r="654" s="2" customFormat="1">
      <c r="A654" s="39"/>
      <c r="B654" s="40"/>
      <c r="C654" s="41"/>
      <c r="D654" s="233" t="s">
        <v>149</v>
      </c>
      <c r="E654" s="41"/>
      <c r="F654" s="234" t="s">
        <v>1051</v>
      </c>
      <c r="G654" s="41"/>
      <c r="H654" s="41"/>
      <c r="I654" s="137"/>
      <c r="J654" s="41"/>
      <c r="K654" s="41"/>
      <c r="L654" s="45"/>
      <c r="M654" s="235"/>
      <c r="N654" s="236"/>
      <c r="O654" s="85"/>
      <c r="P654" s="85"/>
      <c r="Q654" s="85"/>
      <c r="R654" s="85"/>
      <c r="S654" s="85"/>
      <c r="T654" s="86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149</v>
      </c>
      <c r="AU654" s="18" t="s">
        <v>85</v>
      </c>
    </row>
    <row r="655" s="2" customFormat="1" ht="16.5" customHeight="1">
      <c r="A655" s="39"/>
      <c r="B655" s="40"/>
      <c r="C655" s="220" t="s">
        <v>1065</v>
      </c>
      <c r="D655" s="220" t="s">
        <v>143</v>
      </c>
      <c r="E655" s="221" t="s">
        <v>1054</v>
      </c>
      <c r="F655" s="222" t="s">
        <v>1055</v>
      </c>
      <c r="G655" s="223" t="s">
        <v>1045</v>
      </c>
      <c r="H655" s="224">
        <v>1</v>
      </c>
      <c r="I655" s="225"/>
      <c r="J655" s="226">
        <f>ROUND(I655*H655,2)</f>
        <v>0</v>
      </c>
      <c r="K655" s="222" t="s">
        <v>165</v>
      </c>
      <c r="L655" s="45"/>
      <c r="M655" s="227" t="s">
        <v>19</v>
      </c>
      <c r="N655" s="228" t="s">
        <v>45</v>
      </c>
      <c r="O655" s="85"/>
      <c r="P655" s="229">
        <f>O655*H655</f>
        <v>0</v>
      </c>
      <c r="Q655" s="229">
        <v>0</v>
      </c>
      <c r="R655" s="229">
        <f>Q655*H655</f>
        <v>0</v>
      </c>
      <c r="S655" s="229">
        <v>0</v>
      </c>
      <c r="T655" s="230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31" t="s">
        <v>1046</v>
      </c>
      <c r="AT655" s="231" t="s">
        <v>143</v>
      </c>
      <c r="AU655" s="231" t="s">
        <v>85</v>
      </c>
      <c r="AY655" s="18" t="s">
        <v>142</v>
      </c>
      <c r="BE655" s="232">
        <f>IF(N655="základní",J655,0)</f>
        <v>0</v>
      </c>
      <c r="BF655" s="232">
        <f>IF(N655="snížená",J655,0)</f>
        <v>0</v>
      </c>
      <c r="BG655" s="232">
        <f>IF(N655="zákl. přenesená",J655,0)</f>
        <v>0</v>
      </c>
      <c r="BH655" s="232">
        <f>IF(N655="sníž. přenesená",J655,0)</f>
        <v>0</v>
      </c>
      <c r="BI655" s="232">
        <f>IF(N655="nulová",J655,0)</f>
        <v>0</v>
      </c>
      <c r="BJ655" s="18" t="s">
        <v>82</v>
      </c>
      <c r="BK655" s="232">
        <f>ROUND(I655*H655,2)</f>
        <v>0</v>
      </c>
      <c r="BL655" s="18" t="s">
        <v>1046</v>
      </c>
      <c r="BM655" s="231" t="s">
        <v>1056</v>
      </c>
    </row>
    <row r="656" s="2" customFormat="1">
      <c r="A656" s="39"/>
      <c r="B656" s="40"/>
      <c r="C656" s="41"/>
      <c r="D656" s="233" t="s">
        <v>149</v>
      </c>
      <c r="E656" s="41"/>
      <c r="F656" s="234" t="s">
        <v>1055</v>
      </c>
      <c r="G656" s="41"/>
      <c r="H656" s="41"/>
      <c r="I656" s="137"/>
      <c r="J656" s="41"/>
      <c r="K656" s="41"/>
      <c r="L656" s="45"/>
      <c r="M656" s="235"/>
      <c r="N656" s="236"/>
      <c r="O656" s="85"/>
      <c r="P656" s="85"/>
      <c r="Q656" s="85"/>
      <c r="R656" s="85"/>
      <c r="S656" s="85"/>
      <c r="T656" s="86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T656" s="18" t="s">
        <v>149</v>
      </c>
      <c r="AU656" s="18" t="s">
        <v>85</v>
      </c>
    </row>
    <row r="657" s="2" customFormat="1" ht="21.75" customHeight="1">
      <c r="A657" s="39"/>
      <c r="B657" s="40"/>
      <c r="C657" s="220" t="s">
        <v>1082</v>
      </c>
      <c r="D657" s="220" t="s">
        <v>143</v>
      </c>
      <c r="E657" s="221" t="s">
        <v>1058</v>
      </c>
      <c r="F657" s="222" t="s">
        <v>1059</v>
      </c>
      <c r="G657" s="223" t="s">
        <v>1045</v>
      </c>
      <c r="H657" s="224">
        <v>1</v>
      </c>
      <c r="I657" s="225"/>
      <c r="J657" s="226">
        <f>ROUND(I657*H657,2)</f>
        <v>0</v>
      </c>
      <c r="K657" s="222" t="s">
        <v>165</v>
      </c>
      <c r="L657" s="45"/>
      <c r="M657" s="227" t="s">
        <v>19</v>
      </c>
      <c r="N657" s="228" t="s">
        <v>45</v>
      </c>
      <c r="O657" s="85"/>
      <c r="P657" s="229">
        <f>O657*H657</f>
        <v>0</v>
      </c>
      <c r="Q657" s="229">
        <v>0</v>
      </c>
      <c r="R657" s="229">
        <f>Q657*H657</f>
        <v>0</v>
      </c>
      <c r="S657" s="229">
        <v>0</v>
      </c>
      <c r="T657" s="230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31" t="s">
        <v>1046</v>
      </c>
      <c r="AT657" s="231" t="s">
        <v>143</v>
      </c>
      <c r="AU657" s="231" t="s">
        <v>85</v>
      </c>
      <c r="AY657" s="18" t="s">
        <v>142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18" t="s">
        <v>82</v>
      </c>
      <c r="BK657" s="232">
        <f>ROUND(I657*H657,2)</f>
        <v>0</v>
      </c>
      <c r="BL657" s="18" t="s">
        <v>1046</v>
      </c>
      <c r="BM657" s="231" t="s">
        <v>1060</v>
      </c>
    </row>
    <row r="658" s="2" customFormat="1">
      <c r="A658" s="39"/>
      <c r="B658" s="40"/>
      <c r="C658" s="41"/>
      <c r="D658" s="233" t="s">
        <v>149</v>
      </c>
      <c r="E658" s="41"/>
      <c r="F658" s="234" t="s">
        <v>1059</v>
      </c>
      <c r="G658" s="41"/>
      <c r="H658" s="41"/>
      <c r="I658" s="137"/>
      <c r="J658" s="41"/>
      <c r="K658" s="41"/>
      <c r="L658" s="45"/>
      <c r="M658" s="235"/>
      <c r="N658" s="236"/>
      <c r="O658" s="85"/>
      <c r="P658" s="85"/>
      <c r="Q658" s="85"/>
      <c r="R658" s="85"/>
      <c r="S658" s="85"/>
      <c r="T658" s="86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T658" s="18" t="s">
        <v>149</v>
      </c>
      <c r="AU658" s="18" t="s">
        <v>85</v>
      </c>
    </row>
    <row r="659" s="2" customFormat="1" ht="16.5" customHeight="1">
      <c r="A659" s="39"/>
      <c r="B659" s="40"/>
      <c r="C659" s="220" t="s">
        <v>1069</v>
      </c>
      <c r="D659" s="220" t="s">
        <v>143</v>
      </c>
      <c r="E659" s="221" t="s">
        <v>1062</v>
      </c>
      <c r="F659" s="222" t="s">
        <v>1063</v>
      </c>
      <c r="G659" s="223" t="s">
        <v>1045</v>
      </c>
      <c r="H659" s="224">
        <v>1</v>
      </c>
      <c r="I659" s="225"/>
      <c r="J659" s="226">
        <f>ROUND(I659*H659,2)</f>
        <v>0</v>
      </c>
      <c r="K659" s="222" t="s">
        <v>165</v>
      </c>
      <c r="L659" s="45"/>
      <c r="M659" s="227" t="s">
        <v>19</v>
      </c>
      <c r="N659" s="228" t="s">
        <v>45</v>
      </c>
      <c r="O659" s="85"/>
      <c r="P659" s="229">
        <f>O659*H659</f>
        <v>0</v>
      </c>
      <c r="Q659" s="229">
        <v>0</v>
      </c>
      <c r="R659" s="229">
        <f>Q659*H659</f>
        <v>0</v>
      </c>
      <c r="S659" s="229">
        <v>0</v>
      </c>
      <c r="T659" s="230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31" t="s">
        <v>1046</v>
      </c>
      <c r="AT659" s="231" t="s">
        <v>143</v>
      </c>
      <c r="AU659" s="231" t="s">
        <v>85</v>
      </c>
      <c r="AY659" s="18" t="s">
        <v>142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8" t="s">
        <v>82</v>
      </c>
      <c r="BK659" s="232">
        <f>ROUND(I659*H659,2)</f>
        <v>0</v>
      </c>
      <c r="BL659" s="18" t="s">
        <v>1046</v>
      </c>
      <c r="BM659" s="231" t="s">
        <v>1064</v>
      </c>
    </row>
    <row r="660" s="2" customFormat="1">
      <c r="A660" s="39"/>
      <c r="B660" s="40"/>
      <c r="C660" s="41"/>
      <c r="D660" s="233" t="s">
        <v>149</v>
      </c>
      <c r="E660" s="41"/>
      <c r="F660" s="234" t="s">
        <v>1063</v>
      </c>
      <c r="G660" s="41"/>
      <c r="H660" s="41"/>
      <c r="I660" s="137"/>
      <c r="J660" s="41"/>
      <c r="K660" s="41"/>
      <c r="L660" s="45"/>
      <c r="M660" s="235"/>
      <c r="N660" s="236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149</v>
      </c>
      <c r="AU660" s="18" t="s">
        <v>85</v>
      </c>
    </row>
    <row r="661" s="2" customFormat="1" ht="16.5" customHeight="1">
      <c r="A661" s="39"/>
      <c r="B661" s="40"/>
      <c r="C661" s="220" t="s">
        <v>1089</v>
      </c>
      <c r="D661" s="220" t="s">
        <v>143</v>
      </c>
      <c r="E661" s="221" t="s">
        <v>1066</v>
      </c>
      <c r="F661" s="222" t="s">
        <v>1067</v>
      </c>
      <c r="G661" s="223" t="s">
        <v>1045</v>
      </c>
      <c r="H661" s="224">
        <v>1</v>
      </c>
      <c r="I661" s="225"/>
      <c r="J661" s="226">
        <f>ROUND(I661*H661,2)</f>
        <v>0</v>
      </c>
      <c r="K661" s="222" t="s">
        <v>165</v>
      </c>
      <c r="L661" s="45"/>
      <c r="M661" s="227" t="s">
        <v>19</v>
      </c>
      <c r="N661" s="228" t="s">
        <v>45</v>
      </c>
      <c r="O661" s="85"/>
      <c r="P661" s="229">
        <f>O661*H661</f>
        <v>0</v>
      </c>
      <c r="Q661" s="229">
        <v>0</v>
      </c>
      <c r="R661" s="229">
        <f>Q661*H661</f>
        <v>0</v>
      </c>
      <c r="S661" s="229">
        <v>0</v>
      </c>
      <c r="T661" s="230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31" t="s">
        <v>1046</v>
      </c>
      <c r="AT661" s="231" t="s">
        <v>143</v>
      </c>
      <c r="AU661" s="231" t="s">
        <v>85</v>
      </c>
      <c r="AY661" s="18" t="s">
        <v>142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18" t="s">
        <v>82</v>
      </c>
      <c r="BK661" s="232">
        <f>ROUND(I661*H661,2)</f>
        <v>0</v>
      </c>
      <c r="BL661" s="18" t="s">
        <v>1046</v>
      </c>
      <c r="BM661" s="231" t="s">
        <v>1068</v>
      </c>
    </row>
    <row r="662" s="2" customFormat="1">
      <c r="A662" s="39"/>
      <c r="B662" s="40"/>
      <c r="C662" s="41"/>
      <c r="D662" s="233" t="s">
        <v>149</v>
      </c>
      <c r="E662" s="41"/>
      <c r="F662" s="234" t="s">
        <v>1067</v>
      </c>
      <c r="G662" s="41"/>
      <c r="H662" s="41"/>
      <c r="I662" s="137"/>
      <c r="J662" s="41"/>
      <c r="K662" s="41"/>
      <c r="L662" s="45"/>
      <c r="M662" s="235"/>
      <c r="N662" s="236"/>
      <c r="O662" s="85"/>
      <c r="P662" s="85"/>
      <c r="Q662" s="85"/>
      <c r="R662" s="85"/>
      <c r="S662" s="85"/>
      <c r="T662" s="86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149</v>
      </c>
      <c r="AU662" s="18" t="s">
        <v>85</v>
      </c>
    </row>
    <row r="663" s="2" customFormat="1" ht="21.75" customHeight="1">
      <c r="A663" s="39"/>
      <c r="B663" s="40"/>
      <c r="C663" s="220" t="s">
        <v>1099</v>
      </c>
      <c r="D663" s="220" t="s">
        <v>143</v>
      </c>
      <c r="E663" s="221" t="s">
        <v>1070</v>
      </c>
      <c r="F663" s="222" t="s">
        <v>1071</v>
      </c>
      <c r="G663" s="223" t="s">
        <v>1045</v>
      </c>
      <c r="H663" s="224">
        <v>1</v>
      </c>
      <c r="I663" s="225"/>
      <c r="J663" s="226">
        <f>ROUND(I663*H663,2)</f>
        <v>0</v>
      </c>
      <c r="K663" s="222" t="s">
        <v>165</v>
      </c>
      <c r="L663" s="45"/>
      <c r="M663" s="227" t="s">
        <v>19</v>
      </c>
      <c r="N663" s="228" t="s">
        <v>45</v>
      </c>
      <c r="O663" s="85"/>
      <c r="P663" s="229">
        <f>O663*H663</f>
        <v>0</v>
      </c>
      <c r="Q663" s="229">
        <v>0</v>
      </c>
      <c r="R663" s="229">
        <f>Q663*H663</f>
        <v>0</v>
      </c>
      <c r="S663" s="229">
        <v>0</v>
      </c>
      <c r="T663" s="230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1" t="s">
        <v>1046</v>
      </c>
      <c r="AT663" s="231" t="s">
        <v>143</v>
      </c>
      <c r="AU663" s="231" t="s">
        <v>85</v>
      </c>
      <c r="AY663" s="18" t="s">
        <v>142</v>
      </c>
      <c r="BE663" s="232">
        <f>IF(N663="základní",J663,0)</f>
        <v>0</v>
      </c>
      <c r="BF663" s="232">
        <f>IF(N663="snížená",J663,0)</f>
        <v>0</v>
      </c>
      <c r="BG663" s="232">
        <f>IF(N663="zákl. přenesená",J663,0)</f>
        <v>0</v>
      </c>
      <c r="BH663" s="232">
        <f>IF(N663="sníž. přenesená",J663,0)</f>
        <v>0</v>
      </c>
      <c r="BI663" s="232">
        <f>IF(N663="nulová",J663,0)</f>
        <v>0</v>
      </c>
      <c r="BJ663" s="18" t="s">
        <v>82</v>
      </c>
      <c r="BK663" s="232">
        <f>ROUND(I663*H663,2)</f>
        <v>0</v>
      </c>
      <c r="BL663" s="18" t="s">
        <v>1046</v>
      </c>
      <c r="BM663" s="231" t="s">
        <v>1344</v>
      </c>
    </row>
    <row r="664" s="2" customFormat="1">
      <c r="A664" s="39"/>
      <c r="B664" s="40"/>
      <c r="C664" s="41"/>
      <c r="D664" s="233" t="s">
        <v>149</v>
      </c>
      <c r="E664" s="41"/>
      <c r="F664" s="234" t="s">
        <v>1071</v>
      </c>
      <c r="G664" s="41"/>
      <c r="H664" s="41"/>
      <c r="I664" s="137"/>
      <c r="J664" s="41"/>
      <c r="K664" s="41"/>
      <c r="L664" s="45"/>
      <c r="M664" s="235"/>
      <c r="N664" s="236"/>
      <c r="O664" s="85"/>
      <c r="P664" s="85"/>
      <c r="Q664" s="85"/>
      <c r="R664" s="85"/>
      <c r="S664" s="85"/>
      <c r="T664" s="86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149</v>
      </c>
      <c r="AU664" s="18" t="s">
        <v>85</v>
      </c>
    </row>
    <row r="665" s="12" customFormat="1" ht="22.8" customHeight="1">
      <c r="A665" s="12"/>
      <c r="B665" s="206"/>
      <c r="C665" s="207"/>
      <c r="D665" s="208" t="s">
        <v>73</v>
      </c>
      <c r="E665" s="258" t="s">
        <v>1073</v>
      </c>
      <c r="F665" s="258" t="s">
        <v>1074</v>
      </c>
      <c r="G665" s="207"/>
      <c r="H665" s="207"/>
      <c r="I665" s="210"/>
      <c r="J665" s="259">
        <f>BK665</f>
        <v>0</v>
      </c>
      <c r="K665" s="207"/>
      <c r="L665" s="212"/>
      <c r="M665" s="213"/>
      <c r="N665" s="214"/>
      <c r="O665" s="214"/>
      <c r="P665" s="215">
        <f>SUM(P666:P667)</f>
        <v>0</v>
      </c>
      <c r="Q665" s="214"/>
      <c r="R665" s="215">
        <f>SUM(R666:R667)</f>
        <v>0</v>
      </c>
      <c r="S665" s="214"/>
      <c r="T665" s="216">
        <f>SUM(T666:T667)</f>
        <v>0</v>
      </c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R665" s="217" t="s">
        <v>174</v>
      </c>
      <c r="AT665" s="218" t="s">
        <v>73</v>
      </c>
      <c r="AU665" s="218" t="s">
        <v>82</v>
      </c>
      <c r="AY665" s="217" t="s">
        <v>142</v>
      </c>
      <c r="BK665" s="219">
        <f>SUM(BK666:BK667)</f>
        <v>0</v>
      </c>
    </row>
    <row r="666" s="2" customFormat="1" ht="16.5" customHeight="1">
      <c r="A666" s="39"/>
      <c r="B666" s="40"/>
      <c r="C666" s="220" t="s">
        <v>1075</v>
      </c>
      <c r="D666" s="220" t="s">
        <v>143</v>
      </c>
      <c r="E666" s="221" t="s">
        <v>1076</v>
      </c>
      <c r="F666" s="222" t="s">
        <v>1077</v>
      </c>
      <c r="G666" s="223" t="s">
        <v>1045</v>
      </c>
      <c r="H666" s="224">
        <v>1</v>
      </c>
      <c r="I666" s="225"/>
      <c r="J666" s="226">
        <f>ROUND(I666*H666,2)</f>
        <v>0</v>
      </c>
      <c r="K666" s="222" t="s">
        <v>165</v>
      </c>
      <c r="L666" s="45"/>
      <c r="M666" s="227" t="s">
        <v>19</v>
      </c>
      <c r="N666" s="228" t="s">
        <v>45</v>
      </c>
      <c r="O666" s="85"/>
      <c r="P666" s="229">
        <f>O666*H666</f>
        <v>0</v>
      </c>
      <c r="Q666" s="229">
        <v>0</v>
      </c>
      <c r="R666" s="229">
        <f>Q666*H666</f>
        <v>0</v>
      </c>
      <c r="S666" s="229">
        <v>0</v>
      </c>
      <c r="T666" s="230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31" t="s">
        <v>1046</v>
      </c>
      <c r="AT666" s="231" t="s">
        <v>143</v>
      </c>
      <c r="AU666" s="231" t="s">
        <v>85</v>
      </c>
      <c r="AY666" s="18" t="s">
        <v>142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18" t="s">
        <v>82</v>
      </c>
      <c r="BK666" s="232">
        <f>ROUND(I666*H666,2)</f>
        <v>0</v>
      </c>
      <c r="BL666" s="18" t="s">
        <v>1046</v>
      </c>
      <c r="BM666" s="231" t="s">
        <v>1345</v>
      </c>
    </row>
    <row r="667" s="2" customFormat="1">
      <c r="A667" s="39"/>
      <c r="B667" s="40"/>
      <c r="C667" s="41"/>
      <c r="D667" s="233" t="s">
        <v>149</v>
      </c>
      <c r="E667" s="41"/>
      <c r="F667" s="234" t="s">
        <v>1079</v>
      </c>
      <c r="G667" s="41"/>
      <c r="H667" s="41"/>
      <c r="I667" s="137"/>
      <c r="J667" s="41"/>
      <c r="K667" s="41"/>
      <c r="L667" s="45"/>
      <c r="M667" s="235"/>
      <c r="N667" s="236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149</v>
      </c>
      <c r="AU667" s="18" t="s">
        <v>85</v>
      </c>
    </row>
    <row r="668" s="12" customFormat="1" ht="22.8" customHeight="1">
      <c r="A668" s="12"/>
      <c r="B668" s="206"/>
      <c r="C668" s="207"/>
      <c r="D668" s="208" t="s">
        <v>73</v>
      </c>
      <c r="E668" s="258" t="s">
        <v>1080</v>
      </c>
      <c r="F668" s="258" t="s">
        <v>1081</v>
      </c>
      <c r="G668" s="207"/>
      <c r="H668" s="207"/>
      <c r="I668" s="210"/>
      <c r="J668" s="259">
        <f>BK668</f>
        <v>0</v>
      </c>
      <c r="K668" s="207"/>
      <c r="L668" s="212"/>
      <c r="M668" s="213"/>
      <c r="N668" s="214"/>
      <c r="O668" s="214"/>
      <c r="P668" s="215">
        <f>SUM(P669:P670)</f>
        <v>0</v>
      </c>
      <c r="Q668" s="214"/>
      <c r="R668" s="215">
        <f>SUM(R669:R670)</f>
        <v>0</v>
      </c>
      <c r="S668" s="214"/>
      <c r="T668" s="216">
        <f>SUM(T669:T670)</f>
        <v>0</v>
      </c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R668" s="217" t="s">
        <v>174</v>
      </c>
      <c r="AT668" s="218" t="s">
        <v>73</v>
      </c>
      <c r="AU668" s="218" t="s">
        <v>82</v>
      </c>
      <c r="AY668" s="217" t="s">
        <v>142</v>
      </c>
      <c r="BK668" s="219">
        <f>SUM(BK669:BK670)</f>
        <v>0</v>
      </c>
    </row>
    <row r="669" s="2" customFormat="1" ht="16.5" customHeight="1">
      <c r="A669" s="39"/>
      <c r="B669" s="40"/>
      <c r="C669" s="220" t="s">
        <v>1095</v>
      </c>
      <c r="D669" s="220" t="s">
        <v>143</v>
      </c>
      <c r="E669" s="221" t="s">
        <v>1083</v>
      </c>
      <c r="F669" s="222" t="s">
        <v>1084</v>
      </c>
      <c r="G669" s="223" t="s">
        <v>1045</v>
      </c>
      <c r="H669" s="224">
        <v>1</v>
      </c>
      <c r="I669" s="225"/>
      <c r="J669" s="226">
        <f>ROUND(I669*H669,2)</f>
        <v>0</v>
      </c>
      <c r="K669" s="222" t="s">
        <v>165</v>
      </c>
      <c r="L669" s="45"/>
      <c r="M669" s="227" t="s">
        <v>19</v>
      </c>
      <c r="N669" s="228" t="s">
        <v>45</v>
      </c>
      <c r="O669" s="85"/>
      <c r="P669" s="229">
        <f>O669*H669</f>
        <v>0</v>
      </c>
      <c r="Q669" s="229">
        <v>0</v>
      </c>
      <c r="R669" s="229">
        <f>Q669*H669</f>
        <v>0</v>
      </c>
      <c r="S669" s="229">
        <v>0</v>
      </c>
      <c r="T669" s="230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1" t="s">
        <v>1046</v>
      </c>
      <c r="AT669" s="231" t="s">
        <v>143</v>
      </c>
      <c r="AU669" s="231" t="s">
        <v>85</v>
      </c>
      <c r="AY669" s="18" t="s">
        <v>142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18" t="s">
        <v>82</v>
      </c>
      <c r="BK669" s="232">
        <f>ROUND(I669*H669,2)</f>
        <v>0</v>
      </c>
      <c r="BL669" s="18" t="s">
        <v>1046</v>
      </c>
      <c r="BM669" s="231" t="s">
        <v>1346</v>
      </c>
    </row>
    <row r="670" s="2" customFormat="1">
      <c r="A670" s="39"/>
      <c r="B670" s="40"/>
      <c r="C670" s="41"/>
      <c r="D670" s="233" t="s">
        <v>149</v>
      </c>
      <c r="E670" s="41"/>
      <c r="F670" s="234" t="s">
        <v>1086</v>
      </c>
      <c r="G670" s="41"/>
      <c r="H670" s="41"/>
      <c r="I670" s="137"/>
      <c r="J670" s="41"/>
      <c r="K670" s="41"/>
      <c r="L670" s="45"/>
      <c r="M670" s="235"/>
      <c r="N670" s="236"/>
      <c r="O670" s="85"/>
      <c r="P670" s="85"/>
      <c r="Q670" s="85"/>
      <c r="R670" s="85"/>
      <c r="S670" s="85"/>
      <c r="T670" s="86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T670" s="18" t="s">
        <v>149</v>
      </c>
      <c r="AU670" s="18" t="s">
        <v>85</v>
      </c>
    </row>
    <row r="671" s="12" customFormat="1" ht="22.8" customHeight="1">
      <c r="A671" s="12"/>
      <c r="B671" s="206"/>
      <c r="C671" s="207"/>
      <c r="D671" s="208" t="s">
        <v>73</v>
      </c>
      <c r="E671" s="258" t="s">
        <v>1087</v>
      </c>
      <c r="F671" s="258" t="s">
        <v>1088</v>
      </c>
      <c r="G671" s="207"/>
      <c r="H671" s="207"/>
      <c r="I671" s="210"/>
      <c r="J671" s="259">
        <f>BK671</f>
        <v>0</v>
      </c>
      <c r="K671" s="207"/>
      <c r="L671" s="212"/>
      <c r="M671" s="213"/>
      <c r="N671" s="214"/>
      <c r="O671" s="214"/>
      <c r="P671" s="215">
        <f>SUM(P672:P673)</f>
        <v>0</v>
      </c>
      <c r="Q671" s="214"/>
      <c r="R671" s="215">
        <f>SUM(R672:R673)</f>
        <v>0</v>
      </c>
      <c r="S671" s="214"/>
      <c r="T671" s="216">
        <f>SUM(T672:T673)</f>
        <v>0</v>
      </c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R671" s="217" t="s">
        <v>174</v>
      </c>
      <c r="AT671" s="218" t="s">
        <v>73</v>
      </c>
      <c r="AU671" s="218" t="s">
        <v>82</v>
      </c>
      <c r="AY671" s="217" t="s">
        <v>142</v>
      </c>
      <c r="BK671" s="219">
        <f>SUM(BK672:BK673)</f>
        <v>0</v>
      </c>
    </row>
    <row r="672" s="2" customFormat="1" ht="16.5" customHeight="1">
      <c r="A672" s="39"/>
      <c r="B672" s="40"/>
      <c r="C672" s="220" t="s">
        <v>219</v>
      </c>
      <c r="D672" s="220" t="s">
        <v>143</v>
      </c>
      <c r="E672" s="221" t="s">
        <v>1090</v>
      </c>
      <c r="F672" s="222" t="s">
        <v>1091</v>
      </c>
      <c r="G672" s="223" t="s">
        <v>1045</v>
      </c>
      <c r="H672" s="224">
        <v>1</v>
      </c>
      <c r="I672" s="225"/>
      <c r="J672" s="226">
        <f>ROUND(I672*H672,2)</f>
        <v>0</v>
      </c>
      <c r="K672" s="222" t="s">
        <v>165</v>
      </c>
      <c r="L672" s="45"/>
      <c r="M672" s="227" t="s">
        <v>19</v>
      </c>
      <c r="N672" s="228" t="s">
        <v>45</v>
      </c>
      <c r="O672" s="85"/>
      <c r="P672" s="229">
        <f>O672*H672</f>
        <v>0</v>
      </c>
      <c r="Q672" s="229">
        <v>0</v>
      </c>
      <c r="R672" s="229">
        <f>Q672*H672</f>
        <v>0</v>
      </c>
      <c r="S672" s="229">
        <v>0</v>
      </c>
      <c r="T672" s="230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31" t="s">
        <v>1046</v>
      </c>
      <c r="AT672" s="231" t="s">
        <v>143</v>
      </c>
      <c r="AU672" s="231" t="s">
        <v>85</v>
      </c>
      <c r="AY672" s="18" t="s">
        <v>142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18" t="s">
        <v>82</v>
      </c>
      <c r="BK672" s="232">
        <f>ROUND(I672*H672,2)</f>
        <v>0</v>
      </c>
      <c r="BL672" s="18" t="s">
        <v>1046</v>
      </c>
      <c r="BM672" s="231" t="s">
        <v>1347</v>
      </c>
    </row>
    <row r="673" s="2" customFormat="1">
      <c r="A673" s="39"/>
      <c r="B673" s="40"/>
      <c r="C673" s="41"/>
      <c r="D673" s="233" t="s">
        <v>149</v>
      </c>
      <c r="E673" s="41"/>
      <c r="F673" s="234" t="s">
        <v>1091</v>
      </c>
      <c r="G673" s="41"/>
      <c r="H673" s="41"/>
      <c r="I673" s="137"/>
      <c r="J673" s="41"/>
      <c r="K673" s="41"/>
      <c r="L673" s="45"/>
      <c r="M673" s="235"/>
      <c r="N673" s="236"/>
      <c r="O673" s="85"/>
      <c r="P673" s="85"/>
      <c r="Q673" s="85"/>
      <c r="R673" s="85"/>
      <c r="S673" s="85"/>
      <c r="T673" s="86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T673" s="18" t="s">
        <v>149</v>
      </c>
      <c r="AU673" s="18" t="s">
        <v>85</v>
      </c>
    </row>
    <row r="674" s="12" customFormat="1" ht="22.8" customHeight="1">
      <c r="A674" s="12"/>
      <c r="B674" s="206"/>
      <c r="C674" s="207"/>
      <c r="D674" s="208" t="s">
        <v>73</v>
      </c>
      <c r="E674" s="258" t="s">
        <v>1093</v>
      </c>
      <c r="F674" s="258" t="s">
        <v>1094</v>
      </c>
      <c r="G674" s="207"/>
      <c r="H674" s="207"/>
      <c r="I674" s="210"/>
      <c r="J674" s="259">
        <f>BK674</f>
        <v>0</v>
      </c>
      <c r="K674" s="207"/>
      <c r="L674" s="212"/>
      <c r="M674" s="213"/>
      <c r="N674" s="214"/>
      <c r="O674" s="214"/>
      <c r="P674" s="215">
        <f>SUM(P675:P678)</f>
        <v>0</v>
      </c>
      <c r="Q674" s="214"/>
      <c r="R674" s="215">
        <f>SUM(R675:R678)</f>
        <v>0</v>
      </c>
      <c r="S674" s="214"/>
      <c r="T674" s="216">
        <f>SUM(T675:T678)</f>
        <v>0</v>
      </c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R674" s="217" t="s">
        <v>174</v>
      </c>
      <c r="AT674" s="218" t="s">
        <v>73</v>
      </c>
      <c r="AU674" s="218" t="s">
        <v>82</v>
      </c>
      <c r="AY674" s="217" t="s">
        <v>142</v>
      </c>
      <c r="BK674" s="219">
        <f>SUM(BK675:BK678)</f>
        <v>0</v>
      </c>
    </row>
    <row r="675" s="2" customFormat="1" ht="16.5" customHeight="1">
      <c r="A675" s="39"/>
      <c r="B675" s="40"/>
      <c r="C675" s="220" t="s">
        <v>229</v>
      </c>
      <c r="D675" s="220" t="s">
        <v>143</v>
      </c>
      <c r="E675" s="221" t="s">
        <v>1096</v>
      </c>
      <c r="F675" s="222" t="s">
        <v>1097</v>
      </c>
      <c r="G675" s="223" t="s">
        <v>1045</v>
      </c>
      <c r="H675" s="224">
        <v>1</v>
      </c>
      <c r="I675" s="225"/>
      <c r="J675" s="226">
        <f>ROUND(I675*H675,2)</f>
        <v>0</v>
      </c>
      <c r="K675" s="222" t="s">
        <v>165</v>
      </c>
      <c r="L675" s="45"/>
      <c r="M675" s="227" t="s">
        <v>19</v>
      </c>
      <c r="N675" s="228" t="s">
        <v>45</v>
      </c>
      <c r="O675" s="85"/>
      <c r="P675" s="229">
        <f>O675*H675</f>
        <v>0</v>
      </c>
      <c r="Q675" s="229">
        <v>0</v>
      </c>
      <c r="R675" s="229">
        <f>Q675*H675</f>
        <v>0</v>
      </c>
      <c r="S675" s="229">
        <v>0</v>
      </c>
      <c r="T675" s="230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31" t="s">
        <v>1046</v>
      </c>
      <c r="AT675" s="231" t="s">
        <v>143</v>
      </c>
      <c r="AU675" s="231" t="s">
        <v>85</v>
      </c>
      <c r="AY675" s="18" t="s">
        <v>142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18" t="s">
        <v>82</v>
      </c>
      <c r="BK675" s="232">
        <f>ROUND(I675*H675,2)</f>
        <v>0</v>
      </c>
      <c r="BL675" s="18" t="s">
        <v>1046</v>
      </c>
      <c r="BM675" s="231" t="s">
        <v>1348</v>
      </c>
    </row>
    <row r="676" s="2" customFormat="1">
      <c r="A676" s="39"/>
      <c r="B676" s="40"/>
      <c r="C676" s="41"/>
      <c r="D676" s="233" t="s">
        <v>149</v>
      </c>
      <c r="E676" s="41"/>
      <c r="F676" s="234" t="s">
        <v>1097</v>
      </c>
      <c r="G676" s="41"/>
      <c r="H676" s="41"/>
      <c r="I676" s="137"/>
      <c r="J676" s="41"/>
      <c r="K676" s="41"/>
      <c r="L676" s="45"/>
      <c r="M676" s="235"/>
      <c r="N676" s="236"/>
      <c r="O676" s="85"/>
      <c r="P676" s="85"/>
      <c r="Q676" s="85"/>
      <c r="R676" s="85"/>
      <c r="S676" s="85"/>
      <c r="T676" s="86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T676" s="18" t="s">
        <v>149</v>
      </c>
      <c r="AU676" s="18" t="s">
        <v>85</v>
      </c>
    </row>
    <row r="677" s="2" customFormat="1" ht="21.75" customHeight="1">
      <c r="A677" s="39"/>
      <c r="B677" s="40"/>
      <c r="C677" s="220" t="s">
        <v>644</v>
      </c>
      <c r="D677" s="220" t="s">
        <v>143</v>
      </c>
      <c r="E677" s="221" t="s">
        <v>1100</v>
      </c>
      <c r="F677" s="222" t="s">
        <v>1101</v>
      </c>
      <c r="G677" s="223" t="s">
        <v>1045</v>
      </c>
      <c r="H677" s="224">
        <v>1</v>
      </c>
      <c r="I677" s="225"/>
      <c r="J677" s="226">
        <f>ROUND(I677*H677,2)</f>
        <v>0</v>
      </c>
      <c r="K677" s="222" t="s">
        <v>165</v>
      </c>
      <c r="L677" s="45"/>
      <c r="M677" s="227" t="s">
        <v>19</v>
      </c>
      <c r="N677" s="228" t="s">
        <v>45</v>
      </c>
      <c r="O677" s="85"/>
      <c r="P677" s="229">
        <f>O677*H677</f>
        <v>0</v>
      </c>
      <c r="Q677" s="229">
        <v>0</v>
      </c>
      <c r="R677" s="229">
        <f>Q677*H677</f>
        <v>0</v>
      </c>
      <c r="S677" s="229">
        <v>0</v>
      </c>
      <c r="T677" s="230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1" t="s">
        <v>1046</v>
      </c>
      <c r="AT677" s="231" t="s">
        <v>143</v>
      </c>
      <c r="AU677" s="231" t="s">
        <v>85</v>
      </c>
      <c r="AY677" s="18" t="s">
        <v>142</v>
      </c>
      <c r="BE677" s="232">
        <f>IF(N677="základní",J677,0)</f>
        <v>0</v>
      </c>
      <c r="BF677" s="232">
        <f>IF(N677="snížená",J677,0)</f>
        <v>0</v>
      </c>
      <c r="BG677" s="232">
        <f>IF(N677="zákl. přenesená",J677,0)</f>
        <v>0</v>
      </c>
      <c r="BH677" s="232">
        <f>IF(N677="sníž. přenesená",J677,0)</f>
        <v>0</v>
      </c>
      <c r="BI677" s="232">
        <f>IF(N677="nulová",J677,0)</f>
        <v>0</v>
      </c>
      <c r="BJ677" s="18" t="s">
        <v>82</v>
      </c>
      <c r="BK677" s="232">
        <f>ROUND(I677*H677,2)</f>
        <v>0</v>
      </c>
      <c r="BL677" s="18" t="s">
        <v>1046</v>
      </c>
      <c r="BM677" s="231" t="s">
        <v>1349</v>
      </c>
    </row>
    <row r="678" s="2" customFormat="1">
      <c r="A678" s="39"/>
      <c r="B678" s="40"/>
      <c r="C678" s="41"/>
      <c r="D678" s="233" t="s">
        <v>149</v>
      </c>
      <c r="E678" s="41"/>
      <c r="F678" s="234" t="s">
        <v>1101</v>
      </c>
      <c r="G678" s="41"/>
      <c r="H678" s="41"/>
      <c r="I678" s="137"/>
      <c r="J678" s="41"/>
      <c r="K678" s="41"/>
      <c r="L678" s="45"/>
      <c r="M678" s="272"/>
      <c r="N678" s="273"/>
      <c r="O678" s="274"/>
      <c r="P678" s="274"/>
      <c r="Q678" s="274"/>
      <c r="R678" s="274"/>
      <c r="S678" s="274"/>
      <c r="T678" s="275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149</v>
      </c>
      <c r="AU678" s="18" t="s">
        <v>85</v>
      </c>
    </row>
    <row r="679" s="2" customFormat="1" ht="6.96" customHeight="1">
      <c r="A679" s="39"/>
      <c r="B679" s="60"/>
      <c r="C679" s="61"/>
      <c r="D679" s="61"/>
      <c r="E679" s="61"/>
      <c r="F679" s="61"/>
      <c r="G679" s="61"/>
      <c r="H679" s="61"/>
      <c r="I679" s="170"/>
      <c r="J679" s="61"/>
      <c r="K679" s="61"/>
      <c r="L679" s="45"/>
      <c r="M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</row>
  </sheetData>
  <sheetProtection sheet="1" autoFilter="0" formatColumns="0" formatRows="0" objects="1" scenarios="1" spinCount="100000" saltValue="k2Cbn/fZz4OHTT5y/AoEvN2FURJgNYzuR3slbBKCRC2e+qfKpYMrmdUqe1alTNHSI8q40wbvOUg2ImFwDKhKcQ==" hashValue="lDUKheBczIgLlx/+NIy7XuDQXLjp2SngUkqZKTla/kUryOO4e4Jh1tYdnxzj95e2QsGMz4RR2ymcLuP2W5k9sQ==" algorithmName="SHA-512" password="CC35"/>
  <autoFilter ref="C95:K678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85</v>
      </c>
    </row>
    <row r="4" s="1" customFormat="1" ht="24.96" customHeight="1">
      <c r="B4" s="21"/>
      <c r="D4" s="133" t="s">
        <v>98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Preference veřejné dopravy města Třebíč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99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1350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84</v>
      </c>
      <c r="G11" s="39"/>
      <c r="H11" s="39"/>
      <c r="I11" s="141" t="s">
        <v>20</v>
      </c>
      <c r="J11" s="140" t="s">
        <v>101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8. 1. 2021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21.84" customHeight="1">
      <c r="A13" s="39"/>
      <c r="B13" s="45"/>
      <c r="C13" s="39"/>
      <c r="D13" s="143" t="s">
        <v>102</v>
      </c>
      <c r="E13" s="39"/>
      <c r="F13" s="144" t="s">
        <v>103</v>
      </c>
      <c r="G13" s="39"/>
      <c r="H13" s="39"/>
      <c r="I13" s="145" t="s">
        <v>104</v>
      </c>
      <c r="J13" s="144" t="s">
        <v>105</v>
      </c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27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26</v>
      </c>
      <c r="J23" s="140" t="s">
        <v>36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37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38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83.25" customHeight="1">
      <c r="A27" s="146"/>
      <c r="B27" s="147"/>
      <c r="C27" s="146"/>
      <c r="D27" s="146"/>
      <c r="E27" s="148" t="s">
        <v>39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2"/>
      <c r="J29" s="151"/>
      <c r="K29" s="151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137"/>
      <c r="J30" s="154">
        <f>ROUND(J96,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1"/>
      <c r="E31" s="151"/>
      <c r="F31" s="151"/>
      <c r="G31" s="151"/>
      <c r="H31" s="151"/>
      <c r="I31" s="152"/>
      <c r="J31" s="151"/>
      <c r="K31" s="151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6" t="s">
        <v>41</v>
      </c>
      <c r="J32" s="155" t="s">
        <v>43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7" t="s">
        <v>44</v>
      </c>
      <c r="E33" s="135" t="s">
        <v>45</v>
      </c>
      <c r="F33" s="158">
        <f>ROUND((SUM(BE96:BE655)),  2)</f>
        <v>0</v>
      </c>
      <c r="G33" s="39"/>
      <c r="H33" s="39"/>
      <c r="I33" s="159">
        <v>0.20999999999999999</v>
      </c>
      <c r="J33" s="158">
        <f>ROUND(((SUM(BE96:BE655))*I33),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46</v>
      </c>
      <c r="F34" s="158">
        <f>ROUND((SUM(BF96:BF655)),  2)</f>
        <v>0</v>
      </c>
      <c r="G34" s="39"/>
      <c r="H34" s="39"/>
      <c r="I34" s="159">
        <v>0.14999999999999999</v>
      </c>
      <c r="J34" s="158">
        <f>ROUND(((SUM(BF96:BF655))*I34),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47</v>
      </c>
      <c r="F35" s="158">
        <f>ROUND((SUM(BG96:BG655)),  2)</f>
        <v>0</v>
      </c>
      <c r="G35" s="39"/>
      <c r="H35" s="39"/>
      <c r="I35" s="159">
        <v>0.20999999999999999</v>
      </c>
      <c r="J35" s="158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48</v>
      </c>
      <c r="F36" s="158">
        <f>ROUND((SUM(BH96:BH655)),  2)</f>
        <v>0</v>
      </c>
      <c r="G36" s="39"/>
      <c r="H36" s="39"/>
      <c r="I36" s="159">
        <v>0.14999999999999999</v>
      </c>
      <c r="J36" s="158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49</v>
      </c>
      <c r="F37" s="158">
        <f>ROUND((SUM(BI96:BI655)),  2)</f>
        <v>0</v>
      </c>
      <c r="G37" s="39"/>
      <c r="H37" s="39"/>
      <c r="I37" s="159">
        <v>0</v>
      </c>
      <c r="J37" s="158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4" t="str">
        <f>E7</f>
        <v>Preference veřejné dopravy města Třebíč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E1.b - Komenského nám. - JIH - KAM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Město Třebíč</v>
      </c>
      <c r="G52" s="41"/>
      <c r="H52" s="41"/>
      <c r="I52" s="141" t="s">
        <v>23</v>
      </c>
      <c r="J52" s="73" t="str">
        <f>IF(J12="","",J12)</f>
        <v>8. 1. 2021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Třebíč</v>
      </c>
      <c r="G54" s="41"/>
      <c r="H54" s="41"/>
      <c r="I54" s="141" t="s">
        <v>32</v>
      </c>
      <c r="J54" s="37" t="str">
        <f>E21</f>
        <v>Ing. Karel Tomek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Ivalú Macarena Ávila Herrera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5" t="s">
        <v>107</v>
      </c>
      <c r="D57" s="176"/>
      <c r="E57" s="176"/>
      <c r="F57" s="176"/>
      <c r="G57" s="176"/>
      <c r="H57" s="176"/>
      <c r="I57" s="177"/>
      <c r="J57" s="178" t="s">
        <v>108</v>
      </c>
      <c r="K57" s="176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9" t="s">
        <v>72</v>
      </c>
      <c r="D59" s="41"/>
      <c r="E59" s="41"/>
      <c r="F59" s="41"/>
      <c r="G59" s="41"/>
      <c r="H59" s="41"/>
      <c r="I59" s="137"/>
      <c r="J59" s="103">
        <f>J96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80"/>
      <c r="C60" s="181"/>
      <c r="D60" s="182" t="s">
        <v>110</v>
      </c>
      <c r="E60" s="183"/>
      <c r="F60" s="183"/>
      <c r="G60" s="183"/>
      <c r="H60" s="183"/>
      <c r="I60" s="184"/>
      <c r="J60" s="185">
        <f>J97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80"/>
      <c r="C61" s="181"/>
      <c r="D61" s="182" t="s">
        <v>111</v>
      </c>
      <c r="E61" s="183"/>
      <c r="F61" s="183"/>
      <c r="G61" s="183"/>
      <c r="H61" s="183"/>
      <c r="I61" s="184"/>
      <c r="J61" s="185">
        <f>J104</f>
        <v>0</v>
      </c>
      <c r="K61" s="181"/>
      <c r="L61" s="186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87"/>
      <c r="C62" s="188"/>
      <c r="D62" s="189" t="s">
        <v>112</v>
      </c>
      <c r="E62" s="190"/>
      <c r="F62" s="190"/>
      <c r="G62" s="190"/>
      <c r="H62" s="190"/>
      <c r="I62" s="191"/>
      <c r="J62" s="192">
        <f>J105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7"/>
      <c r="C63" s="188"/>
      <c r="D63" s="189" t="s">
        <v>113</v>
      </c>
      <c r="E63" s="190"/>
      <c r="F63" s="190"/>
      <c r="G63" s="190"/>
      <c r="H63" s="190"/>
      <c r="I63" s="191"/>
      <c r="J63" s="192">
        <f>J120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80"/>
      <c r="C64" s="181"/>
      <c r="D64" s="182" t="s">
        <v>114</v>
      </c>
      <c r="E64" s="183"/>
      <c r="F64" s="183"/>
      <c r="G64" s="183"/>
      <c r="H64" s="183"/>
      <c r="I64" s="184"/>
      <c r="J64" s="185">
        <f>J167</f>
        <v>0</v>
      </c>
      <c r="K64" s="181"/>
      <c r="L64" s="18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7"/>
      <c r="C65" s="188"/>
      <c r="D65" s="189" t="s">
        <v>115</v>
      </c>
      <c r="E65" s="190"/>
      <c r="F65" s="190"/>
      <c r="G65" s="190"/>
      <c r="H65" s="190"/>
      <c r="I65" s="191"/>
      <c r="J65" s="192">
        <f>J168</f>
        <v>0</v>
      </c>
      <c r="K65" s="188"/>
      <c r="L65" s="19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7"/>
      <c r="C66" s="188"/>
      <c r="D66" s="189" t="s">
        <v>116</v>
      </c>
      <c r="E66" s="190"/>
      <c r="F66" s="190"/>
      <c r="G66" s="190"/>
      <c r="H66" s="190"/>
      <c r="I66" s="191"/>
      <c r="J66" s="192">
        <f>J237</f>
        <v>0</v>
      </c>
      <c r="K66" s="188"/>
      <c r="L66" s="19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7"/>
      <c r="C67" s="188"/>
      <c r="D67" s="189" t="s">
        <v>117</v>
      </c>
      <c r="E67" s="190"/>
      <c r="F67" s="190"/>
      <c r="G67" s="190"/>
      <c r="H67" s="190"/>
      <c r="I67" s="191"/>
      <c r="J67" s="192">
        <f>J427</f>
        <v>0</v>
      </c>
      <c r="K67" s="188"/>
      <c r="L67" s="19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0"/>
      <c r="C68" s="181"/>
      <c r="D68" s="182" t="s">
        <v>118</v>
      </c>
      <c r="E68" s="183"/>
      <c r="F68" s="183"/>
      <c r="G68" s="183"/>
      <c r="H68" s="183"/>
      <c r="I68" s="184"/>
      <c r="J68" s="185">
        <f>J566</f>
        <v>0</v>
      </c>
      <c r="K68" s="181"/>
      <c r="L68" s="18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7"/>
      <c r="C69" s="188"/>
      <c r="D69" s="189" t="s">
        <v>119</v>
      </c>
      <c r="E69" s="190"/>
      <c r="F69" s="190"/>
      <c r="G69" s="190"/>
      <c r="H69" s="190"/>
      <c r="I69" s="191"/>
      <c r="J69" s="192">
        <f>J593</f>
        <v>0</v>
      </c>
      <c r="K69" s="188"/>
      <c r="L69" s="19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80"/>
      <c r="C70" s="181"/>
      <c r="D70" s="182" t="s">
        <v>120</v>
      </c>
      <c r="E70" s="183"/>
      <c r="F70" s="183"/>
      <c r="G70" s="183"/>
      <c r="H70" s="183"/>
      <c r="I70" s="184"/>
      <c r="J70" s="185">
        <f>J603</f>
        <v>0</v>
      </c>
      <c r="K70" s="181"/>
      <c r="L70" s="18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80"/>
      <c r="C71" s="181"/>
      <c r="D71" s="182" t="s">
        <v>121</v>
      </c>
      <c r="E71" s="183"/>
      <c r="F71" s="183"/>
      <c r="G71" s="183"/>
      <c r="H71" s="183"/>
      <c r="I71" s="184"/>
      <c r="J71" s="185">
        <f>J626</f>
        <v>0</v>
      </c>
      <c r="K71" s="181"/>
      <c r="L71" s="186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7"/>
      <c r="C72" s="188"/>
      <c r="D72" s="189" t="s">
        <v>122</v>
      </c>
      <c r="E72" s="190"/>
      <c r="F72" s="190"/>
      <c r="G72" s="190"/>
      <c r="H72" s="190"/>
      <c r="I72" s="191"/>
      <c r="J72" s="192">
        <f>J627</f>
        <v>0</v>
      </c>
      <c r="K72" s="188"/>
      <c r="L72" s="19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7"/>
      <c r="C73" s="188"/>
      <c r="D73" s="189" t="s">
        <v>123</v>
      </c>
      <c r="E73" s="190"/>
      <c r="F73" s="190"/>
      <c r="G73" s="190"/>
      <c r="H73" s="190"/>
      <c r="I73" s="191"/>
      <c r="J73" s="192">
        <f>J642</f>
        <v>0</v>
      </c>
      <c r="K73" s="188"/>
      <c r="L73" s="19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7"/>
      <c r="C74" s="188"/>
      <c r="D74" s="189" t="s">
        <v>124</v>
      </c>
      <c r="E74" s="190"/>
      <c r="F74" s="190"/>
      <c r="G74" s="190"/>
      <c r="H74" s="190"/>
      <c r="I74" s="191"/>
      <c r="J74" s="192">
        <f>J645</f>
        <v>0</v>
      </c>
      <c r="K74" s="188"/>
      <c r="L74" s="19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7"/>
      <c r="C75" s="188"/>
      <c r="D75" s="189" t="s">
        <v>125</v>
      </c>
      <c r="E75" s="190"/>
      <c r="F75" s="190"/>
      <c r="G75" s="190"/>
      <c r="H75" s="190"/>
      <c r="I75" s="191"/>
      <c r="J75" s="192">
        <f>J648</f>
        <v>0</v>
      </c>
      <c r="K75" s="188"/>
      <c r="L75" s="19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7"/>
      <c r="C76" s="188"/>
      <c r="D76" s="189" t="s">
        <v>126</v>
      </c>
      <c r="E76" s="190"/>
      <c r="F76" s="190"/>
      <c r="G76" s="190"/>
      <c r="H76" s="190"/>
      <c r="I76" s="191"/>
      <c r="J76" s="192">
        <f>J651</f>
        <v>0</v>
      </c>
      <c r="K76" s="188"/>
      <c r="L76" s="19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60"/>
      <c r="C78" s="61"/>
      <c r="D78" s="61"/>
      <c r="E78" s="61"/>
      <c r="F78" s="61"/>
      <c r="G78" s="61"/>
      <c r="H78" s="61"/>
      <c r="I78" s="170"/>
      <c r="J78" s="61"/>
      <c r="K78" s="6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="2" customFormat="1" ht="6.96" customHeight="1">
      <c r="A82" s="39"/>
      <c r="B82" s="62"/>
      <c r="C82" s="63"/>
      <c r="D82" s="63"/>
      <c r="E82" s="63"/>
      <c r="F82" s="63"/>
      <c r="G82" s="63"/>
      <c r="H82" s="63"/>
      <c r="I82" s="173"/>
      <c r="J82" s="63"/>
      <c r="K82" s="63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24.96" customHeight="1">
      <c r="A83" s="39"/>
      <c r="B83" s="40"/>
      <c r="C83" s="24" t="s">
        <v>127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174" t="str">
        <f>E7</f>
        <v>Preference veřejné dopravy města Třebíč</v>
      </c>
      <c r="F86" s="33"/>
      <c r="G86" s="33"/>
      <c r="H86" s="33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99</v>
      </c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6.5" customHeight="1">
      <c r="A88" s="39"/>
      <c r="B88" s="40"/>
      <c r="C88" s="41"/>
      <c r="D88" s="41"/>
      <c r="E88" s="70" t="str">
        <f>E9</f>
        <v>E1.b - Komenského nám. - JIH - KAM</v>
      </c>
      <c r="F88" s="41"/>
      <c r="G88" s="41"/>
      <c r="H88" s="41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21</v>
      </c>
      <c r="D90" s="41"/>
      <c r="E90" s="41"/>
      <c r="F90" s="28" t="str">
        <f>F12</f>
        <v>Město Třebíč</v>
      </c>
      <c r="G90" s="41"/>
      <c r="H90" s="41"/>
      <c r="I90" s="141" t="s">
        <v>23</v>
      </c>
      <c r="J90" s="73" t="str">
        <f>IF(J12="","",J12)</f>
        <v>8. 1. 2021</v>
      </c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6.96" customHeight="1">
      <c r="A91" s="39"/>
      <c r="B91" s="40"/>
      <c r="C91" s="41"/>
      <c r="D91" s="41"/>
      <c r="E91" s="41"/>
      <c r="F91" s="41"/>
      <c r="G91" s="41"/>
      <c r="H91" s="41"/>
      <c r="I91" s="137"/>
      <c r="J91" s="41"/>
      <c r="K91" s="41"/>
      <c r="L91" s="1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25</v>
      </c>
      <c r="D92" s="41"/>
      <c r="E92" s="41"/>
      <c r="F92" s="28" t="str">
        <f>E15</f>
        <v>Město Třebíč</v>
      </c>
      <c r="G92" s="41"/>
      <c r="H92" s="41"/>
      <c r="I92" s="141" t="s">
        <v>32</v>
      </c>
      <c r="J92" s="37" t="str">
        <f>E21</f>
        <v>Ing. Karel Tomek</v>
      </c>
      <c r="K92" s="41"/>
      <c r="L92" s="1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25.65" customHeight="1">
      <c r="A93" s="39"/>
      <c r="B93" s="40"/>
      <c r="C93" s="33" t="s">
        <v>30</v>
      </c>
      <c r="D93" s="41"/>
      <c r="E93" s="41"/>
      <c r="F93" s="28" t="str">
        <f>IF(E18="","",E18)</f>
        <v>Vyplň údaj</v>
      </c>
      <c r="G93" s="41"/>
      <c r="H93" s="41"/>
      <c r="I93" s="141" t="s">
        <v>35</v>
      </c>
      <c r="J93" s="37" t="str">
        <f>E24</f>
        <v>Ivalú Macarena Ávila Herrera</v>
      </c>
      <c r="K93" s="41"/>
      <c r="L93" s="1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0.32" customHeight="1">
      <c r="A94" s="39"/>
      <c r="B94" s="40"/>
      <c r="C94" s="41"/>
      <c r="D94" s="41"/>
      <c r="E94" s="41"/>
      <c r="F94" s="41"/>
      <c r="G94" s="41"/>
      <c r="H94" s="41"/>
      <c r="I94" s="137"/>
      <c r="J94" s="41"/>
      <c r="K94" s="41"/>
      <c r="L94" s="1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11" customFormat="1" ht="29.28" customHeight="1">
      <c r="A95" s="194"/>
      <c r="B95" s="195"/>
      <c r="C95" s="196" t="s">
        <v>128</v>
      </c>
      <c r="D95" s="197" t="s">
        <v>59</v>
      </c>
      <c r="E95" s="197" t="s">
        <v>55</v>
      </c>
      <c r="F95" s="197" t="s">
        <v>56</v>
      </c>
      <c r="G95" s="197" t="s">
        <v>129</v>
      </c>
      <c r="H95" s="197" t="s">
        <v>130</v>
      </c>
      <c r="I95" s="198" t="s">
        <v>131</v>
      </c>
      <c r="J95" s="197" t="s">
        <v>108</v>
      </c>
      <c r="K95" s="199" t="s">
        <v>132</v>
      </c>
      <c r="L95" s="200"/>
      <c r="M95" s="93" t="s">
        <v>19</v>
      </c>
      <c r="N95" s="94" t="s">
        <v>44</v>
      </c>
      <c r="O95" s="94" t="s">
        <v>133</v>
      </c>
      <c r="P95" s="94" t="s">
        <v>134</v>
      </c>
      <c r="Q95" s="94" t="s">
        <v>135</v>
      </c>
      <c r="R95" s="94" t="s">
        <v>136</v>
      </c>
      <c r="S95" s="94" t="s">
        <v>137</v>
      </c>
      <c r="T95" s="95" t="s">
        <v>138</v>
      </c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</row>
    <row r="96" s="2" customFormat="1" ht="22.8" customHeight="1">
      <c r="A96" s="39"/>
      <c r="B96" s="40"/>
      <c r="C96" s="100" t="s">
        <v>139</v>
      </c>
      <c r="D96" s="41"/>
      <c r="E96" s="41"/>
      <c r="F96" s="41"/>
      <c r="G96" s="41"/>
      <c r="H96" s="41"/>
      <c r="I96" s="137"/>
      <c r="J96" s="201">
        <f>BK96</f>
        <v>0</v>
      </c>
      <c r="K96" s="41"/>
      <c r="L96" s="45"/>
      <c r="M96" s="96"/>
      <c r="N96" s="202"/>
      <c r="O96" s="97"/>
      <c r="P96" s="203">
        <f>P97+P104+P167+P566+P603+P626</f>
        <v>0</v>
      </c>
      <c r="Q96" s="97"/>
      <c r="R96" s="203">
        <f>R97+R104+R167+R566+R603+R626</f>
        <v>182.31394134999997</v>
      </c>
      <c r="S96" s="97"/>
      <c r="T96" s="204">
        <f>T97+T104+T167+T566+T603+T626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73</v>
      </c>
      <c r="AU96" s="18" t="s">
        <v>109</v>
      </c>
      <c r="BK96" s="205">
        <f>BK97+BK104+BK167+BK566+BK603+BK626</f>
        <v>0</v>
      </c>
    </row>
    <row r="97" s="12" customFormat="1" ht="25.92" customHeight="1">
      <c r="A97" s="12"/>
      <c r="B97" s="206"/>
      <c r="C97" s="207"/>
      <c r="D97" s="208" t="s">
        <v>73</v>
      </c>
      <c r="E97" s="209" t="s">
        <v>140</v>
      </c>
      <c r="F97" s="209" t="s">
        <v>141</v>
      </c>
      <c r="G97" s="207"/>
      <c r="H97" s="207"/>
      <c r="I97" s="210"/>
      <c r="J97" s="211">
        <f>BK97</f>
        <v>0</v>
      </c>
      <c r="K97" s="207"/>
      <c r="L97" s="212"/>
      <c r="M97" s="213"/>
      <c r="N97" s="214"/>
      <c r="O97" s="214"/>
      <c r="P97" s="215">
        <f>SUM(P98:P103)</f>
        <v>0</v>
      </c>
      <c r="Q97" s="214"/>
      <c r="R97" s="215">
        <f>SUM(R98:R103)</f>
        <v>0.086004999999999998</v>
      </c>
      <c r="S97" s="214"/>
      <c r="T97" s="216">
        <f>SUM(T98:T103)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7" t="s">
        <v>85</v>
      </c>
      <c r="AT97" s="218" t="s">
        <v>73</v>
      </c>
      <c r="AU97" s="218" t="s">
        <v>74</v>
      </c>
      <c r="AY97" s="217" t="s">
        <v>142</v>
      </c>
      <c r="BK97" s="219">
        <f>SUM(BK98:BK103)</f>
        <v>0</v>
      </c>
    </row>
    <row r="98" s="2" customFormat="1" ht="21.75" customHeight="1">
      <c r="A98" s="39"/>
      <c r="B98" s="40"/>
      <c r="C98" s="220" t="s">
        <v>82</v>
      </c>
      <c r="D98" s="220" t="s">
        <v>143</v>
      </c>
      <c r="E98" s="221" t="s">
        <v>144</v>
      </c>
      <c r="F98" s="222" t="s">
        <v>145</v>
      </c>
      <c r="G98" s="223" t="s">
        <v>146</v>
      </c>
      <c r="H98" s="224">
        <v>1.02</v>
      </c>
      <c r="I98" s="225"/>
      <c r="J98" s="226">
        <f>ROUND(I98*H98,2)</f>
        <v>0</v>
      </c>
      <c r="K98" s="222" t="s">
        <v>19</v>
      </c>
      <c r="L98" s="45"/>
      <c r="M98" s="227" t="s">
        <v>19</v>
      </c>
      <c r="N98" s="228" t="s">
        <v>45</v>
      </c>
      <c r="O98" s="85"/>
      <c r="P98" s="229">
        <f>O98*H98</f>
        <v>0</v>
      </c>
      <c r="Q98" s="229">
        <v>0.00025000000000000001</v>
      </c>
      <c r="R98" s="229">
        <f>Q98*H98</f>
        <v>0.00025500000000000002</v>
      </c>
      <c r="S98" s="229">
        <v>0</v>
      </c>
      <c r="T98" s="23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1" t="s">
        <v>147</v>
      </c>
      <c r="AT98" s="231" t="s">
        <v>143</v>
      </c>
      <c r="AU98" s="231" t="s">
        <v>82</v>
      </c>
      <c r="AY98" s="18" t="s">
        <v>142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82</v>
      </c>
      <c r="BK98" s="232">
        <f>ROUND(I98*H98,2)</f>
        <v>0</v>
      </c>
      <c r="BL98" s="18" t="s">
        <v>147</v>
      </c>
      <c r="BM98" s="231" t="s">
        <v>148</v>
      </c>
    </row>
    <row r="99" s="2" customFormat="1">
      <c r="A99" s="39"/>
      <c r="B99" s="40"/>
      <c r="C99" s="41"/>
      <c r="D99" s="233" t="s">
        <v>149</v>
      </c>
      <c r="E99" s="41"/>
      <c r="F99" s="234" t="s">
        <v>145</v>
      </c>
      <c r="G99" s="41"/>
      <c r="H99" s="41"/>
      <c r="I99" s="137"/>
      <c r="J99" s="41"/>
      <c r="K99" s="41"/>
      <c r="L99" s="45"/>
      <c r="M99" s="235"/>
      <c r="N99" s="236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149</v>
      </c>
      <c r="AU99" s="18" t="s">
        <v>82</v>
      </c>
    </row>
    <row r="100" s="13" customFormat="1">
      <c r="A100" s="13"/>
      <c r="B100" s="237"/>
      <c r="C100" s="238"/>
      <c r="D100" s="233" t="s">
        <v>150</v>
      </c>
      <c r="E100" s="239" t="s">
        <v>19</v>
      </c>
      <c r="F100" s="240" t="s">
        <v>1104</v>
      </c>
      <c r="G100" s="238"/>
      <c r="H100" s="241">
        <v>1.02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7" t="s">
        <v>150</v>
      </c>
      <c r="AU100" s="247" t="s">
        <v>82</v>
      </c>
      <c r="AV100" s="13" t="s">
        <v>85</v>
      </c>
      <c r="AW100" s="13" t="s">
        <v>34</v>
      </c>
      <c r="AX100" s="13" t="s">
        <v>82</v>
      </c>
      <c r="AY100" s="247" t="s">
        <v>142</v>
      </c>
    </row>
    <row r="101" s="2" customFormat="1" ht="16.5" customHeight="1">
      <c r="A101" s="39"/>
      <c r="B101" s="40"/>
      <c r="C101" s="248" t="s">
        <v>85</v>
      </c>
      <c r="D101" s="248" t="s">
        <v>152</v>
      </c>
      <c r="E101" s="249" t="s">
        <v>153</v>
      </c>
      <c r="F101" s="250" t="s">
        <v>154</v>
      </c>
      <c r="G101" s="251" t="s">
        <v>155</v>
      </c>
      <c r="H101" s="252">
        <v>5</v>
      </c>
      <c r="I101" s="253"/>
      <c r="J101" s="254">
        <f>ROUND(I101*H101,2)</f>
        <v>0</v>
      </c>
      <c r="K101" s="250" t="s">
        <v>19</v>
      </c>
      <c r="L101" s="255"/>
      <c r="M101" s="256" t="s">
        <v>19</v>
      </c>
      <c r="N101" s="257" t="s">
        <v>45</v>
      </c>
      <c r="O101" s="85"/>
      <c r="P101" s="229">
        <f>O101*H101</f>
        <v>0</v>
      </c>
      <c r="Q101" s="229">
        <v>0.017149999999999999</v>
      </c>
      <c r="R101" s="229">
        <f>Q101*H101</f>
        <v>0.085749999999999993</v>
      </c>
      <c r="S101" s="229">
        <v>0</v>
      </c>
      <c r="T101" s="23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1" t="s">
        <v>156</v>
      </c>
      <c r="AT101" s="231" t="s">
        <v>152</v>
      </c>
      <c r="AU101" s="231" t="s">
        <v>82</v>
      </c>
      <c r="AY101" s="18" t="s">
        <v>142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82</v>
      </c>
      <c r="BK101" s="232">
        <f>ROUND(I101*H101,2)</f>
        <v>0</v>
      </c>
      <c r="BL101" s="18" t="s">
        <v>147</v>
      </c>
      <c r="BM101" s="231" t="s">
        <v>157</v>
      </c>
    </row>
    <row r="102" s="2" customFormat="1">
      <c r="A102" s="39"/>
      <c r="B102" s="40"/>
      <c r="C102" s="41"/>
      <c r="D102" s="233" t="s">
        <v>149</v>
      </c>
      <c r="E102" s="41"/>
      <c r="F102" s="234" t="s">
        <v>154</v>
      </c>
      <c r="G102" s="41"/>
      <c r="H102" s="41"/>
      <c r="I102" s="137"/>
      <c r="J102" s="41"/>
      <c r="K102" s="41"/>
      <c r="L102" s="45"/>
      <c r="M102" s="235"/>
      <c r="N102" s="236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149</v>
      </c>
      <c r="AU102" s="18" t="s">
        <v>82</v>
      </c>
    </row>
    <row r="103" s="13" customFormat="1">
      <c r="A103" s="13"/>
      <c r="B103" s="237"/>
      <c r="C103" s="238"/>
      <c r="D103" s="233" t="s">
        <v>150</v>
      </c>
      <c r="E103" s="239" t="s">
        <v>19</v>
      </c>
      <c r="F103" s="240" t="s">
        <v>174</v>
      </c>
      <c r="G103" s="238"/>
      <c r="H103" s="241">
        <v>5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7" t="s">
        <v>150</v>
      </c>
      <c r="AU103" s="247" t="s">
        <v>82</v>
      </c>
      <c r="AV103" s="13" t="s">
        <v>85</v>
      </c>
      <c r="AW103" s="13" t="s">
        <v>34</v>
      </c>
      <c r="AX103" s="13" t="s">
        <v>82</v>
      </c>
      <c r="AY103" s="247" t="s">
        <v>142</v>
      </c>
    </row>
    <row r="104" s="12" customFormat="1" ht="25.92" customHeight="1">
      <c r="A104" s="12"/>
      <c r="B104" s="206"/>
      <c r="C104" s="207"/>
      <c r="D104" s="208" t="s">
        <v>73</v>
      </c>
      <c r="E104" s="209" t="s">
        <v>159</v>
      </c>
      <c r="F104" s="209" t="s">
        <v>160</v>
      </c>
      <c r="G104" s="207"/>
      <c r="H104" s="207"/>
      <c r="I104" s="210"/>
      <c r="J104" s="211">
        <f>BK104</f>
        <v>0</v>
      </c>
      <c r="K104" s="207"/>
      <c r="L104" s="212"/>
      <c r="M104" s="213"/>
      <c r="N104" s="214"/>
      <c r="O104" s="214"/>
      <c r="P104" s="215">
        <f>P105+P120</f>
        <v>0</v>
      </c>
      <c r="Q104" s="214"/>
      <c r="R104" s="215">
        <f>R105+R120</f>
        <v>0.010880000000000001</v>
      </c>
      <c r="S104" s="214"/>
      <c r="T104" s="216">
        <f>T105+T120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7" t="s">
        <v>85</v>
      </c>
      <c r="AT104" s="218" t="s">
        <v>73</v>
      </c>
      <c r="AU104" s="218" t="s">
        <v>74</v>
      </c>
      <c r="AY104" s="217" t="s">
        <v>142</v>
      </c>
      <c r="BK104" s="219">
        <f>BK105+BK120</f>
        <v>0</v>
      </c>
    </row>
    <row r="105" s="12" customFormat="1" ht="22.8" customHeight="1">
      <c r="A105" s="12"/>
      <c r="B105" s="206"/>
      <c r="C105" s="207"/>
      <c r="D105" s="208" t="s">
        <v>73</v>
      </c>
      <c r="E105" s="258" t="s">
        <v>161</v>
      </c>
      <c r="F105" s="258" t="s">
        <v>162</v>
      </c>
      <c r="G105" s="207"/>
      <c r="H105" s="207"/>
      <c r="I105" s="210"/>
      <c r="J105" s="259">
        <f>BK105</f>
        <v>0</v>
      </c>
      <c r="K105" s="207"/>
      <c r="L105" s="212"/>
      <c r="M105" s="213"/>
      <c r="N105" s="214"/>
      <c r="O105" s="214"/>
      <c r="P105" s="215">
        <f>SUM(P106:P119)</f>
        <v>0</v>
      </c>
      <c r="Q105" s="214"/>
      <c r="R105" s="215">
        <f>SUM(R106:R119)</f>
        <v>0.0022400000000000002</v>
      </c>
      <c r="S105" s="214"/>
      <c r="T105" s="216">
        <f>SUM(T106:T119)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7" t="s">
        <v>85</v>
      </c>
      <c r="AT105" s="218" t="s">
        <v>73</v>
      </c>
      <c r="AU105" s="218" t="s">
        <v>82</v>
      </c>
      <c r="AY105" s="217" t="s">
        <v>142</v>
      </c>
      <c r="BK105" s="219">
        <f>SUM(BK106:BK119)</f>
        <v>0</v>
      </c>
    </row>
    <row r="106" s="2" customFormat="1" ht="16.5" customHeight="1">
      <c r="A106" s="39"/>
      <c r="B106" s="40"/>
      <c r="C106" s="220" t="s">
        <v>158</v>
      </c>
      <c r="D106" s="220" t="s">
        <v>143</v>
      </c>
      <c r="E106" s="221" t="s">
        <v>163</v>
      </c>
      <c r="F106" s="222" t="s">
        <v>164</v>
      </c>
      <c r="G106" s="223" t="s">
        <v>155</v>
      </c>
      <c r="H106" s="224">
        <v>11</v>
      </c>
      <c r="I106" s="225"/>
      <c r="J106" s="226">
        <f>ROUND(I106*H106,2)</f>
        <v>0</v>
      </c>
      <c r="K106" s="222" t="s">
        <v>165</v>
      </c>
      <c r="L106" s="45"/>
      <c r="M106" s="227" t="s">
        <v>19</v>
      </c>
      <c r="N106" s="228" t="s">
        <v>45</v>
      </c>
      <c r="O106" s="85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1" t="s">
        <v>147</v>
      </c>
      <c r="AT106" s="231" t="s">
        <v>143</v>
      </c>
      <c r="AU106" s="231" t="s">
        <v>85</v>
      </c>
      <c r="AY106" s="18" t="s">
        <v>142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82</v>
      </c>
      <c r="BK106" s="232">
        <f>ROUND(I106*H106,2)</f>
        <v>0</v>
      </c>
      <c r="BL106" s="18" t="s">
        <v>147</v>
      </c>
      <c r="BM106" s="231" t="s">
        <v>166</v>
      </c>
    </row>
    <row r="107" s="2" customFormat="1">
      <c r="A107" s="39"/>
      <c r="B107" s="40"/>
      <c r="C107" s="41"/>
      <c r="D107" s="233" t="s">
        <v>149</v>
      </c>
      <c r="E107" s="41"/>
      <c r="F107" s="234" t="s">
        <v>167</v>
      </c>
      <c r="G107" s="41"/>
      <c r="H107" s="41"/>
      <c r="I107" s="137"/>
      <c r="J107" s="41"/>
      <c r="K107" s="41"/>
      <c r="L107" s="45"/>
      <c r="M107" s="235"/>
      <c r="N107" s="236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149</v>
      </c>
      <c r="AU107" s="18" t="s">
        <v>85</v>
      </c>
    </row>
    <row r="108" s="2" customFormat="1" ht="16.5" customHeight="1">
      <c r="A108" s="39"/>
      <c r="B108" s="40"/>
      <c r="C108" s="248" t="s">
        <v>169</v>
      </c>
      <c r="D108" s="248" t="s">
        <v>152</v>
      </c>
      <c r="E108" s="249" t="s">
        <v>170</v>
      </c>
      <c r="F108" s="250" t="s">
        <v>171</v>
      </c>
      <c r="G108" s="251" t="s">
        <v>155</v>
      </c>
      <c r="H108" s="252">
        <v>1</v>
      </c>
      <c r="I108" s="253"/>
      <c r="J108" s="254">
        <f>ROUND(I108*H108,2)</f>
        <v>0</v>
      </c>
      <c r="K108" s="250" t="s">
        <v>165</v>
      </c>
      <c r="L108" s="255"/>
      <c r="M108" s="256" t="s">
        <v>19</v>
      </c>
      <c r="N108" s="257" t="s">
        <v>45</v>
      </c>
      <c r="O108" s="85"/>
      <c r="P108" s="229">
        <f>O108*H108</f>
        <v>0</v>
      </c>
      <c r="Q108" s="229">
        <v>0.00040000000000000002</v>
      </c>
      <c r="R108" s="229">
        <f>Q108*H108</f>
        <v>0.00040000000000000002</v>
      </c>
      <c r="S108" s="229">
        <v>0</v>
      </c>
      <c r="T108" s="230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1" t="s">
        <v>156</v>
      </c>
      <c r="AT108" s="231" t="s">
        <v>152</v>
      </c>
      <c r="AU108" s="231" t="s">
        <v>85</v>
      </c>
      <c r="AY108" s="18" t="s">
        <v>142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82</v>
      </c>
      <c r="BK108" s="232">
        <f>ROUND(I108*H108,2)</f>
        <v>0</v>
      </c>
      <c r="BL108" s="18" t="s">
        <v>147</v>
      </c>
      <c r="BM108" s="231" t="s">
        <v>172</v>
      </c>
    </row>
    <row r="109" s="2" customFormat="1">
      <c r="A109" s="39"/>
      <c r="B109" s="40"/>
      <c r="C109" s="41"/>
      <c r="D109" s="233" t="s">
        <v>149</v>
      </c>
      <c r="E109" s="41"/>
      <c r="F109" s="234" t="s">
        <v>171</v>
      </c>
      <c r="G109" s="41"/>
      <c r="H109" s="41"/>
      <c r="I109" s="137"/>
      <c r="J109" s="41"/>
      <c r="K109" s="41"/>
      <c r="L109" s="45"/>
      <c r="M109" s="235"/>
      <c r="N109" s="236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149</v>
      </c>
      <c r="AU109" s="18" t="s">
        <v>85</v>
      </c>
    </row>
    <row r="110" s="13" customFormat="1">
      <c r="A110" s="13"/>
      <c r="B110" s="237"/>
      <c r="C110" s="238"/>
      <c r="D110" s="233" t="s">
        <v>150</v>
      </c>
      <c r="E110" s="239" t="s">
        <v>19</v>
      </c>
      <c r="F110" s="240" t="s">
        <v>1351</v>
      </c>
      <c r="G110" s="238"/>
      <c r="H110" s="241">
        <v>1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7" t="s">
        <v>150</v>
      </c>
      <c r="AU110" s="247" t="s">
        <v>85</v>
      </c>
      <c r="AV110" s="13" t="s">
        <v>85</v>
      </c>
      <c r="AW110" s="13" t="s">
        <v>34</v>
      </c>
      <c r="AX110" s="13" t="s">
        <v>82</v>
      </c>
      <c r="AY110" s="247" t="s">
        <v>142</v>
      </c>
    </row>
    <row r="111" s="2" customFormat="1" ht="16.5" customHeight="1">
      <c r="A111" s="39"/>
      <c r="B111" s="40"/>
      <c r="C111" s="248" t="s">
        <v>174</v>
      </c>
      <c r="D111" s="248" t="s">
        <v>152</v>
      </c>
      <c r="E111" s="249" t="s">
        <v>175</v>
      </c>
      <c r="F111" s="250" t="s">
        <v>176</v>
      </c>
      <c r="G111" s="251" t="s">
        <v>155</v>
      </c>
      <c r="H111" s="252">
        <v>1</v>
      </c>
      <c r="I111" s="253"/>
      <c r="J111" s="254">
        <f>ROUND(I111*H111,2)</f>
        <v>0</v>
      </c>
      <c r="K111" s="250" t="s">
        <v>19</v>
      </c>
      <c r="L111" s="255"/>
      <c r="M111" s="256" t="s">
        <v>19</v>
      </c>
      <c r="N111" s="257" t="s">
        <v>45</v>
      </c>
      <c r="O111" s="85"/>
      <c r="P111" s="229">
        <f>O111*H111</f>
        <v>0</v>
      </c>
      <c r="Q111" s="229">
        <v>0.00040000000000000002</v>
      </c>
      <c r="R111" s="229">
        <f>Q111*H111</f>
        <v>0.00040000000000000002</v>
      </c>
      <c r="S111" s="229">
        <v>0</v>
      </c>
      <c r="T111" s="230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1" t="s">
        <v>156</v>
      </c>
      <c r="AT111" s="231" t="s">
        <v>152</v>
      </c>
      <c r="AU111" s="231" t="s">
        <v>85</v>
      </c>
      <c r="AY111" s="18" t="s">
        <v>142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82</v>
      </c>
      <c r="BK111" s="232">
        <f>ROUND(I111*H111,2)</f>
        <v>0</v>
      </c>
      <c r="BL111" s="18" t="s">
        <v>147</v>
      </c>
      <c r="BM111" s="231" t="s">
        <v>177</v>
      </c>
    </row>
    <row r="112" s="2" customFormat="1">
      <c r="A112" s="39"/>
      <c r="B112" s="40"/>
      <c r="C112" s="41"/>
      <c r="D112" s="233" t="s">
        <v>149</v>
      </c>
      <c r="E112" s="41"/>
      <c r="F112" s="234" t="s">
        <v>176</v>
      </c>
      <c r="G112" s="41"/>
      <c r="H112" s="41"/>
      <c r="I112" s="137"/>
      <c r="J112" s="41"/>
      <c r="K112" s="41"/>
      <c r="L112" s="45"/>
      <c r="M112" s="235"/>
      <c r="N112" s="236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149</v>
      </c>
      <c r="AU112" s="18" t="s">
        <v>85</v>
      </c>
    </row>
    <row r="113" s="13" customFormat="1">
      <c r="A113" s="13"/>
      <c r="B113" s="237"/>
      <c r="C113" s="238"/>
      <c r="D113" s="233" t="s">
        <v>150</v>
      </c>
      <c r="E113" s="239" t="s">
        <v>19</v>
      </c>
      <c r="F113" s="240" t="s">
        <v>1351</v>
      </c>
      <c r="G113" s="238"/>
      <c r="H113" s="241">
        <v>1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7" t="s">
        <v>150</v>
      </c>
      <c r="AU113" s="247" t="s">
        <v>85</v>
      </c>
      <c r="AV113" s="13" t="s">
        <v>85</v>
      </c>
      <c r="AW113" s="13" t="s">
        <v>34</v>
      </c>
      <c r="AX113" s="13" t="s">
        <v>82</v>
      </c>
      <c r="AY113" s="247" t="s">
        <v>142</v>
      </c>
    </row>
    <row r="114" s="2" customFormat="1" ht="16.5" customHeight="1">
      <c r="A114" s="39"/>
      <c r="B114" s="40"/>
      <c r="C114" s="248" t="s">
        <v>178</v>
      </c>
      <c r="D114" s="248" t="s">
        <v>152</v>
      </c>
      <c r="E114" s="249" t="s">
        <v>179</v>
      </c>
      <c r="F114" s="250" t="s">
        <v>180</v>
      </c>
      <c r="G114" s="251" t="s">
        <v>155</v>
      </c>
      <c r="H114" s="252">
        <v>9</v>
      </c>
      <c r="I114" s="253"/>
      <c r="J114" s="254">
        <f>ROUND(I114*H114,2)</f>
        <v>0</v>
      </c>
      <c r="K114" s="250" t="s">
        <v>165</v>
      </c>
      <c r="L114" s="255"/>
      <c r="M114" s="256" t="s">
        <v>19</v>
      </c>
      <c r="N114" s="257" t="s">
        <v>45</v>
      </c>
      <c r="O114" s="85"/>
      <c r="P114" s="229">
        <f>O114*H114</f>
        <v>0</v>
      </c>
      <c r="Q114" s="229">
        <v>0.00016000000000000001</v>
      </c>
      <c r="R114" s="229">
        <f>Q114*H114</f>
        <v>0.0014400000000000001</v>
      </c>
      <c r="S114" s="229">
        <v>0</v>
      </c>
      <c r="T114" s="230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1" t="s">
        <v>156</v>
      </c>
      <c r="AT114" s="231" t="s">
        <v>152</v>
      </c>
      <c r="AU114" s="231" t="s">
        <v>85</v>
      </c>
      <c r="AY114" s="18" t="s">
        <v>142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82</v>
      </c>
      <c r="BK114" s="232">
        <f>ROUND(I114*H114,2)</f>
        <v>0</v>
      </c>
      <c r="BL114" s="18" t="s">
        <v>147</v>
      </c>
      <c r="BM114" s="231" t="s">
        <v>181</v>
      </c>
    </row>
    <row r="115" s="2" customFormat="1">
      <c r="A115" s="39"/>
      <c r="B115" s="40"/>
      <c r="C115" s="41"/>
      <c r="D115" s="233" t="s">
        <v>149</v>
      </c>
      <c r="E115" s="41"/>
      <c r="F115" s="234" t="s">
        <v>180</v>
      </c>
      <c r="G115" s="41"/>
      <c r="H115" s="41"/>
      <c r="I115" s="137"/>
      <c r="J115" s="41"/>
      <c r="K115" s="41"/>
      <c r="L115" s="45"/>
      <c r="M115" s="235"/>
      <c r="N115" s="236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149</v>
      </c>
      <c r="AU115" s="18" t="s">
        <v>85</v>
      </c>
    </row>
    <row r="116" s="13" customFormat="1">
      <c r="A116" s="13"/>
      <c r="B116" s="237"/>
      <c r="C116" s="238"/>
      <c r="D116" s="233" t="s">
        <v>150</v>
      </c>
      <c r="E116" s="239" t="s">
        <v>19</v>
      </c>
      <c r="F116" s="240" t="s">
        <v>1352</v>
      </c>
      <c r="G116" s="238"/>
      <c r="H116" s="241">
        <v>9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7" t="s">
        <v>150</v>
      </c>
      <c r="AU116" s="247" t="s">
        <v>85</v>
      </c>
      <c r="AV116" s="13" t="s">
        <v>85</v>
      </c>
      <c r="AW116" s="13" t="s">
        <v>34</v>
      </c>
      <c r="AX116" s="13" t="s">
        <v>82</v>
      </c>
      <c r="AY116" s="247" t="s">
        <v>142</v>
      </c>
    </row>
    <row r="117" s="2" customFormat="1" ht="21.75" customHeight="1">
      <c r="A117" s="39"/>
      <c r="B117" s="40"/>
      <c r="C117" s="220" t="s">
        <v>183</v>
      </c>
      <c r="D117" s="220" t="s">
        <v>143</v>
      </c>
      <c r="E117" s="221" t="s">
        <v>184</v>
      </c>
      <c r="F117" s="222" t="s">
        <v>185</v>
      </c>
      <c r="G117" s="223" t="s">
        <v>155</v>
      </c>
      <c r="H117" s="224">
        <v>4</v>
      </c>
      <c r="I117" s="225"/>
      <c r="J117" s="226">
        <f>ROUND(I117*H117,2)</f>
        <v>0</v>
      </c>
      <c r="K117" s="222" t="s">
        <v>165</v>
      </c>
      <c r="L117" s="45"/>
      <c r="M117" s="227" t="s">
        <v>19</v>
      </c>
      <c r="N117" s="228" t="s">
        <v>45</v>
      </c>
      <c r="O117" s="85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1" t="s">
        <v>147</v>
      </c>
      <c r="AT117" s="231" t="s">
        <v>143</v>
      </c>
      <c r="AU117" s="231" t="s">
        <v>85</v>
      </c>
      <c r="AY117" s="18" t="s">
        <v>142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82</v>
      </c>
      <c r="BK117" s="232">
        <f>ROUND(I117*H117,2)</f>
        <v>0</v>
      </c>
      <c r="BL117" s="18" t="s">
        <v>147</v>
      </c>
      <c r="BM117" s="231" t="s">
        <v>186</v>
      </c>
    </row>
    <row r="118" s="2" customFormat="1">
      <c r="A118" s="39"/>
      <c r="B118" s="40"/>
      <c r="C118" s="41"/>
      <c r="D118" s="233" t="s">
        <v>149</v>
      </c>
      <c r="E118" s="41"/>
      <c r="F118" s="234" t="s">
        <v>187</v>
      </c>
      <c r="G118" s="41"/>
      <c r="H118" s="41"/>
      <c r="I118" s="137"/>
      <c r="J118" s="41"/>
      <c r="K118" s="41"/>
      <c r="L118" s="45"/>
      <c r="M118" s="235"/>
      <c r="N118" s="236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149</v>
      </c>
      <c r="AU118" s="18" t="s">
        <v>85</v>
      </c>
    </row>
    <row r="119" s="13" customFormat="1">
      <c r="A119" s="13"/>
      <c r="B119" s="237"/>
      <c r="C119" s="238"/>
      <c r="D119" s="233" t="s">
        <v>150</v>
      </c>
      <c r="E119" s="239" t="s">
        <v>19</v>
      </c>
      <c r="F119" s="240" t="s">
        <v>1353</v>
      </c>
      <c r="G119" s="238"/>
      <c r="H119" s="241">
        <v>4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7" t="s">
        <v>150</v>
      </c>
      <c r="AU119" s="247" t="s">
        <v>85</v>
      </c>
      <c r="AV119" s="13" t="s">
        <v>85</v>
      </c>
      <c r="AW119" s="13" t="s">
        <v>34</v>
      </c>
      <c r="AX119" s="13" t="s">
        <v>82</v>
      </c>
      <c r="AY119" s="247" t="s">
        <v>142</v>
      </c>
    </row>
    <row r="120" s="12" customFormat="1" ht="22.8" customHeight="1">
      <c r="A120" s="12"/>
      <c r="B120" s="206"/>
      <c r="C120" s="207"/>
      <c r="D120" s="208" t="s">
        <v>73</v>
      </c>
      <c r="E120" s="258" t="s">
        <v>189</v>
      </c>
      <c r="F120" s="258" t="s">
        <v>190</v>
      </c>
      <c r="G120" s="207"/>
      <c r="H120" s="207"/>
      <c r="I120" s="210"/>
      <c r="J120" s="259">
        <f>BK120</f>
        <v>0</v>
      </c>
      <c r="K120" s="207"/>
      <c r="L120" s="212"/>
      <c r="M120" s="213"/>
      <c r="N120" s="214"/>
      <c r="O120" s="214"/>
      <c r="P120" s="215">
        <f>SUM(P121:P166)</f>
        <v>0</v>
      </c>
      <c r="Q120" s="214"/>
      <c r="R120" s="215">
        <f>SUM(R121:R166)</f>
        <v>0.0086400000000000001</v>
      </c>
      <c r="S120" s="214"/>
      <c r="T120" s="216">
        <f>SUM(T121:T166)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7" t="s">
        <v>85</v>
      </c>
      <c r="AT120" s="218" t="s">
        <v>73</v>
      </c>
      <c r="AU120" s="218" t="s">
        <v>82</v>
      </c>
      <c r="AY120" s="217" t="s">
        <v>142</v>
      </c>
      <c r="BK120" s="219">
        <f>SUM(BK121:BK166)</f>
        <v>0</v>
      </c>
    </row>
    <row r="121" s="2" customFormat="1" ht="21.75" customHeight="1">
      <c r="A121" s="39"/>
      <c r="B121" s="40"/>
      <c r="C121" s="220" t="s">
        <v>191</v>
      </c>
      <c r="D121" s="220" t="s">
        <v>143</v>
      </c>
      <c r="E121" s="221" t="s">
        <v>192</v>
      </c>
      <c r="F121" s="222" t="s">
        <v>193</v>
      </c>
      <c r="G121" s="223" t="s">
        <v>194</v>
      </c>
      <c r="H121" s="224">
        <v>180</v>
      </c>
      <c r="I121" s="225"/>
      <c r="J121" s="226">
        <f>ROUND(I121*H121,2)</f>
        <v>0</v>
      </c>
      <c r="K121" s="222" t="s">
        <v>165</v>
      </c>
      <c r="L121" s="45"/>
      <c r="M121" s="227" t="s">
        <v>19</v>
      </c>
      <c r="N121" s="228" t="s">
        <v>45</v>
      </c>
      <c r="O121" s="85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147</v>
      </c>
      <c r="AT121" s="231" t="s">
        <v>143</v>
      </c>
      <c r="AU121" s="231" t="s">
        <v>85</v>
      </c>
      <c r="AY121" s="18" t="s">
        <v>142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82</v>
      </c>
      <c r="BK121" s="232">
        <f>ROUND(I121*H121,2)</f>
        <v>0</v>
      </c>
      <c r="BL121" s="18" t="s">
        <v>147</v>
      </c>
      <c r="BM121" s="231" t="s">
        <v>195</v>
      </c>
    </row>
    <row r="122" s="2" customFormat="1">
      <c r="A122" s="39"/>
      <c r="B122" s="40"/>
      <c r="C122" s="41"/>
      <c r="D122" s="233" t="s">
        <v>149</v>
      </c>
      <c r="E122" s="41"/>
      <c r="F122" s="234" t="s">
        <v>196</v>
      </c>
      <c r="G122" s="41"/>
      <c r="H122" s="41"/>
      <c r="I122" s="137"/>
      <c r="J122" s="41"/>
      <c r="K122" s="41"/>
      <c r="L122" s="45"/>
      <c r="M122" s="235"/>
      <c r="N122" s="236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149</v>
      </c>
      <c r="AU122" s="18" t="s">
        <v>85</v>
      </c>
    </row>
    <row r="123" s="2" customFormat="1">
      <c r="A123" s="39"/>
      <c r="B123" s="40"/>
      <c r="C123" s="41"/>
      <c r="D123" s="233" t="s">
        <v>197</v>
      </c>
      <c r="E123" s="41"/>
      <c r="F123" s="260" t="s">
        <v>198</v>
      </c>
      <c r="G123" s="41"/>
      <c r="H123" s="41"/>
      <c r="I123" s="137"/>
      <c r="J123" s="41"/>
      <c r="K123" s="41"/>
      <c r="L123" s="45"/>
      <c r="M123" s="235"/>
      <c r="N123" s="236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197</v>
      </c>
      <c r="AU123" s="18" t="s">
        <v>85</v>
      </c>
    </row>
    <row r="124" s="2" customFormat="1" ht="16.5" customHeight="1">
      <c r="A124" s="39"/>
      <c r="B124" s="40"/>
      <c r="C124" s="248" t="s">
        <v>199</v>
      </c>
      <c r="D124" s="248" t="s">
        <v>152</v>
      </c>
      <c r="E124" s="249" t="s">
        <v>200</v>
      </c>
      <c r="F124" s="250" t="s">
        <v>201</v>
      </c>
      <c r="G124" s="251" t="s">
        <v>194</v>
      </c>
      <c r="H124" s="252">
        <v>216</v>
      </c>
      <c r="I124" s="253"/>
      <c r="J124" s="254">
        <f>ROUND(I124*H124,2)</f>
        <v>0</v>
      </c>
      <c r="K124" s="250" t="s">
        <v>165</v>
      </c>
      <c r="L124" s="255"/>
      <c r="M124" s="256" t="s">
        <v>19</v>
      </c>
      <c r="N124" s="257" t="s">
        <v>45</v>
      </c>
      <c r="O124" s="85"/>
      <c r="P124" s="229">
        <f>O124*H124</f>
        <v>0</v>
      </c>
      <c r="Q124" s="229">
        <v>4.0000000000000003E-05</v>
      </c>
      <c r="R124" s="229">
        <f>Q124*H124</f>
        <v>0.0086400000000000001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156</v>
      </c>
      <c r="AT124" s="231" t="s">
        <v>152</v>
      </c>
      <c r="AU124" s="231" t="s">
        <v>85</v>
      </c>
      <c r="AY124" s="18" t="s">
        <v>142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82</v>
      </c>
      <c r="BK124" s="232">
        <f>ROUND(I124*H124,2)</f>
        <v>0</v>
      </c>
      <c r="BL124" s="18" t="s">
        <v>147</v>
      </c>
      <c r="BM124" s="231" t="s">
        <v>202</v>
      </c>
    </row>
    <row r="125" s="2" customFormat="1">
      <c r="A125" s="39"/>
      <c r="B125" s="40"/>
      <c r="C125" s="41"/>
      <c r="D125" s="233" t="s">
        <v>149</v>
      </c>
      <c r="E125" s="41"/>
      <c r="F125" s="234" t="s">
        <v>201</v>
      </c>
      <c r="G125" s="41"/>
      <c r="H125" s="41"/>
      <c r="I125" s="137"/>
      <c r="J125" s="41"/>
      <c r="K125" s="41"/>
      <c r="L125" s="45"/>
      <c r="M125" s="235"/>
      <c r="N125" s="236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149</v>
      </c>
      <c r="AU125" s="18" t="s">
        <v>85</v>
      </c>
    </row>
    <row r="126" s="13" customFormat="1">
      <c r="A126" s="13"/>
      <c r="B126" s="237"/>
      <c r="C126" s="238"/>
      <c r="D126" s="233" t="s">
        <v>150</v>
      </c>
      <c r="E126" s="239" t="s">
        <v>19</v>
      </c>
      <c r="F126" s="240" t="s">
        <v>1354</v>
      </c>
      <c r="G126" s="238"/>
      <c r="H126" s="241">
        <v>180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150</v>
      </c>
      <c r="AU126" s="247" t="s">
        <v>85</v>
      </c>
      <c r="AV126" s="13" t="s">
        <v>85</v>
      </c>
      <c r="AW126" s="13" t="s">
        <v>34</v>
      </c>
      <c r="AX126" s="13" t="s">
        <v>82</v>
      </c>
      <c r="AY126" s="247" t="s">
        <v>142</v>
      </c>
    </row>
    <row r="127" s="13" customFormat="1">
      <c r="A127" s="13"/>
      <c r="B127" s="237"/>
      <c r="C127" s="238"/>
      <c r="D127" s="233" t="s">
        <v>150</v>
      </c>
      <c r="E127" s="238"/>
      <c r="F127" s="240" t="s">
        <v>1110</v>
      </c>
      <c r="G127" s="238"/>
      <c r="H127" s="241">
        <v>216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150</v>
      </c>
      <c r="AU127" s="247" t="s">
        <v>85</v>
      </c>
      <c r="AV127" s="13" t="s">
        <v>85</v>
      </c>
      <c r="AW127" s="13" t="s">
        <v>4</v>
      </c>
      <c r="AX127" s="13" t="s">
        <v>82</v>
      </c>
      <c r="AY127" s="247" t="s">
        <v>142</v>
      </c>
    </row>
    <row r="128" s="2" customFormat="1" ht="16.5" customHeight="1">
      <c r="A128" s="39"/>
      <c r="B128" s="40"/>
      <c r="C128" s="220" t="s">
        <v>205</v>
      </c>
      <c r="D128" s="220" t="s">
        <v>143</v>
      </c>
      <c r="E128" s="221" t="s">
        <v>206</v>
      </c>
      <c r="F128" s="222" t="s">
        <v>207</v>
      </c>
      <c r="G128" s="223" t="s">
        <v>155</v>
      </c>
      <c r="H128" s="224">
        <v>9</v>
      </c>
      <c r="I128" s="225"/>
      <c r="J128" s="226">
        <f>ROUND(I128*H128,2)</f>
        <v>0</v>
      </c>
      <c r="K128" s="222" t="s">
        <v>165</v>
      </c>
      <c r="L128" s="45"/>
      <c r="M128" s="227" t="s">
        <v>19</v>
      </c>
      <c r="N128" s="228" t="s">
        <v>45</v>
      </c>
      <c r="O128" s="85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147</v>
      </c>
      <c r="AT128" s="231" t="s">
        <v>143</v>
      </c>
      <c r="AU128" s="231" t="s">
        <v>85</v>
      </c>
      <c r="AY128" s="18" t="s">
        <v>142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82</v>
      </c>
      <c r="BK128" s="232">
        <f>ROUND(I128*H128,2)</f>
        <v>0</v>
      </c>
      <c r="BL128" s="18" t="s">
        <v>147</v>
      </c>
      <c r="BM128" s="231" t="s">
        <v>208</v>
      </c>
    </row>
    <row r="129" s="2" customFormat="1">
      <c r="A129" s="39"/>
      <c r="B129" s="40"/>
      <c r="C129" s="41"/>
      <c r="D129" s="233" t="s">
        <v>149</v>
      </c>
      <c r="E129" s="41"/>
      <c r="F129" s="234" t="s">
        <v>209</v>
      </c>
      <c r="G129" s="41"/>
      <c r="H129" s="41"/>
      <c r="I129" s="137"/>
      <c r="J129" s="41"/>
      <c r="K129" s="41"/>
      <c r="L129" s="45"/>
      <c r="M129" s="235"/>
      <c r="N129" s="236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149</v>
      </c>
      <c r="AU129" s="18" t="s">
        <v>85</v>
      </c>
    </row>
    <row r="130" s="2" customFormat="1">
      <c r="A130" s="39"/>
      <c r="B130" s="40"/>
      <c r="C130" s="41"/>
      <c r="D130" s="233" t="s">
        <v>210</v>
      </c>
      <c r="E130" s="41"/>
      <c r="F130" s="260" t="s">
        <v>211</v>
      </c>
      <c r="G130" s="41"/>
      <c r="H130" s="41"/>
      <c r="I130" s="137"/>
      <c r="J130" s="41"/>
      <c r="K130" s="41"/>
      <c r="L130" s="45"/>
      <c r="M130" s="235"/>
      <c r="N130" s="236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210</v>
      </c>
      <c r="AU130" s="18" t="s">
        <v>85</v>
      </c>
    </row>
    <row r="131" s="2" customFormat="1" ht="16.5" customHeight="1">
      <c r="A131" s="39"/>
      <c r="B131" s="40"/>
      <c r="C131" s="248" t="s">
        <v>212</v>
      </c>
      <c r="D131" s="248" t="s">
        <v>152</v>
      </c>
      <c r="E131" s="249" t="s">
        <v>213</v>
      </c>
      <c r="F131" s="250" t="s">
        <v>214</v>
      </c>
      <c r="G131" s="251" t="s">
        <v>155</v>
      </c>
      <c r="H131" s="252">
        <v>4</v>
      </c>
      <c r="I131" s="253"/>
      <c r="J131" s="254">
        <f>ROUND(I131*H131,2)</f>
        <v>0</v>
      </c>
      <c r="K131" s="250" t="s">
        <v>19</v>
      </c>
      <c r="L131" s="255"/>
      <c r="M131" s="256" t="s">
        <v>19</v>
      </c>
      <c r="N131" s="257" t="s">
        <v>45</v>
      </c>
      <c r="O131" s="85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156</v>
      </c>
      <c r="AT131" s="231" t="s">
        <v>152</v>
      </c>
      <c r="AU131" s="231" t="s">
        <v>85</v>
      </c>
      <c r="AY131" s="18" t="s">
        <v>142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82</v>
      </c>
      <c r="BK131" s="232">
        <f>ROUND(I131*H131,2)</f>
        <v>0</v>
      </c>
      <c r="BL131" s="18" t="s">
        <v>147</v>
      </c>
      <c r="BM131" s="231" t="s">
        <v>215</v>
      </c>
    </row>
    <row r="132" s="2" customFormat="1">
      <c r="A132" s="39"/>
      <c r="B132" s="40"/>
      <c r="C132" s="41"/>
      <c r="D132" s="233" t="s">
        <v>149</v>
      </c>
      <c r="E132" s="41"/>
      <c r="F132" s="234" t="s">
        <v>216</v>
      </c>
      <c r="G132" s="41"/>
      <c r="H132" s="41"/>
      <c r="I132" s="137"/>
      <c r="J132" s="41"/>
      <c r="K132" s="41"/>
      <c r="L132" s="45"/>
      <c r="M132" s="235"/>
      <c r="N132" s="236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149</v>
      </c>
      <c r="AU132" s="18" t="s">
        <v>85</v>
      </c>
    </row>
    <row r="133" s="2" customFormat="1">
      <c r="A133" s="39"/>
      <c r="B133" s="40"/>
      <c r="C133" s="41"/>
      <c r="D133" s="233" t="s">
        <v>210</v>
      </c>
      <c r="E133" s="41"/>
      <c r="F133" s="260" t="s">
        <v>217</v>
      </c>
      <c r="G133" s="41"/>
      <c r="H133" s="41"/>
      <c r="I133" s="137"/>
      <c r="J133" s="41"/>
      <c r="K133" s="41"/>
      <c r="L133" s="45"/>
      <c r="M133" s="235"/>
      <c r="N133" s="236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210</v>
      </c>
      <c r="AU133" s="18" t="s">
        <v>85</v>
      </c>
    </row>
    <row r="134" s="13" customFormat="1">
      <c r="A134" s="13"/>
      <c r="B134" s="237"/>
      <c r="C134" s="238"/>
      <c r="D134" s="233" t="s">
        <v>150</v>
      </c>
      <c r="E134" s="239" t="s">
        <v>19</v>
      </c>
      <c r="F134" s="240" t="s">
        <v>1355</v>
      </c>
      <c r="G134" s="238"/>
      <c r="H134" s="241">
        <v>4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150</v>
      </c>
      <c r="AU134" s="247" t="s">
        <v>85</v>
      </c>
      <c r="AV134" s="13" t="s">
        <v>85</v>
      </c>
      <c r="AW134" s="13" t="s">
        <v>34</v>
      </c>
      <c r="AX134" s="13" t="s">
        <v>82</v>
      </c>
      <c r="AY134" s="247" t="s">
        <v>142</v>
      </c>
    </row>
    <row r="135" s="2" customFormat="1" ht="21.75" customHeight="1">
      <c r="A135" s="39"/>
      <c r="B135" s="40"/>
      <c r="C135" s="248" t="s">
        <v>1075</v>
      </c>
      <c r="D135" s="248" t="s">
        <v>152</v>
      </c>
      <c r="E135" s="249" t="s">
        <v>220</v>
      </c>
      <c r="F135" s="250" t="s">
        <v>221</v>
      </c>
      <c r="G135" s="251" t="s">
        <v>155</v>
      </c>
      <c r="H135" s="252">
        <v>4</v>
      </c>
      <c r="I135" s="253"/>
      <c r="J135" s="254">
        <f>ROUND(I135*H135,2)</f>
        <v>0</v>
      </c>
      <c r="K135" s="250" t="s">
        <v>19</v>
      </c>
      <c r="L135" s="255"/>
      <c r="M135" s="256" t="s">
        <v>19</v>
      </c>
      <c r="N135" s="257" t="s">
        <v>45</v>
      </c>
      <c r="O135" s="85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156</v>
      </c>
      <c r="AT135" s="231" t="s">
        <v>152</v>
      </c>
      <c r="AU135" s="231" t="s">
        <v>85</v>
      </c>
      <c r="AY135" s="18" t="s">
        <v>142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82</v>
      </c>
      <c r="BK135" s="232">
        <f>ROUND(I135*H135,2)</f>
        <v>0</v>
      </c>
      <c r="BL135" s="18" t="s">
        <v>147</v>
      </c>
      <c r="BM135" s="231" t="s">
        <v>1356</v>
      </c>
    </row>
    <row r="136" s="2" customFormat="1">
      <c r="A136" s="39"/>
      <c r="B136" s="40"/>
      <c r="C136" s="41"/>
      <c r="D136" s="233" t="s">
        <v>149</v>
      </c>
      <c r="E136" s="41"/>
      <c r="F136" s="234" t="s">
        <v>221</v>
      </c>
      <c r="G136" s="41"/>
      <c r="H136" s="41"/>
      <c r="I136" s="137"/>
      <c r="J136" s="41"/>
      <c r="K136" s="41"/>
      <c r="L136" s="45"/>
      <c r="M136" s="235"/>
      <c r="N136" s="236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149</v>
      </c>
      <c r="AU136" s="18" t="s">
        <v>85</v>
      </c>
    </row>
    <row r="137" s="2" customFormat="1">
      <c r="A137" s="39"/>
      <c r="B137" s="40"/>
      <c r="C137" s="41"/>
      <c r="D137" s="233" t="s">
        <v>210</v>
      </c>
      <c r="E137" s="41"/>
      <c r="F137" s="260" t="s">
        <v>223</v>
      </c>
      <c r="G137" s="41"/>
      <c r="H137" s="41"/>
      <c r="I137" s="137"/>
      <c r="J137" s="41"/>
      <c r="K137" s="41"/>
      <c r="L137" s="45"/>
      <c r="M137" s="235"/>
      <c r="N137" s="236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210</v>
      </c>
      <c r="AU137" s="18" t="s">
        <v>85</v>
      </c>
    </row>
    <row r="138" s="13" customFormat="1">
      <c r="A138" s="13"/>
      <c r="B138" s="237"/>
      <c r="C138" s="238"/>
      <c r="D138" s="233" t="s">
        <v>150</v>
      </c>
      <c r="E138" s="239" t="s">
        <v>19</v>
      </c>
      <c r="F138" s="240" t="s">
        <v>1355</v>
      </c>
      <c r="G138" s="238"/>
      <c r="H138" s="241">
        <v>4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150</v>
      </c>
      <c r="AU138" s="247" t="s">
        <v>85</v>
      </c>
      <c r="AV138" s="13" t="s">
        <v>85</v>
      </c>
      <c r="AW138" s="13" t="s">
        <v>34</v>
      </c>
      <c r="AX138" s="13" t="s">
        <v>82</v>
      </c>
      <c r="AY138" s="247" t="s">
        <v>142</v>
      </c>
    </row>
    <row r="139" s="2" customFormat="1" ht="16.5" customHeight="1">
      <c r="A139" s="39"/>
      <c r="B139" s="40"/>
      <c r="C139" s="248" t="s">
        <v>224</v>
      </c>
      <c r="D139" s="248" t="s">
        <v>152</v>
      </c>
      <c r="E139" s="249" t="s">
        <v>225</v>
      </c>
      <c r="F139" s="250" t="s">
        <v>226</v>
      </c>
      <c r="G139" s="251" t="s">
        <v>155</v>
      </c>
      <c r="H139" s="252">
        <v>4</v>
      </c>
      <c r="I139" s="253"/>
      <c r="J139" s="254">
        <f>ROUND(I139*H139,2)</f>
        <v>0</v>
      </c>
      <c r="K139" s="250" t="s">
        <v>19</v>
      </c>
      <c r="L139" s="255"/>
      <c r="M139" s="256" t="s">
        <v>19</v>
      </c>
      <c r="N139" s="257" t="s">
        <v>45</v>
      </c>
      <c r="O139" s="85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156</v>
      </c>
      <c r="AT139" s="231" t="s">
        <v>152</v>
      </c>
      <c r="AU139" s="231" t="s">
        <v>85</v>
      </c>
      <c r="AY139" s="18" t="s">
        <v>142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82</v>
      </c>
      <c r="BK139" s="232">
        <f>ROUND(I139*H139,2)</f>
        <v>0</v>
      </c>
      <c r="BL139" s="18" t="s">
        <v>147</v>
      </c>
      <c r="BM139" s="231" t="s">
        <v>227</v>
      </c>
    </row>
    <row r="140" s="2" customFormat="1">
      <c r="A140" s="39"/>
      <c r="B140" s="40"/>
      <c r="C140" s="41"/>
      <c r="D140" s="233" t="s">
        <v>149</v>
      </c>
      <c r="E140" s="41"/>
      <c r="F140" s="234" t="s">
        <v>228</v>
      </c>
      <c r="G140" s="41"/>
      <c r="H140" s="41"/>
      <c r="I140" s="137"/>
      <c r="J140" s="41"/>
      <c r="K140" s="41"/>
      <c r="L140" s="45"/>
      <c r="M140" s="235"/>
      <c r="N140" s="236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149</v>
      </c>
      <c r="AU140" s="18" t="s">
        <v>85</v>
      </c>
    </row>
    <row r="141" s="2" customFormat="1">
      <c r="A141" s="39"/>
      <c r="B141" s="40"/>
      <c r="C141" s="41"/>
      <c r="D141" s="233" t="s">
        <v>210</v>
      </c>
      <c r="E141" s="41"/>
      <c r="F141" s="260" t="s">
        <v>217</v>
      </c>
      <c r="G141" s="41"/>
      <c r="H141" s="41"/>
      <c r="I141" s="137"/>
      <c r="J141" s="41"/>
      <c r="K141" s="41"/>
      <c r="L141" s="45"/>
      <c r="M141" s="235"/>
      <c r="N141" s="236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210</v>
      </c>
      <c r="AU141" s="18" t="s">
        <v>85</v>
      </c>
    </row>
    <row r="142" s="13" customFormat="1">
      <c r="A142" s="13"/>
      <c r="B142" s="237"/>
      <c r="C142" s="238"/>
      <c r="D142" s="233" t="s">
        <v>150</v>
      </c>
      <c r="E142" s="239" t="s">
        <v>19</v>
      </c>
      <c r="F142" s="240" t="s">
        <v>1355</v>
      </c>
      <c r="G142" s="238"/>
      <c r="H142" s="241">
        <v>4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150</v>
      </c>
      <c r="AU142" s="247" t="s">
        <v>85</v>
      </c>
      <c r="AV142" s="13" t="s">
        <v>85</v>
      </c>
      <c r="AW142" s="13" t="s">
        <v>34</v>
      </c>
      <c r="AX142" s="13" t="s">
        <v>82</v>
      </c>
      <c r="AY142" s="247" t="s">
        <v>142</v>
      </c>
    </row>
    <row r="143" s="2" customFormat="1" ht="21.75" customHeight="1">
      <c r="A143" s="39"/>
      <c r="B143" s="40"/>
      <c r="C143" s="248" t="s">
        <v>1099</v>
      </c>
      <c r="D143" s="248" t="s">
        <v>152</v>
      </c>
      <c r="E143" s="249" t="s">
        <v>230</v>
      </c>
      <c r="F143" s="250" t="s">
        <v>231</v>
      </c>
      <c r="G143" s="251" t="s">
        <v>155</v>
      </c>
      <c r="H143" s="252">
        <v>4</v>
      </c>
      <c r="I143" s="253"/>
      <c r="J143" s="254">
        <f>ROUND(I143*H143,2)</f>
        <v>0</v>
      </c>
      <c r="K143" s="250" t="s">
        <v>19</v>
      </c>
      <c r="L143" s="255"/>
      <c r="M143" s="256" t="s">
        <v>19</v>
      </c>
      <c r="N143" s="257" t="s">
        <v>45</v>
      </c>
      <c r="O143" s="85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156</v>
      </c>
      <c r="AT143" s="231" t="s">
        <v>152</v>
      </c>
      <c r="AU143" s="231" t="s">
        <v>85</v>
      </c>
      <c r="AY143" s="18" t="s">
        <v>142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82</v>
      </c>
      <c r="BK143" s="232">
        <f>ROUND(I143*H143,2)</f>
        <v>0</v>
      </c>
      <c r="BL143" s="18" t="s">
        <v>147</v>
      </c>
      <c r="BM143" s="231" t="s">
        <v>1357</v>
      </c>
    </row>
    <row r="144" s="2" customFormat="1">
      <c r="A144" s="39"/>
      <c r="B144" s="40"/>
      <c r="C144" s="41"/>
      <c r="D144" s="233" t="s">
        <v>149</v>
      </c>
      <c r="E144" s="41"/>
      <c r="F144" s="234" t="s">
        <v>231</v>
      </c>
      <c r="G144" s="41"/>
      <c r="H144" s="41"/>
      <c r="I144" s="137"/>
      <c r="J144" s="41"/>
      <c r="K144" s="41"/>
      <c r="L144" s="45"/>
      <c r="M144" s="235"/>
      <c r="N144" s="236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149</v>
      </c>
      <c r="AU144" s="18" t="s">
        <v>85</v>
      </c>
    </row>
    <row r="145" s="2" customFormat="1">
      <c r="A145" s="39"/>
      <c r="B145" s="40"/>
      <c r="C145" s="41"/>
      <c r="D145" s="233" t="s">
        <v>210</v>
      </c>
      <c r="E145" s="41"/>
      <c r="F145" s="260" t="s">
        <v>223</v>
      </c>
      <c r="G145" s="41"/>
      <c r="H145" s="41"/>
      <c r="I145" s="137"/>
      <c r="J145" s="41"/>
      <c r="K145" s="41"/>
      <c r="L145" s="45"/>
      <c r="M145" s="235"/>
      <c r="N145" s="236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210</v>
      </c>
      <c r="AU145" s="18" t="s">
        <v>85</v>
      </c>
    </row>
    <row r="146" s="13" customFormat="1">
      <c r="A146" s="13"/>
      <c r="B146" s="237"/>
      <c r="C146" s="238"/>
      <c r="D146" s="233" t="s">
        <v>150</v>
      </c>
      <c r="E146" s="239" t="s">
        <v>19</v>
      </c>
      <c r="F146" s="240" t="s">
        <v>1355</v>
      </c>
      <c r="G146" s="238"/>
      <c r="H146" s="241">
        <v>4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150</v>
      </c>
      <c r="AU146" s="247" t="s">
        <v>85</v>
      </c>
      <c r="AV146" s="13" t="s">
        <v>85</v>
      </c>
      <c r="AW146" s="13" t="s">
        <v>34</v>
      </c>
      <c r="AX146" s="13" t="s">
        <v>82</v>
      </c>
      <c r="AY146" s="247" t="s">
        <v>142</v>
      </c>
    </row>
    <row r="147" s="2" customFormat="1" ht="16.5" customHeight="1">
      <c r="A147" s="39"/>
      <c r="B147" s="40"/>
      <c r="C147" s="248" t="s">
        <v>233</v>
      </c>
      <c r="D147" s="248" t="s">
        <v>152</v>
      </c>
      <c r="E147" s="249" t="s">
        <v>234</v>
      </c>
      <c r="F147" s="250" t="s">
        <v>235</v>
      </c>
      <c r="G147" s="251" t="s">
        <v>155</v>
      </c>
      <c r="H147" s="252">
        <v>1</v>
      </c>
      <c r="I147" s="253"/>
      <c r="J147" s="254">
        <f>ROUND(I147*H147,2)</f>
        <v>0</v>
      </c>
      <c r="K147" s="250" t="s">
        <v>19</v>
      </c>
      <c r="L147" s="255"/>
      <c r="M147" s="256" t="s">
        <v>19</v>
      </c>
      <c r="N147" s="257" t="s">
        <v>45</v>
      </c>
      <c r="O147" s="85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156</v>
      </c>
      <c r="AT147" s="231" t="s">
        <v>152</v>
      </c>
      <c r="AU147" s="231" t="s">
        <v>85</v>
      </c>
      <c r="AY147" s="18" t="s">
        <v>142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82</v>
      </c>
      <c r="BK147" s="232">
        <f>ROUND(I147*H147,2)</f>
        <v>0</v>
      </c>
      <c r="BL147" s="18" t="s">
        <v>147</v>
      </c>
      <c r="BM147" s="231" t="s">
        <v>236</v>
      </c>
    </row>
    <row r="148" s="2" customFormat="1">
      <c r="A148" s="39"/>
      <c r="B148" s="40"/>
      <c r="C148" s="41"/>
      <c r="D148" s="233" t="s">
        <v>149</v>
      </c>
      <c r="E148" s="41"/>
      <c r="F148" s="234" t="s">
        <v>237</v>
      </c>
      <c r="G148" s="41"/>
      <c r="H148" s="41"/>
      <c r="I148" s="137"/>
      <c r="J148" s="41"/>
      <c r="K148" s="41"/>
      <c r="L148" s="45"/>
      <c r="M148" s="235"/>
      <c r="N148" s="236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149</v>
      </c>
      <c r="AU148" s="18" t="s">
        <v>85</v>
      </c>
    </row>
    <row r="149" s="2" customFormat="1">
      <c r="A149" s="39"/>
      <c r="B149" s="40"/>
      <c r="C149" s="41"/>
      <c r="D149" s="233" t="s">
        <v>210</v>
      </c>
      <c r="E149" s="41"/>
      <c r="F149" s="260" t="s">
        <v>217</v>
      </c>
      <c r="G149" s="41"/>
      <c r="H149" s="41"/>
      <c r="I149" s="137"/>
      <c r="J149" s="41"/>
      <c r="K149" s="41"/>
      <c r="L149" s="45"/>
      <c r="M149" s="235"/>
      <c r="N149" s="236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210</v>
      </c>
      <c r="AU149" s="18" t="s">
        <v>85</v>
      </c>
    </row>
    <row r="150" s="13" customFormat="1">
      <c r="A150" s="13"/>
      <c r="B150" s="237"/>
      <c r="C150" s="238"/>
      <c r="D150" s="233" t="s">
        <v>150</v>
      </c>
      <c r="E150" s="239" t="s">
        <v>19</v>
      </c>
      <c r="F150" s="240" t="s">
        <v>1358</v>
      </c>
      <c r="G150" s="238"/>
      <c r="H150" s="241">
        <v>1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150</v>
      </c>
      <c r="AU150" s="247" t="s">
        <v>85</v>
      </c>
      <c r="AV150" s="13" t="s">
        <v>85</v>
      </c>
      <c r="AW150" s="13" t="s">
        <v>34</v>
      </c>
      <c r="AX150" s="13" t="s">
        <v>82</v>
      </c>
      <c r="AY150" s="247" t="s">
        <v>142</v>
      </c>
    </row>
    <row r="151" s="2" customFormat="1" ht="16.5" customHeight="1">
      <c r="A151" s="39"/>
      <c r="B151" s="40"/>
      <c r="C151" s="248" t="s">
        <v>1095</v>
      </c>
      <c r="D151" s="248" t="s">
        <v>152</v>
      </c>
      <c r="E151" s="249" t="s">
        <v>240</v>
      </c>
      <c r="F151" s="250" t="s">
        <v>241</v>
      </c>
      <c r="G151" s="251" t="s">
        <v>155</v>
      </c>
      <c r="H151" s="252">
        <v>1</v>
      </c>
      <c r="I151" s="253"/>
      <c r="J151" s="254">
        <f>ROUND(I151*H151,2)</f>
        <v>0</v>
      </c>
      <c r="K151" s="250" t="s">
        <v>19</v>
      </c>
      <c r="L151" s="255"/>
      <c r="M151" s="256" t="s">
        <v>19</v>
      </c>
      <c r="N151" s="257" t="s">
        <v>45</v>
      </c>
      <c r="O151" s="85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156</v>
      </c>
      <c r="AT151" s="231" t="s">
        <v>152</v>
      </c>
      <c r="AU151" s="231" t="s">
        <v>85</v>
      </c>
      <c r="AY151" s="18" t="s">
        <v>142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82</v>
      </c>
      <c r="BK151" s="232">
        <f>ROUND(I151*H151,2)</f>
        <v>0</v>
      </c>
      <c r="BL151" s="18" t="s">
        <v>147</v>
      </c>
      <c r="BM151" s="231" t="s">
        <v>1359</v>
      </c>
    </row>
    <row r="152" s="2" customFormat="1">
      <c r="A152" s="39"/>
      <c r="B152" s="40"/>
      <c r="C152" s="41"/>
      <c r="D152" s="233" t="s">
        <v>149</v>
      </c>
      <c r="E152" s="41"/>
      <c r="F152" s="234" t="s">
        <v>241</v>
      </c>
      <c r="G152" s="41"/>
      <c r="H152" s="41"/>
      <c r="I152" s="137"/>
      <c r="J152" s="41"/>
      <c r="K152" s="41"/>
      <c r="L152" s="45"/>
      <c r="M152" s="235"/>
      <c r="N152" s="236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149</v>
      </c>
      <c r="AU152" s="18" t="s">
        <v>85</v>
      </c>
    </row>
    <row r="153" s="2" customFormat="1">
      <c r="A153" s="39"/>
      <c r="B153" s="40"/>
      <c r="C153" s="41"/>
      <c r="D153" s="233" t="s">
        <v>210</v>
      </c>
      <c r="E153" s="41"/>
      <c r="F153" s="260" t="s">
        <v>223</v>
      </c>
      <c r="G153" s="41"/>
      <c r="H153" s="41"/>
      <c r="I153" s="137"/>
      <c r="J153" s="41"/>
      <c r="K153" s="41"/>
      <c r="L153" s="45"/>
      <c r="M153" s="235"/>
      <c r="N153" s="236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210</v>
      </c>
      <c r="AU153" s="18" t="s">
        <v>85</v>
      </c>
    </row>
    <row r="154" s="13" customFormat="1">
      <c r="A154" s="13"/>
      <c r="B154" s="237"/>
      <c r="C154" s="238"/>
      <c r="D154" s="233" t="s">
        <v>150</v>
      </c>
      <c r="E154" s="239" t="s">
        <v>19</v>
      </c>
      <c r="F154" s="240" t="s">
        <v>1358</v>
      </c>
      <c r="G154" s="238"/>
      <c r="H154" s="241">
        <v>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150</v>
      </c>
      <c r="AU154" s="247" t="s">
        <v>85</v>
      </c>
      <c r="AV154" s="13" t="s">
        <v>85</v>
      </c>
      <c r="AW154" s="13" t="s">
        <v>34</v>
      </c>
      <c r="AX154" s="13" t="s">
        <v>82</v>
      </c>
      <c r="AY154" s="247" t="s">
        <v>142</v>
      </c>
    </row>
    <row r="155" s="2" customFormat="1" ht="16.5" customHeight="1">
      <c r="A155" s="39"/>
      <c r="B155" s="40"/>
      <c r="C155" s="220" t="s">
        <v>243</v>
      </c>
      <c r="D155" s="220" t="s">
        <v>143</v>
      </c>
      <c r="E155" s="221" t="s">
        <v>244</v>
      </c>
      <c r="F155" s="222" t="s">
        <v>245</v>
      </c>
      <c r="G155" s="223" t="s">
        <v>155</v>
      </c>
      <c r="H155" s="224">
        <v>9</v>
      </c>
      <c r="I155" s="225"/>
      <c r="J155" s="226">
        <f>ROUND(I155*H155,2)</f>
        <v>0</v>
      </c>
      <c r="K155" s="222" t="s">
        <v>165</v>
      </c>
      <c r="L155" s="45"/>
      <c r="M155" s="227" t="s">
        <v>19</v>
      </c>
      <c r="N155" s="228" t="s">
        <v>45</v>
      </c>
      <c r="O155" s="85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147</v>
      </c>
      <c r="AT155" s="231" t="s">
        <v>143</v>
      </c>
      <c r="AU155" s="231" t="s">
        <v>85</v>
      </c>
      <c r="AY155" s="18" t="s">
        <v>142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82</v>
      </c>
      <c r="BK155" s="232">
        <f>ROUND(I155*H155,2)</f>
        <v>0</v>
      </c>
      <c r="BL155" s="18" t="s">
        <v>147</v>
      </c>
      <c r="BM155" s="231" t="s">
        <v>246</v>
      </c>
    </row>
    <row r="156" s="2" customFormat="1">
      <c r="A156" s="39"/>
      <c r="B156" s="40"/>
      <c r="C156" s="41"/>
      <c r="D156" s="233" t="s">
        <v>149</v>
      </c>
      <c r="E156" s="41"/>
      <c r="F156" s="234" t="s">
        <v>247</v>
      </c>
      <c r="G156" s="41"/>
      <c r="H156" s="41"/>
      <c r="I156" s="137"/>
      <c r="J156" s="41"/>
      <c r="K156" s="41"/>
      <c r="L156" s="45"/>
      <c r="M156" s="235"/>
      <c r="N156" s="236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149</v>
      </c>
      <c r="AU156" s="18" t="s">
        <v>85</v>
      </c>
    </row>
    <row r="157" s="2" customFormat="1" ht="21.75" customHeight="1">
      <c r="A157" s="39"/>
      <c r="B157" s="40"/>
      <c r="C157" s="248" t="s">
        <v>8</v>
      </c>
      <c r="D157" s="248" t="s">
        <v>152</v>
      </c>
      <c r="E157" s="249" t="s">
        <v>248</v>
      </c>
      <c r="F157" s="250" t="s">
        <v>249</v>
      </c>
      <c r="G157" s="251" t="s">
        <v>155</v>
      </c>
      <c r="H157" s="252">
        <v>9</v>
      </c>
      <c r="I157" s="253"/>
      <c r="J157" s="254">
        <f>ROUND(I157*H157,2)</f>
        <v>0</v>
      </c>
      <c r="K157" s="250" t="s">
        <v>19</v>
      </c>
      <c r="L157" s="255"/>
      <c r="M157" s="256" t="s">
        <v>19</v>
      </c>
      <c r="N157" s="257" t="s">
        <v>45</v>
      </c>
      <c r="O157" s="85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156</v>
      </c>
      <c r="AT157" s="231" t="s">
        <v>152</v>
      </c>
      <c r="AU157" s="231" t="s">
        <v>85</v>
      </c>
      <c r="AY157" s="18" t="s">
        <v>142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82</v>
      </c>
      <c r="BK157" s="232">
        <f>ROUND(I157*H157,2)</f>
        <v>0</v>
      </c>
      <c r="BL157" s="18" t="s">
        <v>147</v>
      </c>
      <c r="BM157" s="231" t="s">
        <v>250</v>
      </c>
    </row>
    <row r="158" s="2" customFormat="1">
      <c r="A158" s="39"/>
      <c r="B158" s="40"/>
      <c r="C158" s="41"/>
      <c r="D158" s="233" t="s">
        <v>149</v>
      </c>
      <c r="E158" s="41"/>
      <c r="F158" s="234" t="s">
        <v>249</v>
      </c>
      <c r="G158" s="41"/>
      <c r="H158" s="41"/>
      <c r="I158" s="137"/>
      <c r="J158" s="41"/>
      <c r="K158" s="41"/>
      <c r="L158" s="45"/>
      <c r="M158" s="235"/>
      <c r="N158" s="236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149</v>
      </c>
      <c r="AU158" s="18" t="s">
        <v>85</v>
      </c>
    </row>
    <row r="159" s="2" customFormat="1">
      <c r="A159" s="39"/>
      <c r="B159" s="40"/>
      <c r="C159" s="41"/>
      <c r="D159" s="233" t="s">
        <v>210</v>
      </c>
      <c r="E159" s="41"/>
      <c r="F159" s="260" t="s">
        <v>251</v>
      </c>
      <c r="G159" s="41"/>
      <c r="H159" s="41"/>
      <c r="I159" s="137"/>
      <c r="J159" s="41"/>
      <c r="K159" s="41"/>
      <c r="L159" s="45"/>
      <c r="M159" s="235"/>
      <c r="N159" s="236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210</v>
      </c>
      <c r="AU159" s="18" t="s">
        <v>85</v>
      </c>
    </row>
    <row r="160" s="13" customFormat="1">
      <c r="A160" s="13"/>
      <c r="B160" s="237"/>
      <c r="C160" s="238"/>
      <c r="D160" s="233" t="s">
        <v>150</v>
      </c>
      <c r="E160" s="239" t="s">
        <v>19</v>
      </c>
      <c r="F160" s="240" t="s">
        <v>1360</v>
      </c>
      <c r="G160" s="238"/>
      <c r="H160" s="241">
        <v>9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150</v>
      </c>
      <c r="AU160" s="247" t="s">
        <v>85</v>
      </c>
      <c r="AV160" s="13" t="s">
        <v>85</v>
      </c>
      <c r="AW160" s="13" t="s">
        <v>34</v>
      </c>
      <c r="AX160" s="13" t="s">
        <v>82</v>
      </c>
      <c r="AY160" s="247" t="s">
        <v>142</v>
      </c>
    </row>
    <row r="161" s="2" customFormat="1" ht="16.5" customHeight="1">
      <c r="A161" s="39"/>
      <c r="B161" s="40"/>
      <c r="C161" s="220" t="s">
        <v>147</v>
      </c>
      <c r="D161" s="220" t="s">
        <v>143</v>
      </c>
      <c r="E161" s="221" t="s">
        <v>253</v>
      </c>
      <c r="F161" s="222" t="s">
        <v>254</v>
      </c>
      <c r="G161" s="223" t="s">
        <v>155</v>
      </c>
      <c r="H161" s="224">
        <v>1</v>
      </c>
      <c r="I161" s="225"/>
      <c r="J161" s="226">
        <f>ROUND(I161*H161,2)</f>
        <v>0</v>
      </c>
      <c r="K161" s="222" t="s">
        <v>19</v>
      </c>
      <c r="L161" s="45"/>
      <c r="M161" s="227" t="s">
        <v>19</v>
      </c>
      <c r="N161" s="228" t="s">
        <v>45</v>
      </c>
      <c r="O161" s="85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147</v>
      </c>
      <c r="AT161" s="231" t="s">
        <v>143</v>
      </c>
      <c r="AU161" s="231" t="s">
        <v>85</v>
      </c>
      <c r="AY161" s="18" t="s">
        <v>142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82</v>
      </c>
      <c r="BK161" s="232">
        <f>ROUND(I161*H161,2)</f>
        <v>0</v>
      </c>
      <c r="BL161" s="18" t="s">
        <v>147</v>
      </c>
      <c r="BM161" s="231" t="s">
        <v>255</v>
      </c>
    </row>
    <row r="162" s="2" customFormat="1">
      <c r="A162" s="39"/>
      <c r="B162" s="40"/>
      <c r="C162" s="41"/>
      <c r="D162" s="233" t="s">
        <v>149</v>
      </c>
      <c r="E162" s="41"/>
      <c r="F162" s="234" t="s">
        <v>256</v>
      </c>
      <c r="G162" s="41"/>
      <c r="H162" s="41"/>
      <c r="I162" s="137"/>
      <c r="J162" s="41"/>
      <c r="K162" s="41"/>
      <c r="L162" s="45"/>
      <c r="M162" s="235"/>
      <c r="N162" s="236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149</v>
      </c>
      <c r="AU162" s="18" t="s">
        <v>85</v>
      </c>
    </row>
    <row r="163" s="13" customFormat="1">
      <c r="A163" s="13"/>
      <c r="B163" s="237"/>
      <c r="C163" s="238"/>
      <c r="D163" s="233" t="s">
        <v>150</v>
      </c>
      <c r="E163" s="239" t="s">
        <v>19</v>
      </c>
      <c r="F163" s="240" t="s">
        <v>1358</v>
      </c>
      <c r="G163" s="238"/>
      <c r="H163" s="241">
        <v>1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150</v>
      </c>
      <c r="AU163" s="247" t="s">
        <v>85</v>
      </c>
      <c r="AV163" s="13" t="s">
        <v>85</v>
      </c>
      <c r="AW163" s="13" t="s">
        <v>34</v>
      </c>
      <c r="AX163" s="13" t="s">
        <v>82</v>
      </c>
      <c r="AY163" s="247" t="s">
        <v>142</v>
      </c>
    </row>
    <row r="164" s="2" customFormat="1" ht="16.5" customHeight="1">
      <c r="A164" s="39"/>
      <c r="B164" s="40"/>
      <c r="C164" s="220" t="s">
        <v>257</v>
      </c>
      <c r="D164" s="220" t="s">
        <v>143</v>
      </c>
      <c r="E164" s="221" t="s">
        <v>258</v>
      </c>
      <c r="F164" s="222" t="s">
        <v>259</v>
      </c>
      <c r="G164" s="223" t="s">
        <v>155</v>
      </c>
      <c r="H164" s="224">
        <v>9</v>
      </c>
      <c r="I164" s="225"/>
      <c r="J164" s="226">
        <f>ROUND(I164*H164,2)</f>
        <v>0</v>
      </c>
      <c r="K164" s="222" t="s">
        <v>165</v>
      </c>
      <c r="L164" s="45"/>
      <c r="M164" s="227" t="s">
        <v>19</v>
      </c>
      <c r="N164" s="228" t="s">
        <v>45</v>
      </c>
      <c r="O164" s="85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147</v>
      </c>
      <c r="AT164" s="231" t="s">
        <v>143</v>
      </c>
      <c r="AU164" s="231" t="s">
        <v>85</v>
      </c>
      <c r="AY164" s="18" t="s">
        <v>142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82</v>
      </c>
      <c r="BK164" s="232">
        <f>ROUND(I164*H164,2)</f>
        <v>0</v>
      </c>
      <c r="BL164" s="18" t="s">
        <v>147</v>
      </c>
      <c r="BM164" s="231" t="s">
        <v>260</v>
      </c>
    </row>
    <row r="165" s="2" customFormat="1">
      <c r="A165" s="39"/>
      <c r="B165" s="40"/>
      <c r="C165" s="41"/>
      <c r="D165" s="233" t="s">
        <v>149</v>
      </c>
      <c r="E165" s="41"/>
      <c r="F165" s="234" t="s">
        <v>261</v>
      </c>
      <c r="G165" s="41"/>
      <c r="H165" s="41"/>
      <c r="I165" s="137"/>
      <c r="J165" s="41"/>
      <c r="K165" s="41"/>
      <c r="L165" s="45"/>
      <c r="M165" s="235"/>
      <c r="N165" s="236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149</v>
      </c>
      <c r="AU165" s="18" t="s">
        <v>85</v>
      </c>
    </row>
    <row r="166" s="13" customFormat="1">
      <c r="A166" s="13"/>
      <c r="B166" s="237"/>
      <c r="C166" s="238"/>
      <c r="D166" s="233" t="s">
        <v>150</v>
      </c>
      <c r="E166" s="239" t="s">
        <v>19</v>
      </c>
      <c r="F166" s="240" t="s">
        <v>1361</v>
      </c>
      <c r="G166" s="238"/>
      <c r="H166" s="241">
        <v>9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7" t="s">
        <v>150</v>
      </c>
      <c r="AU166" s="247" t="s">
        <v>85</v>
      </c>
      <c r="AV166" s="13" t="s">
        <v>85</v>
      </c>
      <c r="AW166" s="13" t="s">
        <v>34</v>
      </c>
      <c r="AX166" s="13" t="s">
        <v>82</v>
      </c>
      <c r="AY166" s="247" t="s">
        <v>142</v>
      </c>
    </row>
    <row r="167" s="12" customFormat="1" ht="25.92" customHeight="1">
      <c r="A167" s="12"/>
      <c r="B167" s="206"/>
      <c r="C167" s="207"/>
      <c r="D167" s="208" t="s">
        <v>73</v>
      </c>
      <c r="E167" s="209" t="s">
        <v>152</v>
      </c>
      <c r="F167" s="209" t="s">
        <v>263</v>
      </c>
      <c r="G167" s="207"/>
      <c r="H167" s="207"/>
      <c r="I167" s="210"/>
      <c r="J167" s="211">
        <f>BK167</f>
        <v>0</v>
      </c>
      <c r="K167" s="207"/>
      <c r="L167" s="212"/>
      <c r="M167" s="213"/>
      <c r="N167" s="214"/>
      <c r="O167" s="214"/>
      <c r="P167" s="215">
        <f>P168+P237+P427</f>
        <v>0</v>
      </c>
      <c r="Q167" s="214"/>
      <c r="R167" s="215">
        <f>R168+R237+R427</f>
        <v>181.82370634999998</v>
      </c>
      <c r="S167" s="214"/>
      <c r="T167" s="216">
        <f>T168+T237+T427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7" t="s">
        <v>158</v>
      </c>
      <c r="AT167" s="218" t="s">
        <v>73</v>
      </c>
      <c r="AU167" s="218" t="s">
        <v>74</v>
      </c>
      <c r="AY167" s="217" t="s">
        <v>142</v>
      </c>
      <c r="BK167" s="219">
        <f>BK168+BK237+BK427</f>
        <v>0</v>
      </c>
    </row>
    <row r="168" s="12" customFormat="1" ht="22.8" customHeight="1">
      <c r="A168" s="12"/>
      <c r="B168" s="206"/>
      <c r="C168" s="207"/>
      <c r="D168" s="208" t="s">
        <v>73</v>
      </c>
      <c r="E168" s="258" t="s">
        <v>264</v>
      </c>
      <c r="F168" s="258" t="s">
        <v>265</v>
      </c>
      <c r="G168" s="207"/>
      <c r="H168" s="207"/>
      <c r="I168" s="210"/>
      <c r="J168" s="259">
        <f>BK168</f>
        <v>0</v>
      </c>
      <c r="K168" s="207"/>
      <c r="L168" s="212"/>
      <c r="M168" s="213"/>
      <c r="N168" s="214"/>
      <c r="O168" s="214"/>
      <c r="P168" s="215">
        <f>SUM(P169:P236)</f>
        <v>0</v>
      </c>
      <c r="Q168" s="214"/>
      <c r="R168" s="215">
        <f>SUM(R169:R236)</f>
        <v>0.41490250000000001</v>
      </c>
      <c r="S168" s="214"/>
      <c r="T168" s="216">
        <f>SUM(T169:T236)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7" t="s">
        <v>158</v>
      </c>
      <c r="AT168" s="218" t="s">
        <v>73</v>
      </c>
      <c r="AU168" s="218" t="s">
        <v>82</v>
      </c>
      <c r="AY168" s="217" t="s">
        <v>142</v>
      </c>
      <c r="BK168" s="219">
        <f>SUM(BK169:BK236)</f>
        <v>0</v>
      </c>
    </row>
    <row r="169" s="2" customFormat="1" ht="33" customHeight="1">
      <c r="A169" s="39"/>
      <c r="B169" s="40"/>
      <c r="C169" s="220" t="s">
        <v>266</v>
      </c>
      <c r="D169" s="220" t="s">
        <v>143</v>
      </c>
      <c r="E169" s="221" t="s">
        <v>1130</v>
      </c>
      <c r="F169" s="222" t="s">
        <v>1131</v>
      </c>
      <c r="G169" s="223" t="s">
        <v>155</v>
      </c>
      <c r="H169" s="224">
        <v>10</v>
      </c>
      <c r="I169" s="225"/>
      <c r="J169" s="226">
        <f>ROUND(I169*H169,2)</f>
        <v>0</v>
      </c>
      <c r="K169" s="222" t="s">
        <v>165</v>
      </c>
      <c r="L169" s="45"/>
      <c r="M169" s="227" t="s">
        <v>19</v>
      </c>
      <c r="N169" s="228" t="s">
        <v>45</v>
      </c>
      <c r="O169" s="85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944</v>
      </c>
      <c r="AT169" s="231" t="s">
        <v>143</v>
      </c>
      <c r="AU169" s="231" t="s">
        <v>85</v>
      </c>
      <c r="AY169" s="18" t="s">
        <v>142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82</v>
      </c>
      <c r="BK169" s="232">
        <f>ROUND(I169*H169,2)</f>
        <v>0</v>
      </c>
      <c r="BL169" s="18" t="s">
        <v>944</v>
      </c>
      <c r="BM169" s="231" t="s">
        <v>1132</v>
      </c>
    </row>
    <row r="170" s="2" customFormat="1">
      <c r="A170" s="39"/>
      <c r="B170" s="40"/>
      <c r="C170" s="41"/>
      <c r="D170" s="233" t="s">
        <v>149</v>
      </c>
      <c r="E170" s="41"/>
      <c r="F170" s="234" t="s">
        <v>1133</v>
      </c>
      <c r="G170" s="41"/>
      <c r="H170" s="41"/>
      <c r="I170" s="137"/>
      <c r="J170" s="41"/>
      <c r="K170" s="41"/>
      <c r="L170" s="45"/>
      <c r="M170" s="235"/>
      <c r="N170" s="236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149</v>
      </c>
      <c r="AU170" s="18" t="s">
        <v>85</v>
      </c>
    </row>
    <row r="171" s="2" customFormat="1" ht="33" customHeight="1">
      <c r="A171" s="39"/>
      <c r="B171" s="40"/>
      <c r="C171" s="248" t="s">
        <v>273</v>
      </c>
      <c r="D171" s="248" t="s">
        <v>152</v>
      </c>
      <c r="E171" s="249" t="s">
        <v>1134</v>
      </c>
      <c r="F171" s="250" t="s">
        <v>1135</v>
      </c>
      <c r="G171" s="251" t="s">
        <v>155</v>
      </c>
      <c r="H171" s="252">
        <v>10</v>
      </c>
      <c r="I171" s="253"/>
      <c r="J171" s="254">
        <f>ROUND(I171*H171,2)</f>
        <v>0</v>
      </c>
      <c r="K171" s="250" t="s">
        <v>165</v>
      </c>
      <c r="L171" s="255"/>
      <c r="M171" s="256" t="s">
        <v>19</v>
      </c>
      <c r="N171" s="257" t="s">
        <v>45</v>
      </c>
      <c r="O171" s="85"/>
      <c r="P171" s="229">
        <f>O171*H171</f>
        <v>0</v>
      </c>
      <c r="Q171" s="229">
        <v>0.0080999999999999996</v>
      </c>
      <c r="R171" s="229">
        <f>Q171*H171</f>
        <v>0.080999999999999989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325</v>
      </c>
      <c r="AT171" s="231" t="s">
        <v>152</v>
      </c>
      <c r="AU171" s="231" t="s">
        <v>85</v>
      </c>
      <c r="AY171" s="18" t="s">
        <v>142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82</v>
      </c>
      <c r="BK171" s="232">
        <f>ROUND(I171*H171,2)</f>
        <v>0</v>
      </c>
      <c r="BL171" s="18" t="s">
        <v>325</v>
      </c>
      <c r="BM171" s="231" t="s">
        <v>1136</v>
      </c>
    </row>
    <row r="172" s="2" customFormat="1">
      <c r="A172" s="39"/>
      <c r="B172" s="40"/>
      <c r="C172" s="41"/>
      <c r="D172" s="233" t="s">
        <v>149</v>
      </c>
      <c r="E172" s="41"/>
      <c r="F172" s="234" t="s">
        <v>1135</v>
      </c>
      <c r="G172" s="41"/>
      <c r="H172" s="41"/>
      <c r="I172" s="137"/>
      <c r="J172" s="41"/>
      <c r="K172" s="41"/>
      <c r="L172" s="45"/>
      <c r="M172" s="235"/>
      <c r="N172" s="236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149</v>
      </c>
      <c r="AU172" s="18" t="s">
        <v>85</v>
      </c>
    </row>
    <row r="173" s="13" customFormat="1">
      <c r="A173" s="13"/>
      <c r="B173" s="237"/>
      <c r="C173" s="238"/>
      <c r="D173" s="233" t="s">
        <v>150</v>
      </c>
      <c r="E173" s="239" t="s">
        <v>19</v>
      </c>
      <c r="F173" s="240" t="s">
        <v>1362</v>
      </c>
      <c r="G173" s="238"/>
      <c r="H173" s="241">
        <v>10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150</v>
      </c>
      <c r="AU173" s="247" t="s">
        <v>85</v>
      </c>
      <c r="AV173" s="13" t="s">
        <v>85</v>
      </c>
      <c r="AW173" s="13" t="s">
        <v>34</v>
      </c>
      <c r="AX173" s="13" t="s">
        <v>82</v>
      </c>
      <c r="AY173" s="247" t="s">
        <v>142</v>
      </c>
    </row>
    <row r="174" s="2" customFormat="1" ht="21.75" customHeight="1">
      <c r="A174" s="39"/>
      <c r="B174" s="40"/>
      <c r="C174" s="220" t="s">
        <v>279</v>
      </c>
      <c r="D174" s="220" t="s">
        <v>143</v>
      </c>
      <c r="E174" s="221" t="s">
        <v>267</v>
      </c>
      <c r="F174" s="222" t="s">
        <v>268</v>
      </c>
      <c r="G174" s="223" t="s">
        <v>155</v>
      </c>
      <c r="H174" s="224">
        <v>1</v>
      </c>
      <c r="I174" s="225"/>
      <c r="J174" s="226">
        <f>ROUND(I174*H174,2)</f>
        <v>0</v>
      </c>
      <c r="K174" s="222" t="s">
        <v>165</v>
      </c>
      <c r="L174" s="45"/>
      <c r="M174" s="227" t="s">
        <v>19</v>
      </c>
      <c r="N174" s="228" t="s">
        <v>45</v>
      </c>
      <c r="O174" s="85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269</v>
      </c>
      <c r="AT174" s="231" t="s">
        <v>143</v>
      </c>
      <c r="AU174" s="231" t="s">
        <v>85</v>
      </c>
      <c r="AY174" s="18" t="s">
        <v>142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82</v>
      </c>
      <c r="BK174" s="232">
        <f>ROUND(I174*H174,2)</f>
        <v>0</v>
      </c>
      <c r="BL174" s="18" t="s">
        <v>269</v>
      </c>
      <c r="BM174" s="231" t="s">
        <v>270</v>
      </c>
    </row>
    <row r="175" s="2" customFormat="1">
      <c r="A175" s="39"/>
      <c r="B175" s="40"/>
      <c r="C175" s="41"/>
      <c r="D175" s="233" t="s">
        <v>149</v>
      </c>
      <c r="E175" s="41"/>
      <c r="F175" s="234" t="s">
        <v>271</v>
      </c>
      <c r="G175" s="41"/>
      <c r="H175" s="41"/>
      <c r="I175" s="137"/>
      <c r="J175" s="41"/>
      <c r="K175" s="41"/>
      <c r="L175" s="45"/>
      <c r="M175" s="235"/>
      <c r="N175" s="236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149</v>
      </c>
      <c r="AU175" s="18" t="s">
        <v>85</v>
      </c>
    </row>
    <row r="176" s="2" customFormat="1">
      <c r="A176" s="39"/>
      <c r="B176" s="40"/>
      <c r="C176" s="41"/>
      <c r="D176" s="233" t="s">
        <v>197</v>
      </c>
      <c r="E176" s="41"/>
      <c r="F176" s="260" t="s">
        <v>272</v>
      </c>
      <c r="G176" s="41"/>
      <c r="H176" s="41"/>
      <c r="I176" s="137"/>
      <c r="J176" s="41"/>
      <c r="K176" s="41"/>
      <c r="L176" s="45"/>
      <c r="M176" s="235"/>
      <c r="N176" s="236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197</v>
      </c>
      <c r="AU176" s="18" t="s">
        <v>85</v>
      </c>
    </row>
    <row r="177" s="13" customFormat="1">
      <c r="A177" s="13"/>
      <c r="B177" s="237"/>
      <c r="C177" s="238"/>
      <c r="D177" s="233" t="s">
        <v>150</v>
      </c>
      <c r="E177" s="239" t="s">
        <v>19</v>
      </c>
      <c r="F177" s="240" t="s">
        <v>1358</v>
      </c>
      <c r="G177" s="238"/>
      <c r="H177" s="241">
        <v>1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150</v>
      </c>
      <c r="AU177" s="247" t="s">
        <v>85</v>
      </c>
      <c r="AV177" s="13" t="s">
        <v>85</v>
      </c>
      <c r="AW177" s="13" t="s">
        <v>34</v>
      </c>
      <c r="AX177" s="13" t="s">
        <v>82</v>
      </c>
      <c r="AY177" s="247" t="s">
        <v>142</v>
      </c>
    </row>
    <row r="178" s="2" customFormat="1" ht="21.75" customHeight="1">
      <c r="A178" s="39"/>
      <c r="B178" s="40"/>
      <c r="C178" s="220" t="s">
        <v>7</v>
      </c>
      <c r="D178" s="220" t="s">
        <v>143</v>
      </c>
      <c r="E178" s="221" t="s">
        <v>274</v>
      </c>
      <c r="F178" s="222" t="s">
        <v>275</v>
      </c>
      <c r="G178" s="223" t="s">
        <v>155</v>
      </c>
      <c r="H178" s="224">
        <v>4</v>
      </c>
      <c r="I178" s="225"/>
      <c r="J178" s="226">
        <f>ROUND(I178*H178,2)</f>
        <v>0</v>
      </c>
      <c r="K178" s="222" t="s">
        <v>165</v>
      </c>
      <c r="L178" s="45"/>
      <c r="M178" s="227" t="s">
        <v>19</v>
      </c>
      <c r="N178" s="228" t="s">
        <v>45</v>
      </c>
      <c r="O178" s="85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269</v>
      </c>
      <c r="AT178" s="231" t="s">
        <v>143</v>
      </c>
      <c r="AU178" s="231" t="s">
        <v>85</v>
      </c>
      <c r="AY178" s="18" t="s">
        <v>142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82</v>
      </c>
      <c r="BK178" s="232">
        <f>ROUND(I178*H178,2)</f>
        <v>0</v>
      </c>
      <c r="BL178" s="18" t="s">
        <v>269</v>
      </c>
      <c r="BM178" s="231" t="s">
        <v>276</v>
      </c>
    </row>
    <row r="179" s="2" customFormat="1">
      <c r="A179" s="39"/>
      <c r="B179" s="40"/>
      <c r="C179" s="41"/>
      <c r="D179" s="233" t="s">
        <v>149</v>
      </c>
      <c r="E179" s="41"/>
      <c r="F179" s="234" t="s">
        <v>277</v>
      </c>
      <c r="G179" s="41"/>
      <c r="H179" s="41"/>
      <c r="I179" s="137"/>
      <c r="J179" s="41"/>
      <c r="K179" s="41"/>
      <c r="L179" s="45"/>
      <c r="M179" s="235"/>
      <c r="N179" s="236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149</v>
      </c>
      <c r="AU179" s="18" t="s">
        <v>85</v>
      </c>
    </row>
    <row r="180" s="2" customFormat="1">
      <c r="A180" s="39"/>
      <c r="B180" s="40"/>
      <c r="C180" s="41"/>
      <c r="D180" s="233" t="s">
        <v>197</v>
      </c>
      <c r="E180" s="41"/>
      <c r="F180" s="260" t="s">
        <v>272</v>
      </c>
      <c r="G180" s="41"/>
      <c r="H180" s="41"/>
      <c r="I180" s="137"/>
      <c r="J180" s="41"/>
      <c r="K180" s="41"/>
      <c r="L180" s="45"/>
      <c r="M180" s="235"/>
      <c r="N180" s="236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197</v>
      </c>
      <c r="AU180" s="18" t="s">
        <v>85</v>
      </c>
    </row>
    <row r="181" s="13" customFormat="1">
      <c r="A181" s="13"/>
      <c r="B181" s="237"/>
      <c r="C181" s="238"/>
      <c r="D181" s="233" t="s">
        <v>150</v>
      </c>
      <c r="E181" s="239" t="s">
        <v>19</v>
      </c>
      <c r="F181" s="240" t="s">
        <v>1355</v>
      </c>
      <c r="G181" s="238"/>
      <c r="H181" s="241">
        <v>4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150</v>
      </c>
      <c r="AU181" s="247" t="s">
        <v>85</v>
      </c>
      <c r="AV181" s="13" t="s">
        <v>85</v>
      </c>
      <c r="AW181" s="13" t="s">
        <v>34</v>
      </c>
      <c r="AX181" s="13" t="s">
        <v>82</v>
      </c>
      <c r="AY181" s="247" t="s">
        <v>142</v>
      </c>
    </row>
    <row r="182" s="2" customFormat="1" ht="21.75" customHeight="1">
      <c r="A182" s="39"/>
      <c r="B182" s="40"/>
      <c r="C182" s="220" t="s">
        <v>288</v>
      </c>
      <c r="D182" s="220" t="s">
        <v>143</v>
      </c>
      <c r="E182" s="221" t="s">
        <v>280</v>
      </c>
      <c r="F182" s="222" t="s">
        <v>281</v>
      </c>
      <c r="G182" s="223" t="s">
        <v>155</v>
      </c>
      <c r="H182" s="224">
        <v>1</v>
      </c>
      <c r="I182" s="225"/>
      <c r="J182" s="226">
        <f>ROUND(I182*H182,2)</f>
        <v>0</v>
      </c>
      <c r="K182" s="222" t="s">
        <v>165</v>
      </c>
      <c r="L182" s="45"/>
      <c r="M182" s="227" t="s">
        <v>19</v>
      </c>
      <c r="N182" s="228" t="s">
        <v>45</v>
      </c>
      <c r="O182" s="85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1" t="s">
        <v>269</v>
      </c>
      <c r="AT182" s="231" t="s">
        <v>143</v>
      </c>
      <c r="AU182" s="231" t="s">
        <v>85</v>
      </c>
      <c r="AY182" s="18" t="s">
        <v>142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82</v>
      </c>
      <c r="BK182" s="232">
        <f>ROUND(I182*H182,2)</f>
        <v>0</v>
      </c>
      <c r="BL182" s="18" t="s">
        <v>269</v>
      </c>
      <c r="BM182" s="231" t="s">
        <v>282</v>
      </c>
    </row>
    <row r="183" s="2" customFormat="1">
      <c r="A183" s="39"/>
      <c r="B183" s="40"/>
      <c r="C183" s="41"/>
      <c r="D183" s="233" t="s">
        <v>149</v>
      </c>
      <c r="E183" s="41"/>
      <c r="F183" s="234" t="s">
        <v>281</v>
      </c>
      <c r="G183" s="41"/>
      <c r="H183" s="41"/>
      <c r="I183" s="137"/>
      <c r="J183" s="41"/>
      <c r="K183" s="41"/>
      <c r="L183" s="45"/>
      <c r="M183" s="235"/>
      <c r="N183" s="236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149</v>
      </c>
      <c r="AU183" s="18" t="s">
        <v>85</v>
      </c>
    </row>
    <row r="184" s="13" customFormat="1">
      <c r="A184" s="13"/>
      <c r="B184" s="237"/>
      <c r="C184" s="238"/>
      <c r="D184" s="233" t="s">
        <v>150</v>
      </c>
      <c r="E184" s="239" t="s">
        <v>19</v>
      </c>
      <c r="F184" s="240" t="s">
        <v>1363</v>
      </c>
      <c r="G184" s="238"/>
      <c r="H184" s="241">
        <v>1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150</v>
      </c>
      <c r="AU184" s="247" t="s">
        <v>85</v>
      </c>
      <c r="AV184" s="13" t="s">
        <v>85</v>
      </c>
      <c r="AW184" s="13" t="s">
        <v>34</v>
      </c>
      <c r="AX184" s="13" t="s">
        <v>82</v>
      </c>
      <c r="AY184" s="247" t="s">
        <v>142</v>
      </c>
    </row>
    <row r="185" s="2" customFormat="1" ht="21.75" customHeight="1">
      <c r="A185" s="39"/>
      <c r="B185" s="40"/>
      <c r="C185" s="220" t="s">
        <v>293</v>
      </c>
      <c r="D185" s="220" t="s">
        <v>143</v>
      </c>
      <c r="E185" s="221" t="s">
        <v>283</v>
      </c>
      <c r="F185" s="222" t="s">
        <v>284</v>
      </c>
      <c r="G185" s="223" t="s">
        <v>155</v>
      </c>
      <c r="H185" s="224">
        <v>4</v>
      </c>
      <c r="I185" s="225"/>
      <c r="J185" s="226">
        <f>ROUND(I185*H185,2)</f>
        <v>0</v>
      </c>
      <c r="K185" s="222" t="s">
        <v>165</v>
      </c>
      <c r="L185" s="45"/>
      <c r="M185" s="227" t="s">
        <v>19</v>
      </c>
      <c r="N185" s="228" t="s">
        <v>45</v>
      </c>
      <c r="O185" s="85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1" t="s">
        <v>269</v>
      </c>
      <c r="AT185" s="231" t="s">
        <v>143</v>
      </c>
      <c r="AU185" s="231" t="s">
        <v>85</v>
      </c>
      <c r="AY185" s="18" t="s">
        <v>142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82</v>
      </c>
      <c r="BK185" s="232">
        <f>ROUND(I185*H185,2)</f>
        <v>0</v>
      </c>
      <c r="BL185" s="18" t="s">
        <v>269</v>
      </c>
      <c r="BM185" s="231" t="s">
        <v>285</v>
      </c>
    </row>
    <row r="186" s="2" customFormat="1">
      <c r="A186" s="39"/>
      <c r="B186" s="40"/>
      <c r="C186" s="41"/>
      <c r="D186" s="233" t="s">
        <v>149</v>
      </c>
      <c r="E186" s="41"/>
      <c r="F186" s="234" t="s">
        <v>286</v>
      </c>
      <c r="G186" s="41"/>
      <c r="H186" s="41"/>
      <c r="I186" s="137"/>
      <c r="J186" s="41"/>
      <c r="K186" s="41"/>
      <c r="L186" s="45"/>
      <c r="M186" s="235"/>
      <c r="N186" s="236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149</v>
      </c>
      <c r="AU186" s="18" t="s">
        <v>85</v>
      </c>
    </row>
    <row r="187" s="13" customFormat="1">
      <c r="A187" s="13"/>
      <c r="B187" s="237"/>
      <c r="C187" s="238"/>
      <c r="D187" s="233" t="s">
        <v>150</v>
      </c>
      <c r="E187" s="239" t="s">
        <v>19</v>
      </c>
      <c r="F187" s="240" t="s">
        <v>1364</v>
      </c>
      <c r="G187" s="238"/>
      <c r="H187" s="241">
        <v>4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150</v>
      </c>
      <c r="AU187" s="247" t="s">
        <v>85</v>
      </c>
      <c r="AV187" s="13" t="s">
        <v>85</v>
      </c>
      <c r="AW187" s="13" t="s">
        <v>34</v>
      </c>
      <c r="AX187" s="13" t="s">
        <v>82</v>
      </c>
      <c r="AY187" s="247" t="s">
        <v>142</v>
      </c>
    </row>
    <row r="188" s="2" customFormat="1" ht="21.75" customHeight="1">
      <c r="A188" s="39"/>
      <c r="B188" s="40"/>
      <c r="C188" s="220" t="s">
        <v>299</v>
      </c>
      <c r="D188" s="220" t="s">
        <v>143</v>
      </c>
      <c r="E188" s="221" t="s">
        <v>289</v>
      </c>
      <c r="F188" s="222" t="s">
        <v>290</v>
      </c>
      <c r="G188" s="223" t="s">
        <v>155</v>
      </c>
      <c r="H188" s="224">
        <v>1</v>
      </c>
      <c r="I188" s="225"/>
      <c r="J188" s="226">
        <f>ROUND(I188*H188,2)</f>
        <v>0</v>
      </c>
      <c r="K188" s="222" t="s">
        <v>165</v>
      </c>
      <c r="L188" s="45"/>
      <c r="M188" s="227" t="s">
        <v>19</v>
      </c>
      <c r="N188" s="228" t="s">
        <v>45</v>
      </c>
      <c r="O188" s="85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1" t="s">
        <v>269</v>
      </c>
      <c r="AT188" s="231" t="s">
        <v>143</v>
      </c>
      <c r="AU188" s="231" t="s">
        <v>85</v>
      </c>
      <c r="AY188" s="18" t="s">
        <v>142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82</v>
      </c>
      <c r="BK188" s="232">
        <f>ROUND(I188*H188,2)</f>
        <v>0</v>
      </c>
      <c r="BL188" s="18" t="s">
        <v>269</v>
      </c>
      <c r="BM188" s="231" t="s">
        <v>291</v>
      </c>
    </row>
    <row r="189" s="2" customFormat="1">
      <c r="A189" s="39"/>
      <c r="B189" s="40"/>
      <c r="C189" s="41"/>
      <c r="D189" s="233" t="s">
        <v>149</v>
      </c>
      <c r="E189" s="41"/>
      <c r="F189" s="234" t="s">
        <v>290</v>
      </c>
      <c r="G189" s="41"/>
      <c r="H189" s="41"/>
      <c r="I189" s="137"/>
      <c r="J189" s="41"/>
      <c r="K189" s="41"/>
      <c r="L189" s="45"/>
      <c r="M189" s="235"/>
      <c r="N189" s="236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149</v>
      </c>
      <c r="AU189" s="18" t="s">
        <v>85</v>
      </c>
    </row>
    <row r="190" s="13" customFormat="1">
      <c r="A190" s="13"/>
      <c r="B190" s="237"/>
      <c r="C190" s="238"/>
      <c r="D190" s="233" t="s">
        <v>150</v>
      </c>
      <c r="E190" s="239" t="s">
        <v>19</v>
      </c>
      <c r="F190" s="240" t="s">
        <v>1363</v>
      </c>
      <c r="G190" s="238"/>
      <c r="H190" s="241">
        <v>1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150</v>
      </c>
      <c r="AU190" s="247" t="s">
        <v>85</v>
      </c>
      <c r="AV190" s="13" t="s">
        <v>85</v>
      </c>
      <c r="AW190" s="13" t="s">
        <v>34</v>
      </c>
      <c r="AX190" s="13" t="s">
        <v>82</v>
      </c>
      <c r="AY190" s="247" t="s">
        <v>142</v>
      </c>
    </row>
    <row r="191" s="2" customFormat="1" ht="21.75" customHeight="1">
      <c r="A191" s="39"/>
      <c r="B191" s="40"/>
      <c r="C191" s="220" t="s">
        <v>305</v>
      </c>
      <c r="D191" s="220" t="s">
        <v>143</v>
      </c>
      <c r="E191" s="221" t="s">
        <v>300</v>
      </c>
      <c r="F191" s="222" t="s">
        <v>301</v>
      </c>
      <c r="G191" s="223" t="s">
        <v>155</v>
      </c>
      <c r="H191" s="224">
        <v>20</v>
      </c>
      <c r="I191" s="225"/>
      <c r="J191" s="226">
        <f>ROUND(I191*H191,2)</f>
        <v>0</v>
      </c>
      <c r="K191" s="222" t="s">
        <v>165</v>
      </c>
      <c r="L191" s="45"/>
      <c r="M191" s="227" t="s">
        <v>19</v>
      </c>
      <c r="N191" s="228" t="s">
        <v>45</v>
      </c>
      <c r="O191" s="85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1" t="s">
        <v>269</v>
      </c>
      <c r="AT191" s="231" t="s">
        <v>143</v>
      </c>
      <c r="AU191" s="231" t="s">
        <v>85</v>
      </c>
      <c r="AY191" s="18" t="s">
        <v>142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82</v>
      </c>
      <c r="BK191" s="232">
        <f>ROUND(I191*H191,2)</f>
        <v>0</v>
      </c>
      <c r="BL191" s="18" t="s">
        <v>269</v>
      </c>
      <c r="BM191" s="231" t="s">
        <v>302</v>
      </c>
    </row>
    <row r="192" s="2" customFormat="1">
      <c r="A192" s="39"/>
      <c r="B192" s="40"/>
      <c r="C192" s="41"/>
      <c r="D192" s="233" t="s">
        <v>149</v>
      </c>
      <c r="E192" s="41"/>
      <c r="F192" s="234" t="s">
        <v>303</v>
      </c>
      <c r="G192" s="41"/>
      <c r="H192" s="41"/>
      <c r="I192" s="137"/>
      <c r="J192" s="41"/>
      <c r="K192" s="41"/>
      <c r="L192" s="45"/>
      <c r="M192" s="235"/>
      <c r="N192" s="236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149</v>
      </c>
      <c r="AU192" s="18" t="s">
        <v>85</v>
      </c>
    </row>
    <row r="193" s="13" customFormat="1">
      <c r="A193" s="13"/>
      <c r="B193" s="237"/>
      <c r="C193" s="238"/>
      <c r="D193" s="233" t="s">
        <v>150</v>
      </c>
      <c r="E193" s="239" t="s">
        <v>19</v>
      </c>
      <c r="F193" s="240" t="s">
        <v>1365</v>
      </c>
      <c r="G193" s="238"/>
      <c r="H193" s="241">
        <v>20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150</v>
      </c>
      <c r="AU193" s="247" t="s">
        <v>85</v>
      </c>
      <c r="AV193" s="13" t="s">
        <v>85</v>
      </c>
      <c r="AW193" s="13" t="s">
        <v>34</v>
      </c>
      <c r="AX193" s="13" t="s">
        <v>82</v>
      </c>
      <c r="AY193" s="247" t="s">
        <v>142</v>
      </c>
    </row>
    <row r="194" s="2" customFormat="1" ht="21.75" customHeight="1">
      <c r="A194" s="39"/>
      <c r="B194" s="40"/>
      <c r="C194" s="220" t="s">
        <v>310</v>
      </c>
      <c r="D194" s="220" t="s">
        <v>143</v>
      </c>
      <c r="E194" s="221" t="s">
        <v>306</v>
      </c>
      <c r="F194" s="222" t="s">
        <v>307</v>
      </c>
      <c r="G194" s="223" t="s">
        <v>155</v>
      </c>
      <c r="H194" s="224">
        <v>10</v>
      </c>
      <c r="I194" s="225"/>
      <c r="J194" s="226">
        <f>ROUND(I194*H194,2)</f>
        <v>0</v>
      </c>
      <c r="K194" s="222" t="s">
        <v>165</v>
      </c>
      <c r="L194" s="45"/>
      <c r="M194" s="227" t="s">
        <v>19</v>
      </c>
      <c r="N194" s="228" t="s">
        <v>45</v>
      </c>
      <c r="O194" s="85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1" t="s">
        <v>269</v>
      </c>
      <c r="AT194" s="231" t="s">
        <v>143</v>
      </c>
      <c r="AU194" s="231" t="s">
        <v>85</v>
      </c>
      <c r="AY194" s="18" t="s">
        <v>142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82</v>
      </c>
      <c r="BK194" s="232">
        <f>ROUND(I194*H194,2)</f>
        <v>0</v>
      </c>
      <c r="BL194" s="18" t="s">
        <v>269</v>
      </c>
      <c r="BM194" s="231" t="s">
        <v>308</v>
      </c>
    </row>
    <row r="195" s="2" customFormat="1">
      <c r="A195" s="39"/>
      <c r="B195" s="40"/>
      <c r="C195" s="41"/>
      <c r="D195" s="233" t="s">
        <v>149</v>
      </c>
      <c r="E195" s="41"/>
      <c r="F195" s="234" t="s">
        <v>309</v>
      </c>
      <c r="G195" s="41"/>
      <c r="H195" s="41"/>
      <c r="I195" s="137"/>
      <c r="J195" s="41"/>
      <c r="K195" s="41"/>
      <c r="L195" s="45"/>
      <c r="M195" s="235"/>
      <c r="N195" s="236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149</v>
      </c>
      <c r="AU195" s="18" t="s">
        <v>85</v>
      </c>
    </row>
    <row r="196" s="13" customFormat="1">
      <c r="A196" s="13"/>
      <c r="B196" s="237"/>
      <c r="C196" s="238"/>
      <c r="D196" s="233" t="s">
        <v>150</v>
      </c>
      <c r="E196" s="239" t="s">
        <v>19</v>
      </c>
      <c r="F196" s="240" t="s">
        <v>1366</v>
      </c>
      <c r="G196" s="238"/>
      <c r="H196" s="241">
        <v>10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150</v>
      </c>
      <c r="AU196" s="247" t="s">
        <v>85</v>
      </c>
      <c r="AV196" s="13" t="s">
        <v>85</v>
      </c>
      <c r="AW196" s="13" t="s">
        <v>34</v>
      </c>
      <c r="AX196" s="13" t="s">
        <v>82</v>
      </c>
      <c r="AY196" s="247" t="s">
        <v>142</v>
      </c>
    </row>
    <row r="197" s="2" customFormat="1" ht="21.75" customHeight="1">
      <c r="A197" s="39"/>
      <c r="B197" s="40"/>
      <c r="C197" s="220" t="s">
        <v>316</v>
      </c>
      <c r="D197" s="220" t="s">
        <v>143</v>
      </c>
      <c r="E197" s="221" t="s">
        <v>1143</v>
      </c>
      <c r="F197" s="222" t="s">
        <v>1144</v>
      </c>
      <c r="G197" s="223" t="s">
        <v>155</v>
      </c>
      <c r="H197" s="224">
        <v>10</v>
      </c>
      <c r="I197" s="225"/>
      <c r="J197" s="226">
        <f>ROUND(I197*H197,2)</f>
        <v>0</v>
      </c>
      <c r="K197" s="222" t="s">
        <v>165</v>
      </c>
      <c r="L197" s="45"/>
      <c r="M197" s="227" t="s">
        <v>19</v>
      </c>
      <c r="N197" s="228" t="s">
        <v>45</v>
      </c>
      <c r="O197" s="85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1" t="s">
        <v>269</v>
      </c>
      <c r="AT197" s="231" t="s">
        <v>143</v>
      </c>
      <c r="AU197" s="231" t="s">
        <v>85</v>
      </c>
      <c r="AY197" s="18" t="s">
        <v>142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82</v>
      </c>
      <c r="BK197" s="232">
        <f>ROUND(I197*H197,2)</f>
        <v>0</v>
      </c>
      <c r="BL197" s="18" t="s">
        <v>269</v>
      </c>
      <c r="BM197" s="231" t="s">
        <v>1145</v>
      </c>
    </row>
    <row r="198" s="2" customFormat="1">
      <c r="A198" s="39"/>
      <c r="B198" s="40"/>
      <c r="C198" s="41"/>
      <c r="D198" s="233" t="s">
        <v>149</v>
      </c>
      <c r="E198" s="41"/>
      <c r="F198" s="234" t="s">
        <v>1146</v>
      </c>
      <c r="G198" s="41"/>
      <c r="H198" s="41"/>
      <c r="I198" s="137"/>
      <c r="J198" s="41"/>
      <c r="K198" s="41"/>
      <c r="L198" s="45"/>
      <c r="M198" s="235"/>
      <c r="N198" s="236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149</v>
      </c>
      <c r="AU198" s="18" t="s">
        <v>85</v>
      </c>
    </row>
    <row r="199" s="13" customFormat="1">
      <c r="A199" s="13"/>
      <c r="B199" s="237"/>
      <c r="C199" s="238"/>
      <c r="D199" s="233" t="s">
        <v>150</v>
      </c>
      <c r="E199" s="239" t="s">
        <v>19</v>
      </c>
      <c r="F199" s="240" t="s">
        <v>1367</v>
      </c>
      <c r="G199" s="238"/>
      <c r="H199" s="241">
        <v>10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150</v>
      </c>
      <c r="AU199" s="247" t="s">
        <v>85</v>
      </c>
      <c r="AV199" s="13" t="s">
        <v>85</v>
      </c>
      <c r="AW199" s="13" t="s">
        <v>34</v>
      </c>
      <c r="AX199" s="13" t="s">
        <v>82</v>
      </c>
      <c r="AY199" s="247" t="s">
        <v>142</v>
      </c>
    </row>
    <row r="200" s="2" customFormat="1" ht="33" customHeight="1">
      <c r="A200" s="39"/>
      <c r="B200" s="40"/>
      <c r="C200" s="220" t="s">
        <v>322</v>
      </c>
      <c r="D200" s="220" t="s">
        <v>143</v>
      </c>
      <c r="E200" s="221" t="s">
        <v>317</v>
      </c>
      <c r="F200" s="222" t="s">
        <v>318</v>
      </c>
      <c r="G200" s="223" t="s">
        <v>194</v>
      </c>
      <c r="H200" s="224">
        <v>50</v>
      </c>
      <c r="I200" s="225"/>
      <c r="J200" s="226">
        <f>ROUND(I200*H200,2)</f>
        <v>0</v>
      </c>
      <c r="K200" s="222" t="s">
        <v>165</v>
      </c>
      <c r="L200" s="45"/>
      <c r="M200" s="227" t="s">
        <v>19</v>
      </c>
      <c r="N200" s="228" t="s">
        <v>45</v>
      </c>
      <c r="O200" s="85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1" t="s">
        <v>269</v>
      </c>
      <c r="AT200" s="231" t="s">
        <v>143</v>
      </c>
      <c r="AU200" s="231" t="s">
        <v>85</v>
      </c>
      <c r="AY200" s="18" t="s">
        <v>142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82</v>
      </c>
      <c r="BK200" s="232">
        <f>ROUND(I200*H200,2)</f>
        <v>0</v>
      </c>
      <c r="BL200" s="18" t="s">
        <v>269</v>
      </c>
      <c r="BM200" s="231" t="s">
        <v>319</v>
      </c>
    </row>
    <row r="201" s="2" customFormat="1">
      <c r="A201" s="39"/>
      <c r="B201" s="40"/>
      <c r="C201" s="41"/>
      <c r="D201" s="233" t="s">
        <v>149</v>
      </c>
      <c r="E201" s="41"/>
      <c r="F201" s="234" t="s">
        <v>320</v>
      </c>
      <c r="G201" s="41"/>
      <c r="H201" s="41"/>
      <c r="I201" s="137"/>
      <c r="J201" s="41"/>
      <c r="K201" s="41"/>
      <c r="L201" s="45"/>
      <c r="M201" s="235"/>
      <c r="N201" s="236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149</v>
      </c>
      <c r="AU201" s="18" t="s">
        <v>85</v>
      </c>
    </row>
    <row r="202" s="2" customFormat="1" ht="16.5" customHeight="1">
      <c r="A202" s="39"/>
      <c r="B202" s="40"/>
      <c r="C202" s="248" t="s">
        <v>330</v>
      </c>
      <c r="D202" s="248" t="s">
        <v>152</v>
      </c>
      <c r="E202" s="249" t="s">
        <v>323</v>
      </c>
      <c r="F202" s="250" t="s">
        <v>324</v>
      </c>
      <c r="G202" s="251" t="s">
        <v>194</v>
      </c>
      <c r="H202" s="252">
        <v>57.5</v>
      </c>
      <c r="I202" s="253"/>
      <c r="J202" s="254">
        <f>ROUND(I202*H202,2)</f>
        <v>0</v>
      </c>
      <c r="K202" s="250" t="s">
        <v>165</v>
      </c>
      <c r="L202" s="255"/>
      <c r="M202" s="256" t="s">
        <v>19</v>
      </c>
      <c r="N202" s="257" t="s">
        <v>45</v>
      </c>
      <c r="O202" s="85"/>
      <c r="P202" s="229">
        <f>O202*H202</f>
        <v>0</v>
      </c>
      <c r="Q202" s="229">
        <v>6.9999999999999994E-05</v>
      </c>
      <c r="R202" s="229">
        <f>Q202*H202</f>
        <v>0.0040249999999999999</v>
      </c>
      <c r="S202" s="229">
        <v>0</v>
      </c>
      <c r="T202" s="23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1" t="s">
        <v>325</v>
      </c>
      <c r="AT202" s="231" t="s">
        <v>152</v>
      </c>
      <c r="AU202" s="231" t="s">
        <v>85</v>
      </c>
      <c r="AY202" s="18" t="s">
        <v>142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82</v>
      </c>
      <c r="BK202" s="232">
        <f>ROUND(I202*H202,2)</f>
        <v>0</v>
      </c>
      <c r="BL202" s="18" t="s">
        <v>325</v>
      </c>
      <c r="BM202" s="231" t="s">
        <v>326</v>
      </c>
    </row>
    <row r="203" s="2" customFormat="1">
      <c r="A203" s="39"/>
      <c r="B203" s="40"/>
      <c r="C203" s="41"/>
      <c r="D203" s="233" t="s">
        <v>149</v>
      </c>
      <c r="E203" s="41"/>
      <c r="F203" s="234" t="s">
        <v>324</v>
      </c>
      <c r="G203" s="41"/>
      <c r="H203" s="41"/>
      <c r="I203" s="137"/>
      <c r="J203" s="41"/>
      <c r="K203" s="41"/>
      <c r="L203" s="45"/>
      <c r="M203" s="235"/>
      <c r="N203" s="236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149</v>
      </c>
      <c r="AU203" s="18" t="s">
        <v>85</v>
      </c>
    </row>
    <row r="204" s="2" customFormat="1">
      <c r="A204" s="39"/>
      <c r="B204" s="40"/>
      <c r="C204" s="41"/>
      <c r="D204" s="233" t="s">
        <v>210</v>
      </c>
      <c r="E204" s="41"/>
      <c r="F204" s="260" t="s">
        <v>327</v>
      </c>
      <c r="G204" s="41"/>
      <c r="H204" s="41"/>
      <c r="I204" s="137"/>
      <c r="J204" s="41"/>
      <c r="K204" s="41"/>
      <c r="L204" s="45"/>
      <c r="M204" s="235"/>
      <c r="N204" s="236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210</v>
      </c>
      <c r="AU204" s="18" t="s">
        <v>85</v>
      </c>
    </row>
    <row r="205" s="13" customFormat="1">
      <c r="A205" s="13"/>
      <c r="B205" s="237"/>
      <c r="C205" s="238"/>
      <c r="D205" s="233" t="s">
        <v>150</v>
      </c>
      <c r="E205" s="239" t="s">
        <v>19</v>
      </c>
      <c r="F205" s="240" t="s">
        <v>1368</v>
      </c>
      <c r="G205" s="238"/>
      <c r="H205" s="241">
        <v>50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150</v>
      </c>
      <c r="AU205" s="247" t="s">
        <v>85</v>
      </c>
      <c r="AV205" s="13" t="s">
        <v>85</v>
      </c>
      <c r="AW205" s="13" t="s">
        <v>34</v>
      </c>
      <c r="AX205" s="13" t="s">
        <v>82</v>
      </c>
      <c r="AY205" s="247" t="s">
        <v>142</v>
      </c>
    </row>
    <row r="206" s="13" customFormat="1">
      <c r="A206" s="13"/>
      <c r="B206" s="237"/>
      <c r="C206" s="238"/>
      <c r="D206" s="233" t="s">
        <v>150</v>
      </c>
      <c r="E206" s="238"/>
      <c r="F206" s="240" t="s">
        <v>1163</v>
      </c>
      <c r="G206" s="238"/>
      <c r="H206" s="241">
        <v>57.5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150</v>
      </c>
      <c r="AU206" s="247" t="s">
        <v>85</v>
      </c>
      <c r="AV206" s="13" t="s">
        <v>85</v>
      </c>
      <c r="AW206" s="13" t="s">
        <v>4</v>
      </c>
      <c r="AX206" s="13" t="s">
        <v>82</v>
      </c>
      <c r="AY206" s="247" t="s">
        <v>142</v>
      </c>
    </row>
    <row r="207" s="2" customFormat="1" ht="21.75" customHeight="1">
      <c r="A207" s="39"/>
      <c r="B207" s="40"/>
      <c r="C207" s="220" t="s">
        <v>336</v>
      </c>
      <c r="D207" s="220" t="s">
        <v>143</v>
      </c>
      <c r="E207" s="221" t="s">
        <v>331</v>
      </c>
      <c r="F207" s="222" t="s">
        <v>332</v>
      </c>
      <c r="G207" s="223" t="s">
        <v>194</v>
      </c>
      <c r="H207" s="224">
        <v>180</v>
      </c>
      <c r="I207" s="225"/>
      <c r="J207" s="226">
        <f>ROUND(I207*H207,2)</f>
        <v>0</v>
      </c>
      <c r="K207" s="222" t="s">
        <v>165</v>
      </c>
      <c r="L207" s="45"/>
      <c r="M207" s="227" t="s">
        <v>19</v>
      </c>
      <c r="N207" s="228" t="s">
        <v>45</v>
      </c>
      <c r="O207" s="85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1" t="s">
        <v>269</v>
      </c>
      <c r="AT207" s="231" t="s">
        <v>143</v>
      </c>
      <c r="AU207" s="231" t="s">
        <v>85</v>
      </c>
      <c r="AY207" s="18" t="s">
        <v>142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82</v>
      </c>
      <c r="BK207" s="232">
        <f>ROUND(I207*H207,2)</f>
        <v>0</v>
      </c>
      <c r="BL207" s="18" t="s">
        <v>269</v>
      </c>
      <c r="BM207" s="231" t="s">
        <v>333</v>
      </c>
    </row>
    <row r="208" s="2" customFormat="1">
      <c r="A208" s="39"/>
      <c r="B208" s="40"/>
      <c r="C208" s="41"/>
      <c r="D208" s="233" t="s">
        <v>149</v>
      </c>
      <c r="E208" s="41"/>
      <c r="F208" s="234" t="s">
        <v>334</v>
      </c>
      <c r="G208" s="41"/>
      <c r="H208" s="41"/>
      <c r="I208" s="137"/>
      <c r="J208" s="41"/>
      <c r="K208" s="41"/>
      <c r="L208" s="45"/>
      <c r="M208" s="235"/>
      <c r="N208" s="236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149</v>
      </c>
      <c r="AU208" s="18" t="s">
        <v>85</v>
      </c>
    </row>
    <row r="209" s="2" customFormat="1" ht="16.5" customHeight="1">
      <c r="A209" s="39"/>
      <c r="B209" s="40"/>
      <c r="C209" s="248" t="s">
        <v>342</v>
      </c>
      <c r="D209" s="248" t="s">
        <v>152</v>
      </c>
      <c r="E209" s="249" t="s">
        <v>337</v>
      </c>
      <c r="F209" s="250" t="s">
        <v>338</v>
      </c>
      <c r="G209" s="251" t="s">
        <v>194</v>
      </c>
      <c r="H209" s="252">
        <v>207</v>
      </c>
      <c r="I209" s="253"/>
      <c r="J209" s="254">
        <f>ROUND(I209*H209,2)</f>
        <v>0</v>
      </c>
      <c r="K209" s="250" t="s">
        <v>165</v>
      </c>
      <c r="L209" s="255"/>
      <c r="M209" s="256" t="s">
        <v>19</v>
      </c>
      <c r="N209" s="257" t="s">
        <v>45</v>
      </c>
      <c r="O209" s="85"/>
      <c r="P209" s="229">
        <f>O209*H209</f>
        <v>0</v>
      </c>
      <c r="Q209" s="229">
        <v>0.00010000000000000001</v>
      </c>
      <c r="R209" s="229">
        <f>Q209*H209</f>
        <v>0.0207</v>
      </c>
      <c r="S209" s="229">
        <v>0</v>
      </c>
      <c r="T209" s="23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1" t="s">
        <v>325</v>
      </c>
      <c r="AT209" s="231" t="s">
        <v>152</v>
      </c>
      <c r="AU209" s="231" t="s">
        <v>85</v>
      </c>
      <c r="AY209" s="18" t="s">
        <v>142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82</v>
      </c>
      <c r="BK209" s="232">
        <f>ROUND(I209*H209,2)</f>
        <v>0</v>
      </c>
      <c r="BL209" s="18" t="s">
        <v>325</v>
      </c>
      <c r="BM209" s="231" t="s">
        <v>339</v>
      </c>
    </row>
    <row r="210" s="2" customFormat="1">
      <c r="A210" s="39"/>
      <c r="B210" s="40"/>
      <c r="C210" s="41"/>
      <c r="D210" s="233" t="s">
        <v>149</v>
      </c>
      <c r="E210" s="41"/>
      <c r="F210" s="234" t="s">
        <v>338</v>
      </c>
      <c r="G210" s="41"/>
      <c r="H210" s="41"/>
      <c r="I210" s="137"/>
      <c r="J210" s="41"/>
      <c r="K210" s="41"/>
      <c r="L210" s="45"/>
      <c r="M210" s="235"/>
      <c r="N210" s="236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149</v>
      </c>
      <c r="AU210" s="18" t="s">
        <v>85</v>
      </c>
    </row>
    <row r="211" s="13" customFormat="1">
      <c r="A211" s="13"/>
      <c r="B211" s="237"/>
      <c r="C211" s="238"/>
      <c r="D211" s="233" t="s">
        <v>150</v>
      </c>
      <c r="E211" s="239" t="s">
        <v>19</v>
      </c>
      <c r="F211" s="240" t="s">
        <v>1354</v>
      </c>
      <c r="G211" s="238"/>
      <c r="H211" s="241">
        <v>180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150</v>
      </c>
      <c r="AU211" s="247" t="s">
        <v>85</v>
      </c>
      <c r="AV211" s="13" t="s">
        <v>85</v>
      </c>
      <c r="AW211" s="13" t="s">
        <v>34</v>
      </c>
      <c r="AX211" s="13" t="s">
        <v>82</v>
      </c>
      <c r="AY211" s="247" t="s">
        <v>142</v>
      </c>
    </row>
    <row r="212" s="13" customFormat="1">
      <c r="A212" s="13"/>
      <c r="B212" s="237"/>
      <c r="C212" s="238"/>
      <c r="D212" s="233" t="s">
        <v>150</v>
      </c>
      <c r="E212" s="238"/>
      <c r="F212" s="240" t="s">
        <v>1151</v>
      </c>
      <c r="G212" s="238"/>
      <c r="H212" s="241">
        <v>207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150</v>
      </c>
      <c r="AU212" s="247" t="s">
        <v>85</v>
      </c>
      <c r="AV212" s="13" t="s">
        <v>85</v>
      </c>
      <c r="AW212" s="13" t="s">
        <v>4</v>
      </c>
      <c r="AX212" s="13" t="s">
        <v>82</v>
      </c>
      <c r="AY212" s="247" t="s">
        <v>142</v>
      </c>
    </row>
    <row r="213" s="2" customFormat="1" ht="21.75" customHeight="1">
      <c r="A213" s="39"/>
      <c r="B213" s="40"/>
      <c r="C213" s="220" t="s">
        <v>156</v>
      </c>
      <c r="D213" s="220" t="s">
        <v>143</v>
      </c>
      <c r="E213" s="221" t="s">
        <v>343</v>
      </c>
      <c r="F213" s="222" t="s">
        <v>344</v>
      </c>
      <c r="G213" s="223" t="s">
        <v>194</v>
      </c>
      <c r="H213" s="224">
        <v>10</v>
      </c>
      <c r="I213" s="225"/>
      <c r="J213" s="226">
        <f>ROUND(I213*H213,2)</f>
        <v>0</v>
      </c>
      <c r="K213" s="222" t="s">
        <v>165</v>
      </c>
      <c r="L213" s="45"/>
      <c r="M213" s="227" t="s">
        <v>19</v>
      </c>
      <c r="N213" s="228" t="s">
        <v>45</v>
      </c>
      <c r="O213" s="85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1" t="s">
        <v>269</v>
      </c>
      <c r="AT213" s="231" t="s">
        <v>143</v>
      </c>
      <c r="AU213" s="231" t="s">
        <v>85</v>
      </c>
      <c r="AY213" s="18" t="s">
        <v>142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82</v>
      </c>
      <c r="BK213" s="232">
        <f>ROUND(I213*H213,2)</f>
        <v>0</v>
      </c>
      <c r="BL213" s="18" t="s">
        <v>269</v>
      </c>
      <c r="BM213" s="231" t="s">
        <v>345</v>
      </c>
    </row>
    <row r="214" s="2" customFormat="1">
      <c r="A214" s="39"/>
      <c r="B214" s="40"/>
      <c r="C214" s="41"/>
      <c r="D214" s="233" t="s">
        <v>149</v>
      </c>
      <c r="E214" s="41"/>
      <c r="F214" s="234" t="s">
        <v>346</v>
      </c>
      <c r="G214" s="41"/>
      <c r="H214" s="41"/>
      <c r="I214" s="137"/>
      <c r="J214" s="41"/>
      <c r="K214" s="41"/>
      <c r="L214" s="45"/>
      <c r="M214" s="235"/>
      <c r="N214" s="236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149</v>
      </c>
      <c r="AU214" s="18" t="s">
        <v>85</v>
      </c>
    </row>
    <row r="215" s="2" customFormat="1" ht="16.5" customHeight="1">
      <c r="A215" s="39"/>
      <c r="B215" s="40"/>
      <c r="C215" s="248" t="s">
        <v>353</v>
      </c>
      <c r="D215" s="248" t="s">
        <v>152</v>
      </c>
      <c r="E215" s="249" t="s">
        <v>1152</v>
      </c>
      <c r="F215" s="250" t="s">
        <v>1153</v>
      </c>
      <c r="G215" s="251" t="s">
        <v>194</v>
      </c>
      <c r="H215" s="252">
        <v>11.5</v>
      </c>
      <c r="I215" s="253"/>
      <c r="J215" s="254">
        <f>ROUND(I215*H215,2)</f>
        <v>0</v>
      </c>
      <c r="K215" s="250" t="s">
        <v>165</v>
      </c>
      <c r="L215" s="255"/>
      <c r="M215" s="256" t="s">
        <v>19</v>
      </c>
      <c r="N215" s="257" t="s">
        <v>45</v>
      </c>
      <c r="O215" s="85"/>
      <c r="P215" s="229">
        <f>O215*H215</f>
        <v>0</v>
      </c>
      <c r="Q215" s="229">
        <v>0.00035</v>
      </c>
      <c r="R215" s="229">
        <f>Q215*H215</f>
        <v>0.0040249999999999999</v>
      </c>
      <c r="S215" s="229">
        <v>0</v>
      </c>
      <c r="T215" s="23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1" t="s">
        <v>325</v>
      </c>
      <c r="AT215" s="231" t="s">
        <v>152</v>
      </c>
      <c r="AU215" s="231" t="s">
        <v>85</v>
      </c>
      <c r="AY215" s="18" t="s">
        <v>142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82</v>
      </c>
      <c r="BK215" s="232">
        <f>ROUND(I215*H215,2)</f>
        <v>0</v>
      </c>
      <c r="BL215" s="18" t="s">
        <v>325</v>
      </c>
      <c r="BM215" s="231" t="s">
        <v>349</v>
      </c>
    </row>
    <row r="216" s="2" customFormat="1">
      <c r="A216" s="39"/>
      <c r="B216" s="40"/>
      <c r="C216" s="41"/>
      <c r="D216" s="233" t="s">
        <v>149</v>
      </c>
      <c r="E216" s="41"/>
      <c r="F216" s="234" t="s">
        <v>1153</v>
      </c>
      <c r="G216" s="41"/>
      <c r="H216" s="41"/>
      <c r="I216" s="137"/>
      <c r="J216" s="41"/>
      <c r="K216" s="41"/>
      <c r="L216" s="45"/>
      <c r="M216" s="235"/>
      <c r="N216" s="236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149</v>
      </c>
      <c r="AU216" s="18" t="s">
        <v>85</v>
      </c>
    </row>
    <row r="217" s="2" customFormat="1">
      <c r="A217" s="39"/>
      <c r="B217" s="40"/>
      <c r="C217" s="41"/>
      <c r="D217" s="233" t="s">
        <v>210</v>
      </c>
      <c r="E217" s="41"/>
      <c r="F217" s="260" t="s">
        <v>350</v>
      </c>
      <c r="G217" s="41"/>
      <c r="H217" s="41"/>
      <c r="I217" s="137"/>
      <c r="J217" s="41"/>
      <c r="K217" s="41"/>
      <c r="L217" s="45"/>
      <c r="M217" s="235"/>
      <c r="N217" s="236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210</v>
      </c>
      <c r="AU217" s="18" t="s">
        <v>85</v>
      </c>
    </row>
    <row r="218" s="13" customFormat="1">
      <c r="A218" s="13"/>
      <c r="B218" s="237"/>
      <c r="C218" s="238"/>
      <c r="D218" s="233" t="s">
        <v>150</v>
      </c>
      <c r="E218" s="239" t="s">
        <v>19</v>
      </c>
      <c r="F218" s="240" t="s">
        <v>1367</v>
      </c>
      <c r="G218" s="238"/>
      <c r="H218" s="241">
        <v>10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150</v>
      </c>
      <c r="AU218" s="247" t="s">
        <v>85</v>
      </c>
      <c r="AV218" s="13" t="s">
        <v>85</v>
      </c>
      <c r="AW218" s="13" t="s">
        <v>34</v>
      </c>
      <c r="AX218" s="13" t="s">
        <v>82</v>
      </c>
      <c r="AY218" s="247" t="s">
        <v>142</v>
      </c>
    </row>
    <row r="219" s="13" customFormat="1">
      <c r="A219" s="13"/>
      <c r="B219" s="237"/>
      <c r="C219" s="238"/>
      <c r="D219" s="233" t="s">
        <v>150</v>
      </c>
      <c r="E219" s="238"/>
      <c r="F219" s="240" t="s">
        <v>352</v>
      </c>
      <c r="G219" s="238"/>
      <c r="H219" s="241">
        <v>11.5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150</v>
      </c>
      <c r="AU219" s="247" t="s">
        <v>85</v>
      </c>
      <c r="AV219" s="13" t="s">
        <v>85</v>
      </c>
      <c r="AW219" s="13" t="s">
        <v>4</v>
      </c>
      <c r="AX219" s="13" t="s">
        <v>82</v>
      </c>
      <c r="AY219" s="247" t="s">
        <v>142</v>
      </c>
    </row>
    <row r="220" s="2" customFormat="1" ht="21.75" customHeight="1">
      <c r="A220" s="39"/>
      <c r="B220" s="40"/>
      <c r="C220" s="220" t="s">
        <v>358</v>
      </c>
      <c r="D220" s="220" t="s">
        <v>143</v>
      </c>
      <c r="E220" s="221" t="s">
        <v>1155</v>
      </c>
      <c r="F220" s="222" t="s">
        <v>1156</v>
      </c>
      <c r="G220" s="223" t="s">
        <v>194</v>
      </c>
      <c r="H220" s="224">
        <v>100</v>
      </c>
      <c r="I220" s="225"/>
      <c r="J220" s="226">
        <f>ROUND(I220*H220,2)</f>
        <v>0</v>
      </c>
      <c r="K220" s="222" t="s">
        <v>165</v>
      </c>
      <c r="L220" s="45"/>
      <c r="M220" s="227" t="s">
        <v>19</v>
      </c>
      <c r="N220" s="228" t="s">
        <v>45</v>
      </c>
      <c r="O220" s="85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1" t="s">
        <v>269</v>
      </c>
      <c r="AT220" s="231" t="s">
        <v>143</v>
      </c>
      <c r="AU220" s="231" t="s">
        <v>85</v>
      </c>
      <c r="AY220" s="18" t="s">
        <v>142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82</v>
      </c>
      <c r="BK220" s="232">
        <f>ROUND(I220*H220,2)</f>
        <v>0</v>
      </c>
      <c r="BL220" s="18" t="s">
        <v>269</v>
      </c>
      <c r="BM220" s="231" t="s">
        <v>1157</v>
      </c>
    </row>
    <row r="221" s="2" customFormat="1">
      <c r="A221" s="39"/>
      <c r="B221" s="40"/>
      <c r="C221" s="41"/>
      <c r="D221" s="233" t="s">
        <v>149</v>
      </c>
      <c r="E221" s="41"/>
      <c r="F221" s="234" t="s">
        <v>1158</v>
      </c>
      <c r="G221" s="41"/>
      <c r="H221" s="41"/>
      <c r="I221" s="137"/>
      <c r="J221" s="41"/>
      <c r="K221" s="41"/>
      <c r="L221" s="45"/>
      <c r="M221" s="235"/>
      <c r="N221" s="236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149</v>
      </c>
      <c r="AU221" s="18" t="s">
        <v>85</v>
      </c>
    </row>
    <row r="222" s="2" customFormat="1" ht="16.5" customHeight="1">
      <c r="A222" s="39"/>
      <c r="B222" s="40"/>
      <c r="C222" s="248" t="s">
        <v>366</v>
      </c>
      <c r="D222" s="248" t="s">
        <v>152</v>
      </c>
      <c r="E222" s="249" t="s">
        <v>1159</v>
      </c>
      <c r="F222" s="250" t="s">
        <v>1160</v>
      </c>
      <c r="G222" s="251" t="s">
        <v>194</v>
      </c>
      <c r="H222" s="252">
        <v>115</v>
      </c>
      <c r="I222" s="253"/>
      <c r="J222" s="254">
        <f>ROUND(I222*H222,2)</f>
        <v>0</v>
      </c>
      <c r="K222" s="250" t="s">
        <v>165</v>
      </c>
      <c r="L222" s="255"/>
      <c r="M222" s="256" t="s">
        <v>19</v>
      </c>
      <c r="N222" s="257" t="s">
        <v>45</v>
      </c>
      <c r="O222" s="85"/>
      <c r="P222" s="229">
        <f>O222*H222</f>
        <v>0</v>
      </c>
      <c r="Q222" s="229">
        <v>0.00089999999999999998</v>
      </c>
      <c r="R222" s="229">
        <f>Q222*H222</f>
        <v>0.1035</v>
      </c>
      <c r="S222" s="229">
        <v>0</v>
      </c>
      <c r="T222" s="23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1" t="s">
        <v>325</v>
      </c>
      <c r="AT222" s="231" t="s">
        <v>152</v>
      </c>
      <c r="AU222" s="231" t="s">
        <v>85</v>
      </c>
      <c r="AY222" s="18" t="s">
        <v>142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82</v>
      </c>
      <c r="BK222" s="232">
        <f>ROUND(I222*H222,2)</f>
        <v>0</v>
      </c>
      <c r="BL222" s="18" t="s">
        <v>325</v>
      </c>
      <c r="BM222" s="231" t="s">
        <v>1161</v>
      </c>
    </row>
    <row r="223" s="2" customFormat="1">
      <c r="A223" s="39"/>
      <c r="B223" s="40"/>
      <c r="C223" s="41"/>
      <c r="D223" s="233" t="s">
        <v>149</v>
      </c>
      <c r="E223" s="41"/>
      <c r="F223" s="234" t="s">
        <v>1160</v>
      </c>
      <c r="G223" s="41"/>
      <c r="H223" s="41"/>
      <c r="I223" s="137"/>
      <c r="J223" s="41"/>
      <c r="K223" s="41"/>
      <c r="L223" s="45"/>
      <c r="M223" s="235"/>
      <c r="N223" s="236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149</v>
      </c>
      <c r="AU223" s="18" t="s">
        <v>85</v>
      </c>
    </row>
    <row r="224" s="13" customFormat="1">
      <c r="A224" s="13"/>
      <c r="B224" s="237"/>
      <c r="C224" s="238"/>
      <c r="D224" s="233" t="s">
        <v>150</v>
      </c>
      <c r="E224" s="239" t="s">
        <v>19</v>
      </c>
      <c r="F224" s="240" t="s">
        <v>1369</v>
      </c>
      <c r="G224" s="238"/>
      <c r="H224" s="241">
        <v>100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150</v>
      </c>
      <c r="AU224" s="247" t="s">
        <v>85</v>
      </c>
      <c r="AV224" s="13" t="s">
        <v>85</v>
      </c>
      <c r="AW224" s="13" t="s">
        <v>34</v>
      </c>
      <c r="AX224" s="13" t="s">
        <v>82</v>
      </c>
      <c r="AY224" s="247" t="s">
        <v>142</v>
      </c>
    </row>
    <row r="225" s="13" customFormat="1">
      <c r="A225" s="13"/>
      <c r="B225" s="237"/>
      <c r="C225" s="238"/>
      <c r="D225" s="233" t="s">
        <v>150</v>
      </c>
      <c r="E225" s="238"/>
      <c r="F225" s="240" t="s">
        <v>1370</v>
      </c>
      <c r="G225" s="238"/>
      <c r="H225" s="241">
        <v>115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7" t="s">
        <v>150</v>
      </c>
      <c r="AU225" s="247" t="s">
        <v>85</v>
      </c>
      <c r="AV225" s="13" t="s">
        <v>85</v>
      </c>
      <c r="AW225" s="13" t="s">
        <v>4</v>
      </c>
      <c r="AX225" s="13" t="s">
        <v>82</v>
      </c>
      <c r="AY225" s="247" t="s">
        <v>142</v>
      </c>
    </row>
    <row r="226" s="2" customFormat="1" ht="21.75" customHeight="1">
      <c r="A226" s="39"/>
      <c r="B226" s="40"/>
      <c r="C226" s="220" t="s">
        <v>372</v>
      </c>
      <c r="D226" s="220" t="s">
        <v>143</v>
      </c>
      <c r="E226" s="221" t="s">
        <v>354</v>
      </c>
      <c r="F226" s="222" t="s">
        <v>355</v>
      </c>
      <c r="G226" s="223" t="s">
        <v>194</v>
      </c>
      <c r="H226" s="224">
        <v>835</v>
      </c>
      <c r="I226" s="225"/>
      <c r="J226" s="226">
        <f>ROUND(I226*H226,2)</f>
        <v>0</v>
      </c>
      <c r="K226" s="222" t="s">
        <v>165</v>
      </c>
      <c r="L226" s="45"/>
      <c r="M226" s="227" t="s">
        <v>19</v>
      </c>
      <c r="N226" s="228" t="s">
        <v>45</v>
      </c>
      <c r="O226" s="85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1" t="s">
        <v>269</v>
      </c>
      <c r="AT226" s="231" t="s">
        <v>143</v>
      </c>
      <c r="AU226" s="231" t="s">
        <v>85</v>
      </c>
      <c r="AY226" s="18" t="s">
        <v>142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82</v>
      </c>
      <c r="BK226" s="232">
        <f>ROUND(I226*H226,2)</f>
        <v>0</v>
      </c>
      <c r="BL226" s="18" t="s">
        <v>269</v>
      </c>
      <c r="BM226" s="231" t="s">
        <v>356</v>
      </c>
    </row>
    <row r="227" s="2" customFormat="1">
      <c r="A227" s="39"/>
      <c r="B227" s="40"/>
      <c r="C227" s="41"/>
      <c r="D227" s="233" t="s">
        <v>149</v>
      </c>
      <c r="E227" s="41"/>
      <c r="F227" s="234" t="s">
        <v>357</v>
      </c>
      <c r="G227" s="41"/>
      <c r="H227" s="41"/>
      <c r="I227" s="137"/>
      <c r="J227" s="41"/>
      <c r="K227" s="41"/>
      <c r="L227" s="45"/>
      <c r="M227" s="235"/>
      <c r="N227" s="236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149</v>
      </c>
      <c r="AU227" s="18" t="s">
        <v>85</v>
      </c>
    </row>
    <row r="228" s="2" customFormat="1" ht="21.75" customHeight="1">
      <c r="A228" s="39"/>
      <c r="B228" s="40"/>
      <c r="C228" s="220" t="s">
        <v>377</v>
      </c>
      <c r="D228" s="220" t="s">
        <v>143</v>
      </c>
      <c r="E228" s="221" t="s">
        <v>1164</v>
      </c>
      <c r="F228" s="222" t="s">
        <v>1165</v>
      </c>
      <c r="G228" s="223" t="s">
        <v>194</v>
      </c>
      <c r="H228" s="224">
        <v>835</v>
      </c>
      <c r="I228" s="225"/>
      <c r="J228" s="226">
        <f>ROUND(I228*H228,2)</f>
        <v>0</v>
      </c>
      <c r="K228" s="222" t="s">
        <v>165</v>
      </c>
      <c r="L228" s="45"/>
      <c r="M228" s="227" t="s">
        <v>19</v>
      </c>
      <c r="N228" s="228" t="s">
        <v>45</v>
      </c>
      <c r="O228" s="85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1" t="s">
        <v>269</v>
      </c>
      <c r="AT228" s="231" t="s">
        <v>143</v>
      </c>
      <c r="AU228" s="231" t="s">
        <v>85</v>
      </c>
      <c r="AY228" s="18" t="s">
        <v>142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82</v>
      </c>
      <c r="BK228" s="232">
        <f>ROUND(I228*H228,2)</f>
        <v>0</v>
      </c>
      <c r="BL228" s="18" t="s">
        <v>269</v>
      </c>
      <c r="BM228" s="231" t="s">
        <v>1371</v>
      </c>
    </row>
    <row r="229" s="2" customFormat="1">
      <c r="A229" s="39"/>
      <c r="B229" s="40"/>
      <c r="C229" s="41"/>
      <c r="D229" s="233" t="s">
        <v>149</v>
      </c>
      <c r="E229" s="41"/>
      <c r="F229" s="234" t="s">
        <v>1167</v>
      </c>
      <c r="G229" s="41"/>
      <c r="H229" s="41"/>
      <c r="I229" s="137"/>
      <c r="J229" s="41"/>
      <c r="K229" s="41"/>
      <c r="L229" s="45"/>
      <c r="M229" s="235"/>
      <c r="N229" s="236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149</v>
      </c>
      <c r="AU229" s="18" t="s">
        <v>85</v>
      </c>
    </row>
    <row r="230" s="2" customFormat="1">
      <c r="A230" s="39"/>
      <c r="B230" s="40"/>
      <c r="C230" s="41"/>
      <c r="D230" s="233" t="s">
        <v>197</v>
      </c>
      <c r="E230" s="41"/>
      <c r="F230" s="260" t="s">
        <v>1168</v>
      </c>
      <c r="G230" s="41"/>
      <c r="H230" s="41"/>
      <c r="I230" s="137"/>
      <c r="J230" s="41"/>
      <c r="K230" s="41"/>
      <c r="L230" s="45"/>
      <c r="M230" s="235"/>
      <c r="N230" s="236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197</v>
      </c>
      <c r="AU230" s="18" t="s">
        <v>85</v>
      </c>
    </row>
    <row r="231" s="13" customFormat="1">
      <c r="A231" s="13"/>
      <c r="B231" s="237"/>
      <c r="C231" s="238"/>
      <c r="D231" s="233" t="s">
        <v>150</v>
      </c>
      <c r="E231" s="239" t="s">
        <v>19</v>
      </c>
      <c r="F231" s="240" t="s">
        <v>1372</v>
      </c>
      <c r="G231" s="238"/>
      <c r="H231" s="241">
        <v>835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7" t="s">
        <v>150</v>
      </c>
      <c r="AU231" s="247" t="s">
        <v>85</v>
      </c>
      <c r="AV231" s="13" t="s">
        <v>85</v>
      </c>
      <c r="AW231" s="13" t="s">
        <v>34</v>
      </c>
      <c r="AX231" s="13" t="s">
        <v>82</v>
      </c>
      <c r="AY231" s="247" t="s">
        <v>142</v>
      </c>
    </row>
    <row r="232" s="2" customFormat="1" ht="16.5" customHeight="1">
      <c r="A232" s="39"/>
      <c r="B232" s="40"/>
      <c r="C232" s="248" t="s">
        <v>384</v>
      </c>
      <c r="D232" s="248" t="s">
        <v>152</v>
      </c>
      <c r="E232" s="249" t="s">
        <v>359</v>
      </c>
      <c r="F232" s="250" t="s">
        <v>360</v>
      </c>
      <c r="G232" s="251" t="s">
        <v>194</v>
      </c>
      <c r="H232" s="252">
        <v>960.25</v>
      </c>
      <c r="I232" s="253"/>
      <c r="J232" s="254">
        <f>ROUND(I232*H232,2)</f>
        <v>0</v>
      </c>
      <c r="K232" s="250" t="s">
        <v>165</v>
      </c>
      <c r="L232" s="255"/>
      <c r="M232" s="256" t="s">
        <v>19</v>
      </c>
      <c r="N232" s="257" t="s">
        <v>45</v>
      </c>
      <c r="O232" s="85"/>
      <c r="P232" s="229">
        <f>O232*H232</f>
        <v>0</v>
      </c>
      <c r="Q232" s="229">
        <v>0.00021000000000000001</v>
      </c>
      <c r="R232" s="229">
        <f>Q232*H232</f>
        <v>0.20165250000000001</v>
      </c>
      <c r="S232" s="229">
        <v>0</v>
      </c>
      <c r="T232" s="23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1" t="s">
        <v>325</v>
      </c>
      <c r="AT232" s="231" t="s">
        <v>152</v>
      </c>
      <c r="AU232" s="231" t="s">
        <v>85</v>
      </c>
      <c r="AY232" s="18" t="s">
        <v>142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82</v>
      </c>
      <c r="BK232" s="232">
        <f>ROUND(I232*H232,2)</f>
        <v>0</v>
      </c>
      <c r="BL232" s="18" t="s">
        <v>325</v>
      </c>
      <c r="BM232" s="231" t="s">
        <v>361</v>
      </c>
    </row>
    <row r="233" s="2" customFormat="1">
      <c r="A233" s="39"/>
      <c r="B233" s="40"/>
      <c r="C233" s="41"/>
      <c r="D233" s="233" t="s">
        <v>149</v>
      </c>
      <c r="E233" s="41"/>
      <c r="F233" s="234" t="s">
        <v>360</v>
      </c>
      <c r="G233" s="41"/>
      <c r="H233" s="41"/>
      <c r="I233" s="137"/>
      <c r="J233" s="41"/>
      <c r="K233" s="41"/>
      <c r="L233" s="45"/>
      <c r="M233" s="235"/>
      <c r="N233" s="236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149</v>
      </c>
      <c r="AU233" s="18" t="s">
        <v>85</v>
      </c>
    </row>
    <row r="234" s="2" customFormat="1">
      <c r="A234" s="39"/>
      <c r="B234" s="40"/>
      <c r="C234" s="41"/>
      <c r="D234" s="233" t="s">
        <v>210</v>
      </c>
      <c r="E234" s="41"/>
      <c r="F234" s="260" t="s">
        <v>350</v>
      </c>
      <c r="G234" s="41"/>
      <c r="H234" s="41"/>
      <c r="I234" s="137"/>
      <c r="J234" s="41"/>
      <c r="K234" s="41"/>
      <c r="L234" s="45"/>
      <c r="M234" s="235"/>
      <c r="N234" s="236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210</v>
      </c>
      <c r="AU234" s="18" t="s">
        <v>85</v>
      </c>
    </row>
    <row r="235" s="13" customFormat="1">
      <c r="A235" s="13"/>
      <c r="B235" s="237"/>
      <c r="C235" s="238"/>
      <c r="D235" s="233" t="s">
        <v>150</v>
      </c>
      <c r="E235" s="239" t="s">
        <v>19</v>
      </c>
      <c r="F235" s="240" t="s">
        <v>1373</v>
      </c>
      <c r="G235" s="238"/>
      <c r="H235" s="241">
        <v>835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150</v>
      </c>
      <c r="AU235" s="247" t="s">
        <v>85</v>
      </c>
      <c r="AV235" s="13" t="s">
        <v>85</v>
      </c>
      <c r="AW235" s="13" t="s">
        <v>34</v>
      </c>
      <c r="AX235" s="13" t="s">
        <v>82</v>
      </c>
      <c r="AY235" s="247" t="s">
        <v>142</v>
      </c>
    </row>
    <row r="236" s="13" customFormat="1">
      <c r="A236" s="13"/>
      <c r="B236" s="237"/>
      <c r="C236" s="238"/>
      <c r="D236" s="233" t="s">
        <v>150</v>
      </c>
      <c r="E236" s="238"/>
      <c r="F236" s="240" t="s">
        <v>1374</v>
      </c>
      <c r="G236" s="238"/>
      <c r="H236" s="241">
        <v>960.25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7" t="s">
        <v>150</v>
      </c>
      <c r="AU236" s="247" t="s">
        <v>85</v>
      </c>
      <c r="AV236" s="13" t="s">
        <v>85</v>
      </c>
      <c r="AW236" s="13" t="s">
        <v>4</v>
      </c>
      <c r="AX236" s="13" t="s">
        <v>82</v>
      </c>
      <c r="AY236" s="247" t="s">
        <v>142</v>
      </c>
    </row>
    <row r="237" s="12" customFormat="1" ht="22.8" customHeight="1">
      <c r="A237" s="12"/>
      <c r="B237" s="206"/>
      <c r="C237" s="207"/>
      <c r="D237" s="208" t="s">
        <v>73</v>
      </c>
      <c r="E237" s="258" t="s">
        <v>364</v>
      </c>
      <c r="F237" s="258" t="s">
        <v>365</v>
      </c>
      <c r="G237" s="207"/>
      <c r="H237" s="207"/>
      <c r="I237" s="210"/>
      <c r="J237" s="259">
        <f>BK237</f>
        <v>0</v>
      </c>
      <c r="K237" s="207"/>
      <c r="L237" s="212"/>
      <c r="M237" s="213"/>
      <c r="N237" s="214"/>
      <c r="O237" s="214"/>
      <c r="P237" s="215">
        <f>SUM(P238:P426)</f>
        <v>0</v>
      </c>
      <c r="Q237" s="214"/>
      <c r="R237" s="215">
        <f>SUM(R238:R426)</f>
        <v>23.019964999999999</v>
      </c>
      <c r="S237" s="214"/>
      <c r="T237" s="216">
        <f>SUM(T238:T426)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7" t="s">
        <v>158</v>
      </c>
      <c r="AT237" s="218" t="s">
        <v>73</v>
      </c>
      <c r="AU237" s="218" t="s">
        <v>82</v>
      </c>
      <c r="AY237" s="217" t="s">
        <v>142</v>
      </c>
      <c r="BK237" s="219">
        <f>SUM(BK238:BK426)</f>
        <v>0</v>
      </c>
    </row>
    <row r="238" s="2" customFormat="1" ht="16.5" customHeight="1">
      <c r="A238" s="39"/>
      <c r="B238" s="40"/>
      <c r="C238" s="220" t="s">
        <v>392</v>
      </c>
      <c r="D238" s="220" t="s">
        <v>143</v>
      </c>
      <c r="E238" s="221" t="s">
        <v>367</v>
      </c>
      <c r="F238" s="222" t="s">
        <v>368</v>
      </c>
      <c r="G238" s="223" t="s">
        <v>155</v>
      </c>
      <c r="H238" s="224">
        <v>56</v>
      </c>
      <c r="I238" s="225"/>
      <c r="J238" s="226">
        <f>ROUND(I238*H238,2)</f>
        <v>0</v>
      </c>
      <c r="K238" s="222" t="s">
        <v>165</v>
      </c>
      <c r="L238" s="45"/>
      <c r="M238" s="227" t="s">
        <v>19</v>
      </c>
      <c r="N238" s="228" t="s">
        <v>45</v>
      </c>
      <c r="O238" s="85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1" t="s">
        <v>269</v>
      </c>
      <c r="AT238" s="231" t="s">
        <v>143</v>
      </c>
      <c r="AU238" s="231" t="s">
        <v>85</v>
      </c>
      <c r="AY238" s="18" t="s">
        <v>142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82</v>
      </c>
      <c r="BK238" s="232">
        <f>ROUND(I238*H238,2)</f>
        <v>0</v>
      </c>
      <c r="BL238" s="18" t="s">
        <v>269</v>
      </c>
      <c r="BM238" s="231" t="s">
        <v>369</v>
      </c>
    </row>
    <row r="239" s="2" customFormat="1">
      <c r="A239" s="39"/>
      <c r="B239" s="40"/>
      <c r="C239" s="41"/>
      <c r="D239" s="233" t="s">
        <v>149</v>
      </c>
      <c r="E239" s="41"/>
      <c r="F239" s="234" t="s">
        <v>370</v>
      </c>
      <c r="G239" s="41"/>
      <c r="H239" s="41"/>
      <c r="I239" s="137"/>
      <c r="J239" s="41"/>
      <c r="K239" s="41"/>
      <c r="L239" s="45"/>
      <c r="M239" s="235"/>
      <c r="N239" s="236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149</v>
      </c>
      <c r="AU239" s="18" t="s">
        <v>85</v>
      </c>
    </row>
    <row r="240" s="2" customFormat="1">
      <c r="A240" s="39"/>
      <c r="B240" s="40"/>
      <c r="C240" s="41"/>
      <c r="D240" s="233" t="s">
        <v>197</v>
      </c>
      <c r="E240" s="41"/>
      <c r="F240" s="260" t="s">
        <v>371</v>
      </c>
      <c r="G240" s="41"/>
      <c r="H240" s="41"/>
      <c r="I240" s="137"/>
      <c r="J240" s="41"/>
      <c r="K240" s="41"/>
      <c r="L240" s="45"/>
      <c r="M240" s="235"/>
      <c r="N240" s="236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197</v>
      </c>
      <c r="AU240" s="18" t="s">
        <v>85</v>
      </c>
    </row>
    <row r="241" s="2" customFormat="1" ht="16.5" customHeight="1">
      <c r="A241" s="39"/>
      <c r="B241" s="40"/>
      <c r="C241" s="248" t="s">
        <v>398</v>
      </c>
      <c r="D241" s="248" t="s">
        <v>152</v>
      </c>
      <c r="E241" s="249" t="s">
        <v>373</v>
      </c>
      <c r="F241" s="250" t="s">
        <v>374</v>
      </c>
      <c r="G241" s="251" t="s">
        <v>155</v>
      </c>
      <c r="H241" s="252">
        <v>56</v>
      </c>
      <c r="I241" s="253"/>
      <c r="J241" s="254">
        <f>ROUND(I241*H241,2)</f>
        <v>0</v>
      </c>
      <c r="K241" s="250" t="s">
        <v>165</v>
      </c>
      <c r="L241" s="255"/>
      <c r="M241" s="256" t="s">
        <v>19</v>
      </c>
      <c r="N241" s="257" t="s">
        <v>45</v>
      </c>
      <c r="O241" s="85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1" t="s">
        <v>325</v>
      </c>
      <c r="AT241" s="231" t="s">
        <v>152</v>
      </c>
      <c r="AU241" s="231" t="s">
        <v>85</v>
      </c>
      <c r="AY241" s="18" t="s">
        <v>142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8" t="s">
        <v>82</v>
      </c>
      <c r="BK241" s="232">
        <f>ROUND(I241*H241,2)</f>
        <v>0</v>
      </c>
      <c r="BL241" s="18" t="s">
        <v>325</v>
      </c>
      <c r="BM241" s="231" t="s">
        <v>375</v>
      </c>
    </row>
    <row r="242" s="2" customFormat="1">
      <c r="A242" s="39"/>
      <c r="B242" s="40"/>
      <c r="C242" s="41"/>
      <c r="D242" s="233" t="s">
        <v>149</v>
      </c>
      <c r="E242" s="41"/>
      <c r="F242" s="234" t="s">
        <v>374</v>
      </c>
      <c r="G242" s="41"/>
      <c r="H242" s="41"/>
      <c r="I242" s="137"/>
      <c r="J242" s="41"/>
      <c r="K242" s="41"/>
      <c r="L242" s="45"/>
      <c r="M242" s="235"/>
      <c r="N242" s="236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149</v>
      </c>
      <c r="AU242" s="18" t="s">
        <v>85</v>
      </c>
    </row>
    <row r="243" s="13" customFormat="1">
      <c r="A243" s="13"/>
      <c r="B243" s="237"/>
      <c r="C243" s="238"/>
      <c r="D243" s="233" t="s">
        <v>150</v>
      </c>
      <c r="E243" s="239" t="s">
        <v>19</v>
      </c>
      <c r="F243" s="240" t="s">
        <v>1172</v>
      </c>
      <c r="G243" s="238"/>
      <c r="H243" s="241">
        <v>56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150</v>
      </c>
      <c r="AU243" s="247" t="s">
        <v>85</v>
      </c>
      <c r="AV243" s="13" t="s">
        <v>85</v>
      </c>
      <c r="AW243" s="13" t="s">
        <v>34</v>
      </c>
      <c r="AX243" s="13" t="s">
        <v>82</v>
      </c>
      <c r="AY243" s="247" t="s">
        <v>142</v>
      </c>
    </row>
    <row r="244" s="2" customFormat="1" ht="21.75" customHeight="1">
      <c r="A244" s="39"/>
      <c r="B244" s="40"/>
      <c r="C244" s="248" t="s">
        <v>405</v>
      </c>
      <c r="D244" s="248" t="s">
        <v>152</v>
      </c>
      <c r="E244" s="249" t="s">
        <v>1173</v>
      </c>
      <c r="F244" s="250" t="s">
        <v>1174</v>
      </c>
      <c r="G244" s="251" t="s">
        <v>1175</v>
      </c>
      <c r="H244" s="252">
        <v>6</v>
      </c>
      <c r="I244" s="253"/>
      <c r="J244" s="254">
        <f>ROUND(I244*H244,2)</f>
        <v>0</v>
      </c>
      <c r="K244" s="250" t="s">
        <v>19</v>
      </c>
      <c r="L244" s="255"/>
      <c r="M244" s="256" t="s">
        <v>19</v>
      </c>
      <c r="N244" s="257" t="s">
        <v>45</v>
      </c>
      <c r="O244" s="85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1" t="s">
        <v>388</v>
      </c>
      <c r="AT244" s="231" t="s">
        <v>152</v>
      </c>
      <c r="AU244" s="231" t="s">
        <v>85</v>
      </c>
      <c r="AY244" s="18" t="s">
        <v>142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8" t="s">
        <v>82</v>
      </c>
      <c r="BK244" s="232">
        <f>ROUND(I244*H244,2)</f>
        <v>0</v>
      </c>
      <c r="BL244" s="18" t="s">
        <v>269</v>
      </c>
      <c r="BM244" s="231" t="s">
        <v>1176</v>
      </c>
    </row>
    <row r="245" s="2" customFormat="1">
      <c r="A245" s="39"/>
      <c r="B245" s="40"/>
      <c r="C245" s="41"/>
      <c r="D245" s="233" t="s">
        <v>149</v>
      </c>
      <c r="E245" s="41"/>
      <c r="F245" s="234" t="s">
        <v>1174</v>
      </c>
      <c r="G245" s="41"/>
      <c r="H245" s="41"/>
      <c r="I245" s="137"/>
      <c r="J245" s="41"/>
      <c r="K245" s="41"/>
      <c r="L245" s="45"/>
      <c r="M245" s="235"/>
      <c r="N245" s="236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149</v>
      </c>
      <c r="AU245" s="18" t="s">
        <v>85</v>
      </c>
    </row>
    <row r="246" s="13" customFormat="1">
      <c r="A246" s="13"/>
      <c r="B246" s="237"/>
      <c r="C246" s="238"/>
      <c r="D246" s="233" t="s">
        <v>150</v>
      </c>
      <c r="E246" s="239" t="s">
        <v>19</v>
      </c>
      <c r="F246" s="240" t="s">
        <v>1375</v>
      </c>
      <c r="G246" s="238"/>
      <c r="H246" s="241">
        <v>6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150</v>
      </c>
      <c r="AU246" s="247" t="s">
        <v>85</v>
      </c>
      <c r="AV246" s="13" t="s">
        <v>85</v>
      </c>
      <c r="AW246" s="13" t="s">
        <v>34</v>
      </c>
      <c r="AX246" s="13" t="s">
        <v>82</v>
      </c>
      <c r="AY246" s="247" t="s">
        <v>142</v>
      </c>
    </row>
    <row r="247" s="2" customFormat="1" ht="16.5" customHeight="1">
      <c r="A247" s="39"/>
      <c r="B247" s="40"/>
      <c r="C247" s="220" t="s">
        <v>411</v>
      </c>
      <c r="D247" s="220" t="s">
        <v>143</v>
      </c>
      <c r="E247" s="221" t="s">
        <v>378</v>
      </c>
      <c r="F247" s="222" t="s">
        <v>379</v>
      </c>
      <c r="G247" s="223" t="s">
        <v>194</v>
      </c>
      <c r="H247" s="224">
        <v>80</v>
      </c>
      <c r="I247" s="225"/>
      <c r="J247" s="226">
        <f>ROUND(I247*H247,2)</f>
        <v>0</v>
      </c>
      <c r="K247" s="222" t="s">
        <v>165</v>
      </c>
      <c r="L247" s="45"/>
      <c r="M247" s="227" t="s">
        <v>19</v>
      </c>
      <c r="N247" s="228" t="s">
        <v>45</v>
      </c>
      <c r="O247" s="85"/>
      <c r="P247" s="229">
        <f>O247*H247</f>
        <v>0</v>
      </c>
      <c r="Q247" s="229">
        <v>5.0000000000000002E-05</v>
      </c>
      <c r="R247" s="229">
        <f>Q247*H247</f>
        <v>0.0040000000000000001</v>
      </c>
      <c r="S247" s="229">
        <v>0</v>
      </c>
      <c r="T247" s="23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1" t="s">
        <v>269</v>
      </c>
      <c r="AT247" s="231" t="s">
        <v>143</v>
      </c>
      <c r="AU247" s="231" t="s">
        <v>85</v>
      </c>
      <c r="AY247" s="18" t="s">
        <v>142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8" t="s">
        <v>82</v>
      </c>
      <c r="BK247" s="232">
        <f>ROUND(I247*H247,2)</f>
        <v>0</v>
      </c>
      <c r="BL247" s="18" t="s">
        <v>269</v>
      </c>
      <c r="BM247" s="231" t="s">
        <v>1178</v>
      </c>
    </row>
    <row r="248" s="2" customFormat="1">
      <c r="A248" s="39"/>
      <c r="B248" s="40"/>
      <c r="C248" s="41"/>
      <c r="D248" s="233" t="s">
        <v>149</v>
      </c>
      <c r="E248" s="41"/>
      <c r="F248" s="234" t="s">
        <v>381</v>
      </c>
      <c r="G248" s="41"/>
      <c r="H248" s="41"/>
      <c r="I248" s="137"/>
      <c r="J248" s="41"/>
      <c r="K248" s="41"/>
      <c r="L248" s="45"/>
      <c r="M248" s="235"/>
      <c r="N248" s="236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149</v>
      </c>
      <c r="AU248" s="18" t="s">
        <v>85</v>
      </c>
    </row>
    <row r="249" s="2" customFormat="1">
      <c r="A249" s="39"/>
      <c r="B249" s="40"/>
      <c r="C249" s="41"/>
      <c r="D249" s="233" t="s">
        <v>197</v>
      </c>
      <c r="E249" s="41"/>
      <c r="F249" s="260" t="s">
        <v>382</v>
      </c>
      <c r="G249" s="41"/>
      <c r="H249" s="41"/>
      <c r="I249" s="137"/>
      <c r="J249" s="41"/>
      <c r="K249" s="41"/>
      <c r="L249" s="45"/>
      <c r="M249" s="235"/>
      <c r="N249" s="236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197</v>
      </c>
      <c r="AU249" s="18" t="s">
        <v>85</v>
      </c>
    </row>
    <row r="250" s="13" customFormat="1">
      <c r="A250" s="13"/>
      <c r="B250" s="237"/>
      <c r="C250" s="238"/>
      <c r="D250" s="233" t="s">
        <v>150</v>
      </c>
      <c r="E250" s="239" t="s">
        <v>19</v>
      </c>
      <c r="F250" s="240" t="s">
        <v>1376</v>
      </c>
      <c r="G250" s="238"/>
      <c r="H250" s="241">
        <v>80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7" t="s">
        <v>150</v>
      </c>
      <c r="AU250" s="247" t="s">
        <v>85</v>
      </c>
      <c r="AV250" s="13" t="s">
        <v>85</v>
      </c>
      <c r="AW250" s="13" t="s">
        <v>34</v>
      </c>
      <c r="AX250" s="13" t="s">
        <v>82</v>
      </c>
      <c r="AY250" s="247" t="s">
        <v>142</v>
      </c>
    </row>
    <row r="251" s="2" customFormat="1" ht="16.5" customHeight="1">
      <c r="A251" s="39"/>
      <c r="B251" s="40"/>
      <c r="C251" s="248" t="s">
        <v>416</v>
      </c>
      <c r="D251" s="248" t="s">
        <v>152</v>
      </c>
      <c r="E251" s="249" t="s">
        <v>385</v>
      </c>
      <c r="F251" s="250" t="s">
        <v>386</v>
      </c>
      <c r="G251" s="251" t="s">
        <v>387</v>
      </c>
      <c r="H251" s="252">
        <v>59.520000000000003</v>
      </c>
      <c r="I251" s="253"/>
      <c r="J251" s="254">
        <f>ROUND(I251*H251,2)</f>
        <v>0</v>
      </c>
      <c r="K251" s="250" t="s">
        <v>165</v>
      </c>
      <c r="L251" s="255"/>
      <c r="M251" s="256" t="s">
        <v>19</v>
      </c>
      <c r="N251" s="257" t="s">
        <v>45</v>
      </c>
      <c r="O251" s="85"/>
      <c r="P251" s="229">
        <f>O251*H251</f>
        <v>0</v>
      </c>
      <c r="Q251" s="229">
        <v>0.001</v>
      </c>
      <c r="R251" s="229">
        <f>Q251*H251</f>
        <v>0.059520000000000003</v>
      </c>
      <c r="S251" s="229">
        <v>0</v>
      </c>
      <c r="T251" s="23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1" t="s">
        <v>388</v>
      </c>
      <c r="AT251" s="231" t="s">
        <v>152</v>
      </c>
      <c r="AU251" s="231" t="s">
        <v>85</v>
      </c>
      <c r="AY251" s="18" t="s">
        <v>142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82</v>
      </c>
      <c r="BK251" s="232">
        <f>ROUND(I251*H251,2)</f>
        <v>0</v>
      </c>
      <c r="BL251" s="18" t="s">
        <v>269</v>
      </c>
      <c r="BM251" s="231" t="s">
        <v>1180</v>
      </c>
    </row>
    <row r="252" s="2" customFormat="1">
      <c r="A252" s="39"/>
      <c r="B252" s="40"/>
      <c r="C252" s="41"/>
      <c r="D252" s="233" t="s">
        <v>149</v>
      </c>
      <c r="E252" s="41"/>
      <c r="F252" s="234" t="s">
        <v>386</v>
      </c>
      <c r="G252" s="41"/>
      <c r="H252" s="41"/>
      <c r="I252" s="137"/>
      <c r="J252" s="41"/>
      <c r="K252" s="41"/>
      <c r="L252" s="45"/>
      <c r="M252" s="235"/>
      <c r="N252" s="236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149</v>
      </c>
      <c r="AU252" s="18" t="s">
        <v>85</v>
      </c>
    </row>
    <row r="253" s="13" customFormat="1">
      <c r="A253" s="13"/>
      <c r="B253" s="237"/>
      <c r="C253" s="238"/>
      <c r="D253" s="233" t="s">
        <v>150</v>
      </c>
      <c r="E253" s="239" t="s">
        <v>19</v>
      </c>
      <c r="F253" s="240" t="s">
        <v>1377</v>
      </c>
      <c r="G253" s="238"/>
      <c r="H253" s="241">
        <v>49.600000000000001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7" t="s">
        <v>150</v>
      </c>
      <c r="AU253" s="247" t="s">
        <v>85</v>
      </c>
      <c r="AV253" s="13" t="s">
        <v>85</v>
      </c>
      <c r="AW253" s="13" t="s">
        <v>34</v>
      </c>
      <c r="AX253" s="13" t="s">
        <v>82</v>
      </c>
      <c r="AY253" s="247" t="s">
        <v>142</v>
      </c>
    </row>
    <row r="254" s="13" customFormat="1">
      <c r="A254" s="13"/>
      <c r="B254" s="237"/>
      <c r="C254" s="238"/>
      <c r="D254" s="233" t="s">
        <v>150</v>
      </c>
      <c r="E254" s="238"/>
      <c r="F254" s="240" t="s">
        <v>1378</v>
      </c>
      <c r="G254" s="238"/>
      <c r="H254" s="241">
        <v>59.520000000000003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150</v>
      </c>
      <c r="AU254" s="247" t="s">
        <v>85</v>
      </c>
      <c r="AV254" s="13" t="s">
        <v>85</v>
      </c>
      <c r="AW254" s="13" t="s">
        <v>4</v>
      </c>
      <c r="AX254" s="13" t="s">
        <v>82</v>
      </c>
      <c r="AY254" s="247" t="s">
        <v>142</v>
      </c>
    </row>
    <row r="255" s="2" customFormat="1" ht="21.75" customHeight="1">
      <c r="A255" s="39"/>
      <c r="B255" s="40"/>
      <c r="C255" s="220" t="s">
        <v>421</v>
      </c>
      <c r="D255" s="220" t="s">
        <v>143</v>
      </c>
      <c r="E255" s="221" t="s">
        <v>393</v>
      </c>
      <c r="F255" s="222" t="s">
        <v>394</v>
      </c>
      <c r="G255" s="223" t="s">
        <v>194</v>
      </c>
      <c r="H255" s="224">
        <v>40</v>
      </c>
      <c r="I255" s="225"/>
      <c r="J255" s="226">
        <f>ROUND(I255*H255,2)</f>
        <v>0</v>
      </c>
      <c r="K255" s="222" t="s">
        <v>19</v>
      </c>
      <c r="L255" s="45"/>
      <c r="M255" s="227" t="s">
        <v>19</v>
      </c>
      <c r="N255" s="228" t="s">
        <v>45</v>
      </c>
      <c r="O255" s="85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1" t="s">
        <v>269</v>
      </c>
      <c r="AT255" s="231" t="s">
        <v>143</v>
      </c>
      <c r="AU255" s="231" t="s">
        <v>85</v>
      </c>
      <c r="AY255" s="18" t="s">
        <v>142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82</v>
      </c>
      <c r="BK255" s="232">
        <f>ROUND(I255*H255,2)</f>
        <v>0</v>
      </c>
      <c r="BL255" s="18" t="s">
        <v>269</v>
      </c>
      <c r="BM255" s="231" t="s">
        <v>1183</v>
      </c>
    </row>
    <row r="256" s="2" customFormat="1">
      <c r="A256" s="39"/>
      <c r="B256" s="40"/>
      <c r="C256" s="41"/>
      <c r="D256" s="233" t="s">
        <v>149</v>
      </c>
      <c r="E256" s="41"/>
      <c r="F256" s="234" t="s">
        <v>396</v>
      </c>
      <c r="G256" s="41"/>
      <c r="H256" s="41"/>
      <c r="I256" s="137"/>
      <c r="J256" s="41"/>
      <c r="K256" s="41"/>
      <c r="L256" s="45"/>
      <c r="M256" s="235"/>
      <c r="N256" s="236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149</v>
      </c>
      <c r="AU256" s="18" t="s">
        <v>85</v>
      </c>
    </row>
    <row r="257" s="13" customFormat="1">
      <c r="A257" s="13"/>
      <c r="B257" s="237"/>
      <c r="C257" s="238"/>
      <c r="D257" s="233" t="s">
        <v>150</v>
      </c>
      <c r="E257" s="239" t="s">
        <v>19</v>
      </c>
      <c r="F257" s="240" t="s">
        <v>1379</v>
      </c>
      <c r="G257" s="238"/>
      <c r="H257" s="241">
        <v>40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7" t="s">
        <v>150</v>
      </c>
      <c r="AU257" s="247" t="s">
        <v>85</v>
      </c>
      <c r="AV257" s="13" t="s">
        <v>85</v>
      </c>
      <c r="AW257" s="13" t="s">
        <v>34</v>
      </c>
      <c r="AX257" s="13" t="s">
        <v>82</v>
      </c>
      <c r="AY257" s="247" t="s">
        <v>142</v>
      </c>
    </row>
    <row r="258" s="2" customFormat="1" ht="16.5" customHeight="1">
      <c r="A258" s="39"/>
      <c r="B258" s="40"/>
      <c r="C258" s="248" t="s">
        <v>426</v>
      </c>
      <c r="D258" s="248" t="s">
        <v>152</v>
      </c>
      <c r="E258" s="249" t="s">
        <v>399</v>
      </c>
      <c r="F258" s="250" t="s">
        <v>400</v>
      </c>
      <c r="G258" s="251" t="s">
        <v>387</v>
      </c>
      <c r="H258" s="252">
        <v>50.399999999999999</v>
      </c>
      <c r="I258" s="253"/>
      <c r="J258" s="254">
        <f>ROUND(I258*H258,2)</f>
        <v>0</v>
      </c>
      <c r="K258" s="250" t="s">
        <v>165</v>
      </c>
      <c r="L258" s="255"/>
      <c r="M258" s="256" t="s">
        <v>19</v>
      </c>
      <c r="N258" s="257" t="s">
        <v>45</v>
      </c>
      <c r="O258" s="85"/>
      <c r="P258" s="229">
        <f>O258*H258</f>
        <v>0</v>
      </c>
      <c r="Q258" s="229">
        <v>0.001</v>
      </c>
      <c r="R258" s="229">
        <f>Q258*H258</f>
        <v>0.0504</v>
      </c>
      <c r="S258" s="229">
        <v>0</v>
      </c>
      <c r="T258" s="230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1" t="s">
        <v>388</v>
      </c>
      <c r="AT258" s="231" t="s">
        <v>152</v>
      </c>
      <c r="AU258" s="231" t="s">
        <v>85</v>
      </c>
      <c r="AY258" s="18" t="s">
        <v>142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82</v>
      </c>
      <c r="BK258" s="232">
        <f>ROUND(I258*H258,2)</f>
        <v>0</v>
      </c>
      <c r="BL258" s="18" t="s">
        <v>269</v>
      </c>
      <c r="BM258" s="231" t="s">
        <v>1185</v>
      </c>
    </row>
    <row r="259" s="2" customFormat="1">
      <c r="A259" s="39"/>
      <c r="B259" s="40"/>
      <c r="C259" s="41"/>
      <c r="D259" s="233" t="s">
        <v>149</v>
      </c>
      <c r="E259" s="41"/>
      <c r="F259" s="234" t="s">
        <v>400</v>
      </c>
      <c r="G259" s="41"/>
      <c r="H259" s="41"/>
      <c r="I259" s="137"/>
      <c r="J259" s="41"/>
      <c r="K259" s="41"/>
      <c r="L259" s="45"/>
      <c r="M259" s="235"/>
      <c r="N259" s="236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149</v>
      </c>
      <c r="AU259" s="18" t="s">
        <v>85</v>
      </c>
    </row>
    <row r="260" s="2" customFormat="1">
      <c r="A260" s="39"/>
      <c r="B260" s="40"/>
      <c r="C260" s="41"/>
      <c r="D260" s="233" t="s">
        <v>210</v>
      </c>
      <c r="E260" s="41"/>
      <c r="F260" s="260" t="s">
        <v>402</v>
      </c>
      <c r="G260" s="41"/>
      <c r="H260" s="41"/>
      <c r="I260" s="137"/>
      <c r="J260" s="41"/>
      <c r="K260" s="41"/>
      <c r="L260" s="45"/>
      <c r="M260" s="235"/>
      <c r="N260" s="236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210</v>
      </c>
      <c r="AU260" s="18" t="s">
        <v>85</v>
      </c>
    </row>
    <row r="261" s="13" customFormat="1">
      <c r="A261" s="13"/>
      <c r="B261" s="237"/>
      <c r="C261" s="238"/>
      <c r="D261" s="233" t="s">
        <v>150</v>
      </c>
      <c r="E261" s="239" t="s">
        <v>19</v>
      </c>
      <c r="F261" s="240" t="s">
        <v>1380</v>
      </c>
      <c r="G261" s="238"/>
      <c r="H261" s="241">
        <v>42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7" t="s">
        <v>150</v>
      </c>
      <c r="AU261" s="247" t="s">
        <v>85</v>
      </c>
      <c r="AV261" s="13" t="s">
        <v>85</v>
      </c>
      <c r="AW261" s="13" t="s">
        <v>34</v>
      </c>
      <c r="AX261" s="13" t="s">
        <v>82</v>
      </c>
      <c r="AY261" s="247" t="s">
        <v>142</v>
      </c>
    </row>
    <row r="262" s="13" customFormat="1">
      <c r="A262" s="13"/>
      <c r="B262" s="237"/>
      <c r="C262" s="238"/>
      <c r="D262" s="233" t="s">
        <v>150</v>
      </c>
      <c r="E262" s="238"/>
      <c r="F262" s="240" t="s">
        <v>1381</v>
      </c>
      <c r="G262" s="238"/>
      <c r="H262" s="241">
        <v>50.399999999999999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150</v>
      </c>
      <c r="AU262" s="247" t="s">
        <v>85</v>
      </c>
      <c r="AV262" s="13" t="s">
        <v>85</v>
      </c>
      <c r="AW262" s="13" t="s">
        <v>4</v>
      </c>
      <c r="AX262" s="13" t="s">
        <v>82</v>
      </c>
      <c r="AY262" s="247" t="s">
        <v>142</v>
      </c>
    </row>
    <row r="263" s="2" customFormat="1" ht="16.5" customHeight="1">
      <c r="A263" s="39"/>
      <c r="B263" s="40"/>
      <c r="C263" s="220" t="s">
        <v>430</v>
      </c>
      <c r="D263" s="220" t="s">
        <v>143</v>
      </c>
      <c r="E263" s="221" t="s">
        <v>406</v>
      </c>
      <c r="F263" s="222" t="s">
        <v>407</v>
      </c>
      <c r="G263" s="223" t="s">
        <v>155</v>
      </c>
      <c r="H263" s="224">
        <v>6</v>
      </c>
      <c r="I263" s="225"/>
      <c r="J263" s="226">
        <f>ROUND(I263*H263,2)</f>
        <v>0</v>
      </c>
      <c r="K263" s="222" t="s">
        <v>165</v>
      </c>
      <c r="L263" s="45"/>
      <c r="M263" s="227" t="s">
        <v>19</v>
      </c>
      <c r="N263" s="228" t="s">
        <v>45</v>
      </c>
      <c r="O263" s="85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1" t="s">
        <v>147</v>
      </c>
      <c r="AT263" s="231" t="s">
        <v>143</v>
      </c>
      <c r="AU263" s="231" t="s">
        <v>85</v>
      </c>
      <c r="AY263" s="18" t="s">
        <v>142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82</v>
      </c>
      <c r="BK263" s="232">
        <f>ROUND(I263*H263,2)</f>
        <v>0</v>
      </c>
      <c r="BL263" s="18" t="s">
        <v>147</v>
      </c>
      <c r="BM263" s="231" t="s">
        <v>1188</v>
      </c>
    </row>
    <row r="264" s="2" customFormat="1">
      <c r="A264" s="39"/>
      <c r="B264" s="40"/>
      <c r="C264" s="41"/>
      <c r="D264" s="233" t="s">
        <v>149</v>
      </c>
      <c r="E264" s="41"/>
      <c r="F264" s="234" t="s">
        <v>409</v>
      </c>
      <c r="G264" s="41"/>
      <c r="H264" s="41"/>
      <c r="I264" s="137"/>
      <c r="J264" s="41"/>
      <c r="K264" s="41"/>
      <c r="L264" s="45"/>
      <c r="M264" s="235"/>
      <c r="N264" s="236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149</v>
      </c>
      <c r="AU264" s="18" t="s">
        <v>85</v>
      </c>
    </row>
    <row r="265" s="2" customFormat="1">
      <c r="A265" s="39"/>
      <c r="B265" s="40"/>
      <c r="C265" s="41"/>
      <c r="D265" s="233" t="s">
        <v>197</v>
      </c>
      <c r="E265" s="41"/>
      <c r="F265" s="260" t="s">
        <v>410</v>
      </c>
      <c r="G265" s="41"/>
      <c r="H265" s="41"/>
      <c r="I265" s="137"/>
      <c r="J265" s="41"/>
      <c r="K265" s="41"/>
      <c r="L265" s="45"/>
      <c r="M265" s="235"/>
      <c r="N265" s="236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197</v>
      </c>
      <c r="AU265" s="18" t="s">
        <v>85</v>
      </c>
    </row>
    <row r="266" s="2" customFormat="1" ht="16.5" customHeight="1">
      <c r="A266" s="39"/>
      <c r="B266" s="40"/>
      <c r="C266" s="248" t="s">
        <v>435</v>
      </c>
      <c r="D266" s="248" t="s">
        <v>152</v>
      </c>
      <c r="E266" s="249" t="s">
        <v>412</v>
      </c>
      <c r="F266" s="250" t="s">
        <v>413</v>
      </c>
      <c r="G266" s="251" t="s">
        <v>155</v>
      </c>
      <c r="H266" s="252">
        <v>6</v>
      </c>
      <c r="I266" s="253"/>
      <c r="J266" s="254">
        <f>ROUND(I266*H266,2)</f>
        <v>0</v>
      </c>
      <c r="K266" s="250" t="s">
        <v>165</v>
      </c>
      <c r="L266" s="255"/>
      <c r="M266" s="256" t="s">
        <v>19</v>
      </c>
      <c r="N266" s="257" t="s">
        <v>45</v>
      </c>
      <c r="O266" s="85"/>
      <c r="P266" s="229">
        <f>O266*H266</f>
        <v>0</v>
      </c>
      <c r="Q266" s="229">
        <v>0.00016000000000000001</v>
      </c>
      <c r="R266" s="229">
        <f>Q266*H266</f>
        <v>0.00096000000000000013</v>
      </c>
      <c r="S266" s="229">
        <v>0</v>
      </c>
      <c r="T266" s="23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1" t="s">
        <v>388</v>
      </c>
      <c r="AT266" s="231" t="s">
        <v>152</v>
      </c>
      <c r="AU266" s="231" t="s">
        <v>85</v>
      </c>
      <c r="AY266" s="18" t="s">
        <v>142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82</v>
      </c>
      <c r="BK266" s="232">
        <f>ROUND(I266*H266,2)</f>
        <v>0</v>
      </c>
      <c r="BL266" s="18" t="s">
        <v>269</v>
      </c>
      <c r="BM266" s="231" t="s">
        <v>1189</v>
      </c>
    </row>
    <row r="267" s="2" customFormat="1">
      <c r="A267" s="39"/>
      <c r="B267" s="40"/>
      <c r="C267" s="41"/>
      <c r="D267" s="233" t="s">
        <v>149</v>
      </c>
      <c r="E267" s="41"/>
      <c r="F267" s="234" t="s">
        <v>413</v>
      </c>
      <c r="G267" s="41"/>
      <c r="H267" s="41"/>
      <c r="I267" s="137"/>
      <c r="J267" s="41"/>
      <c r="K267" s="41"/>
      <c r="L267" s="45"/>
      <c r="M267" s="235"/>
      <c r="N267" s="236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149</v>
      </c>
      <c r="AU267" s="18" t="s">
        <v>85</v>
      </c>
    </row>
    <row r="268" s="13" customFormat="1">
      <c r="A268" s="13"/>
      <c r="B268" s="237"/>
      <c r="C268" s="238"/>
      <c r="D268" s="233" t="s">
        <v>150</v>
      </c>
      <c r="E268" s="239" t="s">
        <v>19</v>
      </c>
      <c r="F268" s="240" t="s">
        <v>1382</v>
      </c>
      <c r="G268" s="238"/>
      <c r="H268" s="241">
        <v>6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7" t="s">
        <v>150</v>
      </c>
      <c r="AU268" s="247" t="s">
        <v>85</v>
      </c>
      <c r="AV268" s="13" t="s">
        <v>85</v>
      </c>
      <c r="AW268" s="13" t="s">
        <v>34</v>
      </c>
      <c r="AX268" s="13" t="s">
        <v>82</v>
      </c>
      <c r="AY268" s="247" t="s">
        <v>142</v>
      </c>
    </row>
    <row r="269" s="2" customFormat="1" ht="16.5" customHeight="1">
      <c r="A269" s="39"/>
      <c r="B269" s="40"/>
      <c r="C269" s="220" t="s">
        <v>425</v>
      </c>
      <c r="D269" s="220" t="s">
        <v>143</v>
      </c>
      <c r="E269" s="221" t="s">
        <v>417</v>
      </c>
      <c r="F269" s="222" t="s">
        <v>418</v>
      </c>
      <c r="G269" s="223" t="s">
        <v>155</v>
      </c>
      <c r="H269" s="224">
        <v>36</v>
      </c>
      <c r="I269" s="225"/>
      <c r="J269" s="226">
        <f>ROUND(I269*H269,2)</f>
        <v>0</v>
      </c>
      <c r="K269" s="222" t="s">
        <v>165</v>
      </c>
      <c r="L269" s="45"/>
      <c r="M269" s="227" t="s">
        <v>19</v>
      </c>
      <c r="N269" s="228" t="s">
        <v>45</v>
      </c>
      <c r="O269" s="85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1" t="s">
        <v>147</v>
      </c>
      <c r="AT269" s="231" t="s">
        <v>143</v>
      </c>
      <c r="AU269" s="231" t="s">
        <v>85</v>
      </c>
      <c r="AY269" s="18" t="s">
        <v>142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82</v>
      </c>
      <c r="BK269" s="232">
        <f>ROUND(I269*H269,2)</f>
        <v>0</v>
      </c>
      <c r="BL269" s="18" t="s">
        <v>147</v>
      </c>
      <c r="BM269" s="231" t="s">
        <v>1190</v>
      </c>
    </row>
    <row r="270" s="2" customFormat="1">
      <c r="A270" s="39"/>
      <c r="B270" s="40"/>
      <c r="C270" s="41"/>
      <c r="D270" s="233" t="s">
        <v>149</v>
      </c>
      <c r="E270" s="41"/>
      <c r="F270" s="234" t="s">
        <v>420</v>
      </c>
      <c r="G270" s="41"/>
      <c r="H270" s="41"/>
      <c r="I270" s="137"/>
      <c r="J270" s="41"/>
      <c r="K270" s="41"/>
      <c r="L270" s="45"/>
      <c r="M270" s="235"/>
      <c r="N270" s="236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149</v>
      </c>
      <c r="AU270" s="18" t="s">
        <v>85</v>
      </c>
    </row>
    <row r="271" s="2" customFormat="1">
      <c r="A271" s="39"/>
      <c r="B271" s="40"/>
      <c r="C271" s="41"/>
      <c r="D271" s="233" t="s">
        <v>197</v>
      </c>
      <c r="E271" s="41"/>
      <c r="F271" s="260" t="s">
        <v>410</v>
      </c>
      <c r="G271" s="41"/>
      <c r="H271" s="41"/>
      <c r="I271" s="137"/>
      <c r="J271" s="41"/>
      <c r="K271" s="41"/>
      <c r="L271" s="45"/>
      <c r="M271" s="235"/>
      <c r="N271" s="236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197</v>
      </c>
      <c r="AU271" s="18" t="s">
        <v>85</v>
      </c>
    </row>
    <row r="272" s="2" customFormat="1" ht="21.75" customHeight="1">
      <c r="A272" s="39"/>
      <c r="B272" s="40"/>
      <c r="C272" s="248" t="s">
        <v>444</v>
      </c>
      <c r="D272" s="248" t="s">
        <v>152</v>
      </c>
      <c r="E272" s="249" t="s">
        <v>422</v>
      </c>
      <c r="F272" s="250" t="s">
        <v>423</v>
      </c>
      <c r="G272" s="251" t="s">
        <v>155</v>
      </c>
      <c r="H272" s="252">
        <v>14</v>
      </c>
      <c r="I272" s="253"/>
      <c r="J272" s="254">
        <f>ROUND(I272*H272,2)</f>
        <v>0</v>
      </c>
      <c r="K272" s="250" t="s">
        <v>165</v>
      </c>
      <c r="L272" s="255"/>
      <c r="M272" s="256" t="s">
        <v>19</v>
      </c>
      <c r="N272" s="257" t="s">
        <v>45</v>
      </c>
      <c r="O272" s="85"/>
      <c r="P272" s="229">
        <f>O272*H272</f>
        <v>0</v>
      </c>
      <c r="Q272" s="229">
        <v>0.00025999999999999998</v>
      </c>
      <c r="R272" s="229">
        <f>Q272*H272</f>
        <v>0.0036399999999999996</v>
      </c>
      <c r="S272" s="229">
        <v>0</v>
      </c>
      <c r="T272" s="230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1" t="s">
        <v>388</v>
      </c>
      <c r="AT272" s="231" t="s">
        <v>152</v>
      </c>
      <c r="AU272" s="231" t="s">
        <v>85</v>
      </c>
      <c r="AY272" s="18" t="s">
        <v>142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82</v>
      </c>
      <c r="BK272" s="232">
        <f>ROUND(I272*H272,2)</f>
        <v>0</v>
      </c>
      <c r="BL272" s="18" t="s">
        <v>269</v>
      </c>
      <c r="BM272" s="231" t="s">
        <v>1191</v>
      </c>
    </row>
    <row r="273" s="2" customFormat="1">
      <c r="A273" s="39"/>
      <c r="B273" s="40"/>
      <c r="C273" s="41"/>
      <c r="D273" s="233" t="s">
        <v>149</v>
      </c>
      <c r="E273" s="41"/>
      <c r="F273" s="234" t="s">
        <v>423</v>
      </c>
      <c r="G273" s="41"/>
      <c r="H273" s="41"/>
      <c r="I273" s="137"/>
      <c r="J273" s="41"/>
      <c r="K273" s="41"/>
      <c r="L273" s="45"/>
      <c r="M273" s="235"/>
      <c r="N273" s="236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149</v>
      </c>
      <c r="AU273" s="18" t="s">
        <v>85</v>
      </c>
    </row>
    <row r="274" s="13" customFormat="1">
      <c r="A274" s="13"/>
      <c r="B274" s="237"/>
      <c r="C274" s="238"/>
      <c r="D274" s="233" t="s">
        <v>150</v>
      </c>
      <c r="E274" s="239" t="s">
        <v>19</v>
      </c>
      <c r="F274" s="240" t="s">
        <v>243</v>
      </c>
      <c r="G274" s="238"/>
      <c r="H274" s="241">
        <v>14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7" t="s">
        <v>150</v>
      </c>
      <c r="AU274" s="247" t="s">
        <v>85</v>
      </c>
      <c r="AV274" s="13" t="s">
        <v>85</v>
      </c>
      <c r="AW274" s="13" t="s">
        <v>34</v>
      </c>
      <c r="AX274" s="13" t="s">
        <v>82</v>
      </c>
      <c r="AY274" s="247" t="s">
        <v>142</v>
      </c>
    </row>
    <row r="275" s="2" customFormat="1" ht="21.75" customHeight="1">
      <c r="A275" s="39"/>
      <c r="B275" s="40"/>
      <c r="C275" s="248" t="s">
        <v>450</v>
      </c>
      <c r="D275" s="248" t="s">
        <v>152</v>
      </c>
      <c r="E275" s="249" t="s">
        <v>427</v>
      </c>
      <c r="F275" s="250" t="s">
        <v>428</v>
      </c>
      <c r="G275" s="251" t="s">
        <v>155</v>
      </c>
      <c r="H275" s="252">
        <v>22</v>
      </c>
      <c r="I275" s="253"/>
      <c r="J275" s="254">
        <f>ROUND(I275*H275,2)</f>
        <v>0</v>
      </c>
      <c r="K275" s="250" t="s">
        <v>165</v>
      </c>
      <c r="L275" s="255"/>
      <c r="M275" s="256" t="s">
        <v>19</v>
      </c>
      <c r="N275" s="257" t="s">
        <v>45</v>
      </c>
      <c r="O275" s="85"/>
      <c r="P275" s="229">
        <f>O275*H275</f>
        <v>0</v>
      </c>
      <c r="Q275" s="229">
        <v>0.00069999999999999999</v>
      </c>
      <c r="R275" s="229">
        <f>Q275*H275</f>
        <v>0.015400000000000001</v>
      </c>
      <c r="S275" s="229">
        <v>0</v>
      </c>
      <c r="T275" s="230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1" t="s">
        <v>388</v>
      </c>
      <c r="AT275" s="231" t="s">
        <v>152</v>
      </c>
      <c r="AU275" s="231" t="s">
        <v>85</v>
      </c>
      <c r="AY275" s="18" t="s">
        <v>142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82</v>
      </c>
      <c r="BK275" s="232">
        <f>ROUND(I275*H275,2)</f>
        <v>0</v>
      </c>
      <c r="BL275" s="18" t="s">
        <v>269</v>
      </c>
      <c r="BM275" s="231" t="s">
        <v>1192</v>
      </c>
    </row>
    <row r="276" s="2" customFormat="1">
      <c r="A276" s="39"/>
      <c r="B276" s="40"/>
      <c r="C276" s="41"/>
      <c r="D276" s="233" t="s">
        <v>149</v>
      </c>
      <c r="E276" s="41"/>
      <c r="F276" s="234" t="s">
        <v>428</v>
      </c>
      <c r="G276" s="41"/>
      <c r="H276" s="41"/>
      <c r="I276" s="137"/>
      <c r="J276" s="41"/>
      <c r="K276" s="41"/>
      <c r="L276" s="45"/>
      <c r="M276" s="235"/>
      <c r="N276" s="236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149</v>
      </c>
      <c r="AU276" s="18" t="s">
        <v>85</v>
      </c>
    </row>
    <row r="277" s="13" customFormat="1">
      <c r="A277" s="13"/>
      <c r="B277" s="237"/>
      <c r="C277" s="238"/>
      <c r="D277" s="233" t="s">
        <v>150</v>
      </c>
      <c r="E277" s="239" t="s">
        <v>19</v>
      </c>
      <c r="F277" s="240" t="s">
        <v>288</v>
      </c>
      <c r="G277" s="238"/>
      <c r="H277" s="241">
        <v>22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7" t="s">
        <v>150</v>
      </c>
      <c r="AU277" s="247" t="s">
        <v>85</v>
      </c>
      <c r="AV277" s="13" t="s">
        <v>85</v>
      </c>
      <c r="AW277" s="13" t="s">
        <v>34</v>
      </c>
      <c r="AX277" s="13" t="s">
        <v>82</v>
      </c>
      <c r="AY277" s="247" t="s">
        <v>142</v>
      </c>
    </row>
    <row r="278" s="2" customFormat="1" ht="16.5" customHeight="1">
      <c r="A278" s="39"/>
      <c r="B278" s="40"/>
      <c r="C278" s="220" t="s">
        <v>455</v>
      </c>
      <c r="D278" s="220" t="s">
        <v>143</v>
      </c>
      <c r="E278" s="221" t="s">
        <v>440</v>
      </c>
      <c r="F278" s="222" t="s">
        <v>441</v>
      </c>
      <c r="G278" s="223" t="s">
        <v>194</v>
      </c>
      <c r="H278" s="224">
        <v>2030</v>
      </c>
      <c r="I278" s="225"/>
      <c r="J278" s="226">
        <f>ROUND(I278*H278,2)</f>
        <v>0</v>
      </c>
      <c r="K278" s="222" t="s">
        <v>165</v>
      </c>
      <c r="L278" s="45"/>
      <c r="M278" s="227" t="s">
        <v>19</v>
      </c>
      <c r="N278" s="228" t="s">
        <v>45</v>
      </c>
      <c r="O278" s="85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1" t="s">
        <v>269</v>
      </c>
      <c r="AT278" s="231" t="s">
        <v>143</v>
      </c>
      <c r="AU278" s="231" t="s">
        <v>85</v>
      </c>
      <c r="AY278" s="18" t="s">
        <v>142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82</v>
      </c>
      <c r="BK278" s="232">
        <f>ROUND(I278*H278,2)</f>
        <v>0</v>
      </c>
      <c r="BL278" s="18" t="s">
        <v>269</v>
      </c>
      <c r="BM278" s="231" t="s">
        <v>442</v>
      </c>
    </row>
    <row r="279" s="2" customFormat="1">
      <c r="A279" s="39"/>
      <c r="B279" s="40"/>
      <c r="C279" s="41"/>
      <c r="D279" s="233" t="s">
        <v>149</v>
      </c>
      <c r="E279" s="41"/>
      <c r="F279" s="234" t="s">
        <v>443</v>
      </c>
      <c r="G279" s="41"/>
      <c r="H279" s="41"/>
      <c r="I279" s="137"/>
      <c r="J279" s="41"/>
      <c r="K279" s="41"/>
      <c r="L279" s="45"/>
      <c r="M279" s="235"/>
      <c r="N279" s="236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149</v>
      </c>
      <c r="AU279" s="18" t="s">
        <v>85</v>
      </c>
    </row>
    <row r="280" s="2" customFormat="1" ht="21.75" customHeight="1">
      <c r="A280" s="39"/>
      <c r="B280" s="40"/>
      <c r="C280" s="248" t="s">
        <v>461</v>
      </c>
      <c r="D280" s="248" t="s">
        <v>152</v>
      </c>
      <c r="E280" s="249" t="s">
        <v>445</v>
      </c>
      <c r="F280" s="250" t="s">
        <v>446</v>
      </c>
      <c r="G280" s="251" t="s">
        <v>194</v>
      </c>
      <c r="H280" s="252">
        <v>2334.5</v>
      </c>
      <c r="I280" s="253"/>
      <c r="J280" s="254">
        <f>ROUND(I280*H280,2)</f>
        <v>0</v>
      </c>
      <c r="K280" s="250" t="s">
        <v>19</v>
      </c>
      <c r="L280" s="255"/>
      <c r="M280" s="256" t="s">
        <v>19</v>
      </c>
      <c r="N280" s="257" t="s">
        <v>45</v>
      </c>
      <c r="O280" s="85"/>
      <c r="P280" s="229">
        <f>O280*H280</f>
        <v>0</v>
      </c>
      <c r="Q280" s="229">
        <v>0.00019000000000000001</v>
      </c>
      <c r="R280" s="229">
        <f>Q280*H280</f>
        <v>0.44355500000000003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325</v>
      </c>
      <c r="AT280" s="231" t="s">
        <v>152</v>
      </c>
      <c r="AU280" s="231" t="s">
        <v>85</v>
      </c>
      <c r="AY280" s="18" t="s">
        <v>142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82</v>
      </c>
      <c r="BK280" s="232">
        <f>ROUND(I280*H280,2)</f>
        <v>0</v>
      </c>
      <c r="BL280" s="18" t="s">
        <v>325</v>
      </c>
      <c r="BM280" s="231" t="s">
        <v>447</v>
      </c>
    </row>
    <row r="281" s="2" customFormat="1">
      <c r="A281" s="39"/>
      <c r="B281" s="40"/>
      <c r="C281" s="41"/>
      <c r="D281" s="233" t="s">
        <v>149</v>
      </c>
      <c r="E281" s="41"/>
      <c r="F281" s="234" t="s">
        <v>446</v>
      </c>
      <c r="G281" s="41"/>
      <c r="H281" s="41"/>
      <c r="I281" s="137"/>
      <c r="J281" s="41"/>
      <c r="K281" s="41"/>
      <c r="L281" s="45"/>
      <c r="M281" s="235"/>
      <c r="N281" s="236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149</v>
      </c>
      <c r="AU281" s="18" t="s">
        <v>85</v>
      </c>
    </row>
    <row r="282" s="13" customFormat="1">
      <c r="A282" s="13"/>
      <c r="B282" s="237"/>
      <c r="C282" s="238"/>
      <c r="D282" s="233" t="s">
        <v>150</v>
      </c>
      <c r="E282" s="239" t="s">
        <v>19</v>
      </c>
      <c r="F282" s="240" t="s">
        <v>1383</v>
      </c>
      <c r="G282" s="238"/>
      <c r="H282" s="241">
        <v>280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7" t="s">
        <v>150</v>
      </c>
      <c r="AU282" s="247" t="s">
        <v>85</v>
      </c>
      <c r="AV282" s="13" t="s">
        <v>85</v>
      </c>
      <c r="AW282" s="13" t="s">
        <v>34</v>
      </c>
      <c r="AX282" s="13" t="s">
        <v>74</v>
      </c>
      <c r="AY282" s="247" t="s">
        <v>142</v>
      </c>
    </row>
    <row r="283" s="13" customFormat="1">
      <c r="A283" s="13"/>
      <c r="B283" s="237"/>
      <c r="C283" s="238"/>
      <c r="D283" s="233" t="s">
        <v>150</v>
      </c>
      <c r="E283" s="239" t="s">
        <v>19</v>
      </c>
      <c r="F283" s="240" t="s">
        <v>1384</v>
      </c>
      <c r="G283" s="238"/>
      <c r="H283" s="241">
        <v>1400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7" t="s">
        <v>150</v>
      </c>
      <c r="AU283" s="247" t="s">
        <v>85</v>
      </c>
      <c r="AV283" s="13" t="s">
        <v>85</v>
      </c>
      <c r="AW283" s="13" t="s">
        <v>34</v>
      </c>
      <c r="AX283" s="13" t="s">
        <v>74</v>
      </c>
      <c r="AY283" s="247" t="s">
        <v>142</v>
      </c>
    </row>
    <row r="284" s="13" customFormat="1">
      <c r="A284" s="13"/>
      <c r="B284" s="237"/>
      <c r="C284" s="238"/>
      <c r="D284" s="233" t="s">
        <v>150</v>
      </c>
      <c r="E284" s="239" t="s">
        <v>19</v>
      </c>
      <c r="F284" s="240" t="s">
        <v>1385</v>
      </c>
      <c r="G284" s="238"/>
      <c r="H284" s="241">
        <v>350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7" t="s">
        <v>150</v>
      </c>
      <c r="AU284" s="247" t="s">
        <v>85</v>
      </c>
      <c r="AV284" s="13" t="s">
        <v>85</v>
      </c>
      <c r="AW284" s="13" t="s">
        <v>34</v>
      </c>
      <c r="AX284" s="13" t="s">
        <v>74</v>
      </c>
      <c r="AY284" s="247" t="s">
        <v>142</v>
      </c>
    </row>
    <row r="285" s="14" customFormat="1">
      <c r="A285" s="14"/>
      <c r="B285" s="261"/>
      <c r="C285" s="262"/>
      <c r="D285" s="233" t="s">
        <v>150</v>
      </c>
      <c r="E285" s="263" t="s">
        <v>19</v>
      </c>
      <c r="F285" s="264" t="s">
        <v>480</v>
      </c>
      <c r="G285" s="262"/>
      <c r="H285" s="265">
        <v>2030</v>
      </c>
      <c r="I285" s="266"/>
      <c r="J285" s="262"/>
      <c r="K285" s="262"/>
      <c r="L285" s="267"/>
      <c r="M285" s="268"/>
      <c r="N285" s="269"/>
      <c r="O285" s="269"/>
      <c r="P285" s="269"/>
      <c r="Q285" s="269"/>
      <c r="R285" s="269"/>
      <c r="S285" s="269"/>
      <c r="T285" s="27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1" t="s">
        <v>150</v>
      </c>
      <c r="AU285" s="271" t="s">
        <v>85</v>
      </c>
      <c r="AV285" s="14" t="s">
        <v>169</v>
      </c>
      <c r="AW285" s="14" t="s">
        <v>34</v>
      </c>
      <c r="AX285" s="14" t="s">
        <v>82</v>
      </c>
      <c r="AY285" s="271" t="s">
        <v>142</v>
      </c>
    </row>
    <row r="286" s="13" customFormat="1">
      <c r="A286" s="13"/>
      <c r="B286" s="237"/>
      <c r="C286" s="238"/>
      <c r="D286" s="233" t="s">
        <v>150</v>
      </c>
      <c r="E286" s="238"/>
      <c r="F286" s="240" t="s">
        <v>1386</v>
      </c>
      <c r="G286" s="238"/>
      <c r="H286" s="241">
        <v>2334.5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7" t="s">
        <v>150</v>
      </c>
      <c r="AU286" s="247" t="s">
        <v>85</v>
      </c>
      <c r="AV286" s="13" t="s">
        <v>85</v>
      </c>
      <c r="AW286" s="13" t="s">
        <v>4</v>
      </c>
      <c r="AX286" s="13" t="s">
        <v>82</v>
      </c>
      <c r="AY286" s="247" t="s">
        <v>142</v>
      </c>
    </row>
    <row r="287" s="2" customFormat="1" ht="16.5" customHeight="1">
      <c r="A287" s="39"/>
      <c r="B287" s="40"/>
      <c r="C287" s="220" t="s">
        <v>466</v>
      </c>
      <c r="D287" s="220" t="s">
        <v>143</v>
      </c>
      <c r="E287" s="221" t="s">
        <v>473</v>
      </c>
      <c r="F287" s="222" t="s">
        <v>474</v>
      </c>
      <c r="G287" s="223" t="s">
        <v>155</v>
      </c>
      <c r="H287" s="224">
        <v>21</v>
      </c>
      <c r="I287" s="225"/>
      <c r="J287" s="226">
        <f>ROUND(I287*H287,2)</f>
        <v>0</v>
      </c>
      <c r="K287" s="222" t="s">
        <v>165</v>
      </c>
      <c r="L287" s="45"/>
      <c r="M287" s="227" t="s">
        <v>19</v>
      </c>
      <c r="N287" s="228" t="s">
        <v>45</v>
      </c>
      <c r="O287" s="85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1" t="s">
        <v>269</v>
      </c>
      <c r="AT287" s="231" t="s">
        <v>143</v>
      </c>
      <c r="AU287" s="231" t="s">
        <v>85</v>
      </c>
      <c r="AY287" s="18" t="s">
        <v>142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8" t="s">
        <v>82</v>
      </c>
      <c r="BK287" s="232">
        <f>ROUND(I287*H287,2)</f>
        <v>0</v>
      </c>
      <c r="BL287" s="18" t="s">
        <v>269</v>
      </c>
      <c r="BM287" s="231" t="s">
        <v>475</v>
      </c>
    </row>
    <row r="288" s="2" customFormat="1">
      <c r="A288" s="39"/>
      <c r="B288" s="40"/>
      <c r="C288" s="41"/>
      <c r="D288" s="233" t="s">
        <v>149</v>
      </c>
      <c r="E288" s="41"/>
      <c r="F288" s="234" t="s">
        <v>476</v>
      </c>
      <c r="G288" s="41"/>
      <c r="H288" s="41"/>
      <c r="I288" s="137"/>
      <c r="J288" s="41"/>
      <c r="K288" s="41"/>
      <c r="L288" s="45"/>
      <c r="M288" s="235"/>
      <c r="N288" s="236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149</v>
      </c>
      <c r="AU288" s="18" t="s">
        <v>85</v>
      </c>
    </row>
    <row r="289" s="13" customFormat="1">
      <c r="A289" s="13"/>
      <c r="B289" s="237"/>
      <c r="C289" s="238"/>
      <c r="D289" s="233" t="s">
        <v>150</v>
      </c>
      <c r="E289" s="239" t="s">
        <v>19</v>
      </c>
      <c r="F289" s="240" t="s">
        <v>1387</v>
      </c>
      <c r="G289" s="238"/>
      <c r="H289" s="241">
        <v>21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7" t="s">
        <v>150</v>
      </c>
      <c r="AU289" s="247" t="s">
        <v>85</v>
      </c>
      <c r="AV289" s="13" t="s">
        <v>85</v>
      </c>
      <c r="AW289" s="13" t="s">
        <v>34</v>
      </c>
      <c r="AX289" s="13" t="s">
        <v>82</v>
      </c>
      <c r="AY289" s="247" t="s">
        <v>142</v>
      </c>
    </row>
    <row r="290" s="2" customFormat="1" ht="21.75" customHeight="1">
      <c r="A290" s="39"/>
      <c r="B290" s="40"/>
      <c r="C290" s="220" t="s">
        <v>472</v>
      </c>
      <c r="D290" s="220" t="s">
        <v>143</v>
      </c>
      <c r="E290" s="221" t="s">
        <v>482</v>
      </c>
      <c r="F290" s="222" t="s">
        <v>483</v>
      </c>
      <c r="G290" s="223" t="s">
        <v>484</v>
      </c>
      <c r="H290" s="224">
        <v>2.0299999999999998</v>
      </c>
      <c r="I290" s="225"/>
      <c r="J290" s="226">
        <f>ROUND(I290*H290,2)</f>
        <v>0</v>
      </c>
      <c r="K290" s="222" t="s">
        <v>165</v>
      </c>
      <c r="L290" s="45"/>
      <c r="M290" s="227" t="s">
        <v>19</v>
      </c>
      <c r="N290" s="228" t="s">
        <v>45</v>
      </c>
      <c r="O290" s="85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1" t="s">
        <v>269</v>
      </c>
      <c r="AT290" s="231" t="s">
        <v>143</v>
      </c>
      <c r="AU290" s="231" t="s">
        <v>85</v>
      </c>
      <c r="AY290" s="18" t="s">
        <v>142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82</v>
      </c>
      <c r="BK290" s="232">
        <f>ROUND(I290*H290,2)</f>
        <v>0</v>
      </c>
      <c r="BL290" s="18" t="s">
        <v>269</v>
      </c>
      <c r="BM290" s="231" t="s">
        <v>485</v>
      </c>
    </row>
    <row r="291" s="2" customFormat="1">
      <c r="A291" s="39"/>
      <c r="B291" s="40"/>
      <c r="C291" s="41"/>
      <c r="D291" s="233" t="s">
        <v>149</v>
      </c>
      <c r="E291" s="41"/>
      <c r="F291" s="234" t="s">
        <v>486</v>
      </c>
      <c r="G291" s="41"/>
      <c r="H291" s="41"/>
      <c r="I291" s="137"/>
      <c r="J291" s="41"/>
      <c r="K291" s="41"/>
      <c r="L291" s="45"/>
      <c r="M291" s="235"/>
      <c r="N291" s="236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149</v>
      </c>
      <c r="AU291" s="18" t="s">
        <v>85</v>
      </c>
    </row>
    <row r="292" s="13" customFormat="1">
      <c r="A292" s="13"/>
      <c r="B292" s="237"/>
      <c r="C292" s="238"/>
      <c r="D292" s="233" t="s">
        <v>150</v>
      </c>
      <c r="E292" s="239" t="s">
        <v>19</v>
      </c>
      <c r="F292" s="240" t="s">
        <v>1388</v>
      </c>
      <c r="G292" s="238"/>
      <c r="H292" s="241">
        <v>2.0299999999999998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7" t="s">
        <v>150</v>
      </c>
      <c r="AU292" s="247" t="s">
        <v>85</v>
      </c>
      <c r="AV292" s="13" t="s">
        <v>85</v>
      </c>
      <c r="AW292" s="13" t="s">
        <v>34</v>
      </c>
      <c r="AX292" s="13" t="s">
        <v>82</v>
      </c>
      <c r="AY292" s="247" t="s">
        <v>142</v>
      </c>
    </row>
    <row r="293" s="2" customFormat="1" ht="21.75" customHeight="1">
      <c r="A293" s="39"/>
      <c r="B293" s="40"/>
      <c r="C293" s="220" t="s">
        <v>481</v>
      </c>
      <c r="D293" s="220" t="s">
        <v>143</v>
      </c>
      <c r="E293" s="221" t="s">
        <v>490</v>
      </c>
      <c r="F293" s="222" t="s">
        <v>491</v>
      </c>
      <c r="G293" s="223" t="s">
        <v>155</v>
      </c>
      <c r="H293" s="224">
        <v>10</v>
      </c>
      <c r="I293" s="225"/>
      <c r="J293" s="226">
        <f>ROUND(I293*H293,2)</f>
        <v>0</v>
      </c>
      <c r="K293" s="222" t="s">
        <v>165</v>
      </c>
      <c r="L293" s="45"/>
      <c r="M293" s="227" t="s">
        <v>19</v>
      </c>
      <c r="N293" s="228" t="s">
        <v>45</v>
      </c>
      <c r="O293" s="85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1" t="s">
        <v>269</v>
      </c>
      <c r="AT293" s="231" t="s">
        <v>143</v>
      </c>
      <c r="AU293" s="231" t="s">
        <v>85</v>
      </c>
      <c r="AY293" s="18" t="s">
        <v>142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8" t="s">
        <v>82</v>
      </c>
      <c r="BK293" s="232">
        <f>ROUND(I293*H293,2)</f>
        <v>0</v>
      </c>
      <c r="BL293" s="18" t="s">
        <v>269</v>
      </c>
      <c r="BM293" s="231" t="s">
        <v>492</v>
      </c>
    </row>
    <row r="294" s="2" customFormat="1">
      <c r="A294" s="39"/>
      <c r="B294" s="40"/>
      <c r="C294" s="41"/>
      <c r="D294" s="233" t="s">
        <v>149</v>
      </c>
      <c r="E294" s="41"/>
      <c r="F294" s="234" t="s">
        <v>493</v>
      </c>
      <c r="G294" s="41"/>
      <c r="H294" s="41"/>
      <c r="I294" s="137"/>
      <c r="J294" s="41"/>
      <c r="K294" s="41"/>
      <c r="L294" s="45"/>
      <c r="M294" s="235"/>
      <c r="N294" s="236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149</v>
      </c>
      <c r="AU294" s="18" t="s">
        <v>85</v>
      </c>
    </row>
    <row r="295" s="2" customFormat="1">
      <c r="A295" s="39"/>
      <c r="B295" s="40"/>
      <c r="C295" s="41"/>
      <c r="D295" s="233" t="s">
        <v>197</v>
      </c>
      <c r="E295" s="41"/>
      <c r="F295" s="260" t="s">
        <v>494</v>
      </c>
      <c r="G295" s="41"/>
      <c r="H295" s="41"/>
      <c r="I295" s="137"/>
      <c r="J295" s="41"/>
      <c r="K295" s="41"/>
      <c r="L295" s="45"/>
      <c r="M295" s="235"/>
      <c r="N295" s="236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197</v>
      </c>
      <c r="AU295" s="18" t="s">
        <v>85</v>
      </c>
    </row>
    <row r="296" s="2" customFormat="1">
      <c r="A296" s="39"/>
      <c r="B296" s="40"/>
      <c r="C296" s="41"/>
      <c r="D296" s="233" t="s">
        <v>210</v>
      </c>
      <c r="E296" s="41"/>
      <c r="F296" s="260" t="s">
        <v>1204</v>
      </c>
      <c r="G296" s="41"/>
      <c r="H296" s="41"/>
      <c r="I296" s="137"/>
      <c r="J296" s="41"/>
      <c r="K296" s="41"/>
      <c r="L296" s="45"/>
      <c r="M296" s="235"/>
      <c r="N296" s="236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210</v>
      </c>
      <c r="AU296" s="18" t="s">
        <v>85</v>
      </c>
    </row>
    <row r="297" s="2" customFormat="1" ht="16.5" customHeight="1">
      <c r="A297" s="39"/>
      <c r="B297" s="40"/>
      <c r="C297" s="248" t="s">
        <v>489</v>
      </c>
      <c r="D297" s="248" t="s">
        <v>152</v>
      </c>
      <c r="E297" s="249" t="s">
        <v>496</v>
      </c>
      <c r="F297" s="250" t="s">
        <v>497</v>
      </c>
      <c r="G297" s="251" t="s">
        <v>155</v>
      </c>
      <c r="H297" s="252">
        <v>10</v>
      </c>
      <c r="I297" s="253"/>
      <c r="J297" s="254">
        <f>ROUND(I297*H297,2)</f>
        <v>0</v>
      </c>
      <c r="K297" s="250" t="s">
        <v>19</v>
      </c>
      <c r="L297" s="255"/>
      <c r="M297" s="256" t="s">
        <v>19</v>
      </c>
      <c r="N297" s="257" t="s">
        <v>45</v>
      </c>
      <c r="O297" s="85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1" t="s">
        <v>388</v>
      </c>
      <c r="AT297" s="231" t="s">
        <v>152</v>
      </c>
      <c r="AU297" s="231" t="s">
        <v>85</v>
      </c>
      <c r="AY297" s="18" t="s">
        <v>142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8" t="s">
        <v>82</v>
      </c>
      <c r="BK297" s="232">
        <f>ROUND(I297*H297,2)</f>
        <v>0</v>
      </c>
      <c r="BL297" s="18" t="s">
        <v>269</v>
      </c>
      <c r="BM297" s="231" t="s">
        <v>498</v>
      </c>
    </row>
    <row r="298" s="2" customFormat="1">
      <c r="A298" s="39"/>
      <c r="B298" s="40"/>
      <c r="C298" s="41"/>
      <c r="D298" s="233" t="s">
        <v>149</v>
      </c>
      <c r="E298" s="41"/>
      <c r="F298" s="234" t="s">
        <v>497</v>
      </c>
      <c r="G298" s="41"/>
      <c r="H298" s="41"/>
      <c r="I298" s="137"/>
      <c r="J298" s="41"/>
      <c r="K298" s="41"/>
      <c r="L298" s="45"/>
      <c r="M298" s="235"/>
      <c r="N298" s="236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149</v>
      </c>
      <c r="AU298" s="18" t="s">
        <v>85</v>
      </c>
    </row>
    <row r="299" s="13" customFormat="1">
      <c r="A299" s="13"/>
      <c r="B299" s="237"/>
      <c r="C299" s="238"/>
      <c r="D299" s="233" t="s">
        <v>150</v>
      </c>
      <c r="E299" s="239" t="s">
        <v>19</v>
      </c>
      <c r="F299" s="240" t="s">
        <v>1389</v>
      </c>
      <c r="G299" s="238"/>
      <c r="H299" s="241">
        <v>10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7" t="s">
        <v>150</v>
      </c>
      <c r="AU299" s="247" t="s">
        <v>85</v>
      </c>
      <c r="AV299" s="13" t="s">
        <v>85</v>
      </c>
      <c r="AW299" s="13" t="s">
        <v>34</v>
      </c>
      <c r="AX299" s="13" t="s">
        <v>82</v>
      </c>
      <c r="AY299" s="247" t="s">
        <v>142</v>
      </c>
    </row>
    <row r="300" s="2" customFormat="1" ht="16.5" customHeight="1">
      <c r="A300" s="39"/>
      <c r="B300" s="40"/>
      <c r="C300" s="220" t="s">
        <v>495</v>
      </c>
      <c r="D300" s="220" t="s">
        <v>143</v>
      </c>
      <c r="E300" s="221" t="s">
        <v>501</v>
      </c>
      <c r="F300" s="222" t="s">
        <v>502</v>
      </c>
      <c r="G300" s="223" t="s">
        <v>155</v>
      </c>
      <c r="H300" s="224">
        <v>184</v>
      </c>
      <c r="I300" s="225"/>
      <c r="J300" s="226">
        <f>ROUND(I300*H300,2)</f>
        <v>0</v>
      </c>
      <c r="K300" s="222" t="s">
        <v>19</v>
      </c>
      <c r="L300" s="45"/>
      <c r="M300" s="227" t="s">
        <v>19</v>
      </c>
      <c r="N300" s="228" t="s">
        <v>45</v>
      </c>
      <c r="O300" s="85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1" t="s">
        <v>269</v>
      </c>
      <c r="AT300" s="231" t="s">
        <v>143</v>
      </c>
      <c r="AU300" s="231" t="s">
        <v>85</v>
      </c>
      <c r="AY300" s="18" t="s">
        <v>142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8" t="s">
        <v>82</v>
      </c>
      <c r="BK300" s="232">
        <f>ROUND(I300*H300,2)</f>
        <v>0</v>
      </c>
      <c r="BL300" s="18" t="s">
        <v>269</v>
      </c>
      <c r="BM300" s="231" t="s">
        <v>503</v>
      </c>
    </row>
    <row r="301" s="2" customFormat="1">
      <c r="A301" s="39"/>
      <c r="B301" s="40"/>
      <c r="C301" s="41"/>
      <c r="D301" s="233" t="s">
        <v>149</v>
      </c>
      <c r="E301" s="41"/>
      <c r="F301" s="234" t="s">
        <v>502</v>
      </c>
      <c r="G301" s="41"/>
      <c r="H301" s="41"/>
      <c r="I301" s="137"/>
      <c r="J301" s="41"/>
      <c r="K301" s="41"/>
      <c r="L301" s="45"/>
      <c r="M301" s="235"/>
      <c r="N301" s="236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149</v>
      </c>
      <c r="AU301" s="18" t="s">
        <v>85</v>
      </c>
    </row>
    <row r="302" s="2" customFormat="1" ht="16.5" customHeight="1">
      <c r="A302" s="39"/>
      <c r="B302" s="40"/>
      <c r="C302" s="248" t="s">
        <v>500</v>
      </c>
      <c r="D302" s="248" t="s">
        <v>152</v>
      </c>
      <c r="E302" s="249" t="s">
        <v>505</v>
      </c>
      <c r="F302" s="250" t="s">
        <v>506</v>
      </c>
      <c r="G302" s="251" t="s">
        <v>155</v>
      </c>
      <c r="H302" s="252">
        <v>30</v>
      </c>
      <c r="I302" s="253"/>
      <c r="J302" s="254">
        <f>ROUND(I302*H302,2)</f>
        <v>0</v>
      </c>
      <c r="K302" s="250" t="s">
        <v>19</v>
      </c>
      <c r="L302" s="255"/>
      <c r="M302" s="256" t="s">
        <v>19</v>
      </c>
      <c r="N302" s="257" t="s">
        <v>45</v>
      </c>
      <c r="O302" s="85"/>
      <c r="P302" s="229">
        <f>O302*H302</f>
        <v>0</v>
      </c>
      <c r="Q302" s="229">
        <v>0.0030000000000000001</v>
      </c>
      <c r="R302" s="229">
        <f>Q302*H302</f>
        <v>0.089999999999999997</v>
      </c>
      <c r="S302" s="229">
        <v>0</v>
      </c>
      <c r="T302" s="23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1" t="s">
        <v>388</v>
      </c>
      <c r="AT302" s="231" t="s">
        <v>152</v>
      </c>
      <c r="AU302" s="231" t="s">
        <v>85</v>
      </c>
      <c r="AY302" s="18" t="s">
        <v>142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8" t="s">
        <v>82</v>
      </c>
      <c r="BK302" s="232">
        <f>ROUND(I302*H302,2)</f>
        <v>0</v>
      </c>
      <c r="BL302" s="18" t="s">
        <v>269</v>
      </c>
      <c r="BM302" s="231" t="s">
        <v>1390</v>
      </c>
    </row>
    <row r="303" s="2" customFormat="1">
      <c r="A303" s="39"/>
      <c r="B303" s="40"/>
      <c r="C303" s="41"/>
      <c r="D303" s="233" t="s">
        <v>149</v>
      </c>
      <c r="E303" s="41"/>
      <c r="F303" s="234" t="s">
        <v>506</v>
      </c>
      <c r="G303" s="41"/>
      <c r="H303" s="41"/>
      <c r="I303" s="137"/>
      <c r="J303" s="41"/>
      <c r="K303" s="41"/>
      <c r="L303" s="45"/>
      <c r="M303" s="235"/>
      <c r="N303" s="236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149</v>
      </c>
      <c r="AU303" s="18" t="s">
        <v>85</v>
      </c>
    </row>
    <row r="304" s="13" customFormat="1">
      <c r="A304" s="13"/>
      <c r="B304" s="237"/>
      <c r="C304" s="238"/>
      <c r="D304" s="233" t="s">
        <v>150</v>
      </c>
      <c r="E304" s="239" t="s">
        <v>19</v>
      </c>
      <c r="F304" s="240" t="s">
        <v>336</v>
      </c>
      <c r="G304" s="238"/>
      <c r="H304" s="241">
        <v>30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7" t="s">
        <v>150</v>
      </c>
      <c r="AU304" s="247" t="s">
        <v>85</v>
      </c>
      <c r="AV304" s="13" t="s">
        <v>85</v>
      </c>
      <c r="AW304" s="13" t="s">
        <v>34</v>
      </c>
      <c r="AX304" s="13" t="s">
        <v>82</v>
      </c>
      <c r="AY304" s="247" t="s">
        <v>142</v>
      </c>
    </row>
    <row r="305" s="2" customFormat="1" ht="16.5" customHeight="1">
      <c r="A305" s="39"/>
      <c r="B305" s="40"/>
      <c r="C305" s="248" t="s">
        <v>504</v>
      </c>
      <c r="D305" s="248" t="s">
        <v>152</v>
      </c>
      <c r="E305" s="249" t="s">
        <v>1207</v>
      </c>
      <c r="F305" s="250" t="s">
        <v>1208</v>
      </c>
      <c r="G305" s="251" t="s">
        <v>155</v>
      </c>
      <c r="H305" s="252">
        <v>154</v>
      </c>
      <c r="I305" s="253"/>
      <c r="J305" s="254">
        <f>ROUND(I305*H305,2)</f>
        <v>0</v>
      </c>
      <c r="K305" s="250" t="s">
        <v>19</v>
      </c>
      <c r="L305" s="255"/>
      <c r="M305" s="256" t="s">
        <v>19</v>
      </c>
      <c r="N305" s="257" t="s">
        <v>45</v>
      </c>
      <c r="O305" s="85"/>
      <c r="P305" s="229">
        <f>O305*H305</f>
        <v>0</v>
      </c>
      <c r="Q305" s="229">
        <v>0.0030000000000000001</v>
      </c>
      <c r="R305" s="229">
        <f>Q305*H305</f>
        <v>0.46200000000000002</v>
      </c>
      <c r="S305" s="229">
        <v>0</v>
      </c>
      <c r="T305" s="230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1" t="s">
        <v>388</v>
      </c>
      <c r="AT305" s="231" t="s">
        <v>152</v>
      </c>
      <c r="AU305" s="231" t="s">
        <v>85</v>
      </c>
      <c r="AY305" s="18" t="s">
        <v>142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8" t="s">
        <v>82</v>
      </c>
      <c r="BK305" s="232">
        <f>ROUND(I305*H305,2)</f>
        <v>0</v>
      </c>
      <c r="BL305" s="18" t="s">
        <v>269</v>
      </c>
      <c r="BM305" s="231" t="s">
        <v>511</v>
      </c>
    </row>
    <row r="306" s="2" customFormat="1">
      <c r="A306" s="39"/>
      <c r="B306" s="40"/>
      <c r="C306" s="41"/>
      <c r="D306" s="233" t="s">
        <v>149</v>
      </c>
      <c r="E306" s="41"/>
      <c r="F306" s="234" t="s">
        <v>1209</v>
      </c>
      <c r="G306" s="41"/>
      <c r="H306" s="41"/>
      <c r="I306" s="137"/>
      <c r="J306" s="41"/>
      <c r="K306" s="41"/>
      <c r="L306" s="45"/>
      <c r="M306" s="235"/>
      <c r="N306" s="236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149</v>
      </c>
      <c r="AU306" s="18" t="s">
        <v>85</v>
      </c>
    </row>
    <row r="307" s="13" customFormat="1">
      <c r="A307" s="13"/>
      <c r="B307" s="237"/>
      <c r="C307" s="238"/>
      <c r="D307" s="233" t="s">
        <v>150</v>
      </c>
      <c r="E307" s="239" t="s">
        <v>19</v>
      </c>
      <c r="F307" s="240" t="s">
        <v>1391</v>
      </c>
      <c r="G307" s="238"/>
      <c r="H307" s="241">
        <v>154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7" t="s">
        <v>150</v>
      </c>
      <c r="AU307" s="247" t="s">
        <v>85</v>
      </c>
      <c r="AV307" s="13" t="s">
        <v>85</v>
      </c>
      <c r="AW307" s="13" t="s">
        <v>34</v>
      </c>
      <c r="AX307" s="13" t="s">
        <v>82</v>
      </c>
      <c r="AY307" s="247" t="s">
        <v>142</v>
      </c>
    </row>
    <row r="308" s="2" customFormat="1" ht="21.75" customHeight="1">
      <c r="A308" s="39"/>
      <c r="B308" s="40"/>
      <c r="C308" s="220" t="s">
        <v>508</v>
      </c>
      <c r="D308" s="220" t="s">
        <v>143</v>
      </c>
      <c r="E308" s="221" t="s">
        <v>519</v>
      </c>
      <c r="F308" s="222" t="s">
        <v>520</v>
      </c>
      <c r="G308" s="223" t="s">
        <v>155</v>
      </c>
      <c r="H308" s="224">
        <v>14</v>
      </c>
      <c r="I308" s="225"/>
      <c r="J308" s="226">
        <f>ROUND(I308*H308,2)</f>
        <v>0</v>
      </c>
      <c r="K308" s="222" t="s">
        <v>165</v>
      </c>
      <c r="L308" s="45"/>
      <c r="M308" s="227" t="s">
        <v>19</v>
      </c>
      <c r="N308" s="228" t="s">
        <v>45</v>
      </c>
      <c r="O308" s="85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1" t="s">
        <v>269</v>
      </c>
      <c r="AT308" s="231" t="s">
        <v>143</v>
      </c>
      <c r="AU308" s="231" t="s">
        <v>85</v>
      </c>
      <c r="AY308" s="18" t="s">
        <v>142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8" t="s">
        <v>82</v>
      </c>
      <c r="BK308" s="232">
        <f>ROUND(I308*H308,2)</f>
        <v>0</v>
      </c>
      <c r="BL308" s="18" t="s">
        <v>269</v>
      </c>
      <c r="BM308" s="231" t="s">
        <v>521</v>
      </c>
    </row>
    <row r="309" s="2" customFormat="1">
      <c r="A309" s="39"/>
      <c r="B309" s="40"/>
      <c r="C309" s="41"/>
      <c r="D309" s="233" t="s">
        <v>149</v>
      </c>
      <c r="E309" s="41"/>
      <c r="F309" s="234" t="s">
        <v>520</v>
      </c>
      <c r="G309" s="41"/>
      <c r="H309" s="41"/>
      <c r="I309" s="137"/>
      <c r="J309" s="41"/>
      <c r="K309" s="41"/>
      <c r="L309" s="45"/>
      <c r="M309" s="235"/>
      <c r="N309" s="236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149</v>
      </c>
      <c r="AU309" s="18" t="s">
        <v>85</v>
      </c>
    </row>
    <row r="310" s="2" customFormat="1" ht="21.75" customHeight="1">
      <c r="A310" s="39"/>
      <c r="B310" s="40"/>
      <c r="C310" s="248" t="s">
        <v>513</v>
      </c>
      <c r="D310" s="248" t="s">
        <v>152</v>
      </c>
      <c r="E310" s="249" t="s">
        <v>1211</v>
      </c>
      <c r="F310" s="250" t="s">
        <v>1212</v>
      </c>
      <c r="G310" s="251" t="s">
        <v>155</v>
      </c>
      <c r="H310" s="252">
        <v>14</v>
      </c>
      <c r="I310" s="253"/>
      <c r="J310" s="254">
        <f>ROUND(I310*H310,2)</f>
        <v>0</v>
      </c>
      <c r="K310" s="250" t="s">
        <v>19</v>
      </c>
      <c r="L310" s="255"/>
      <c r="M310" s="256" t="s">
        <v>19</v>
      </c>
      <c r="N310" s="257" t="s">
        <v>45</v>
      </c>
      <c r="O310" s="85"/>
      <c r="P310" s="229">
        <f>O310*H310</f>
        <v>0</v>
      </c>
      <c r="Q310" s="229">
        <v>0.0030000000000000001</v>
      </c>
      <c r="R310" s="229">
        <f>Q310*H310</f>
        <v>0.042000000000000003</v>
      </c>
      <c r="S310" s="229">
        <v>0</v>
      </c>
      <c r="T310" s="23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1" t="s">
        <v>388</v>
      </c>
      <c r="AT310" s="231" t="s">
        <v>152</v>
      </c>
      <c r="AU310" s="231" t="s">
        <v>85</v>
      </c>
      <c r="AY310" s="18" t="s">
        <v>142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8" t="s">
        <v>82</v>
      </c>
      <c r="BK310" s="232">
        <f>ROUND(I310*H310,2)</f>
        <v>0</v>
      </c>
      <c r="BL310" s="18" t="s">
        <v>269</v>
      </c>
      <c r="BM310" s="231" t="s">
        <v>528</v>
      </c>
    </row>
    <row r="311" s="2" customFormat="1">
      <c r="A311" s="39"/>
      <c r="B311" s="40"/>
      <c r="C311" s="41"/>
      <c r="D311" s="233" t="s">
        <v>149</v>
      </c>
      <c r="E311" s="41"/>
      <c r="F311" s="234" t="s">
        <v>1212</v>
      </c>
      <c r="G311" s="41"/>
      <c r="H311" s="41"/>
      <c r="I311" s="137"/>
      <c r="J311" s="41"/>
      <c r="K311" s="41"/>
      <c r="L311" s="45"/>
      <c r="M311" s="235"/>
      <c r="N311" s="236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149</v>
      </c>
      <c r="AU311" s="18" t="s">
        <v>85</v>
      </c>
    </row>
    <row r="312" s="13" customFormat="1">
      <c r="A312" s="13"/>
      <c r="B312" s="237"/>
      <c r="C312" s="238"/>
      <c r="D312" s="233" t="s">
        <v>150</v>
      </c>
      <c r="E312" s="239" t="s">
        <v>19</v>
      </c>
      <c r="F312" s="240" t="s">
        <v>243</v>
      </c>
      <c r="G312" s="238"/>
      <c r="H312" s="241">
        <v>14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7" t="s">
        <v>150</v>
      </c>
      <c r="AU312" s="247" t="s">
        <v>85</v>
      </c>
      <c r="AV312" s="13" t="s">
        <v>85</v>
      </c>
      <c r="AW312" s="13" t="s">
        <v>34</v>
      </c>
      <c r="AX312" s="13" t="s">
        <v>82</v>
      </c>
      <c r="AY312" s="247" t="s">
        <v>142</v>
      </c>
    </row>
    <row r="313" s="2" customFormat="1" ht="21.75" customHeight="1">
      <c r="A313" s="39"/>
      <c r="B313" s="40"/>
      <c r="C313" s="220" t="s">
        <v>518</v>
      </c>
      <c r="D313" s="220" t="s">
        <v>143</v>
      </c>
      <c r="E313" s="221" t="s">
        <v>534</v>
      </c>
      <c r="F313" s="222" t="s">
        <v>535</v>
      </c>
      <c r="G313" s="223" t="s">
        <v>155</v>
      </c>
      <c r="H313" s="224">
        <v>4</v>
      </c>
      <c r="I313" s="225"/>
      <c r="J313" s="226">
        <f>ROUND(I313*H313,2)</f>
        <v>0</v>
      </c>
      <c r="K313" s="222" t="s">
        <v>19</v>
      </c>
      <c r="L313" s="45"/>
      <c r="M313" s="227" t="s">
        <v>19</v>
      </c>
      <c r="N313" s="228" t="s">
        <v>45</v>
      </c>
      <c r="O313" s="85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1" t="s">
        <v>269</v>
      </c>
      <c r="AT313" s="231" t="s">
        <v>143</v>
      </c>
      <c r="AU313" s="231" t="s">
        <v>85</v>
      </c>
      <c r="AY313" s="18" t="s">
        <v>142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8" t="s">
        <v>82</v>
      </c>
      <c r="BK313" s="232">
        <f>ROUND(I313*H313,2)</f>
        <v>0</v>
      </c>
      <c r="BL313" s="18" t="s">
        <v>269</v>
      </c>
      <c r="BM313" s="231" t="s">
        <v>536</v>
      </c>
    </row>
    <row r="314" s="2" customFormat="1">
      <c r="A314" s="39"/>
      <c r="B314" s="40"/>
      <c r="C314" s="41"/>
      <c r="D314" s="233" t="s">
        <v>149</v>
      </c>
      <c r="E314" s="41"/>
      <c r="F314" s="234" t="s">
        <v>535</v>
      </c>
      <c r="G314" s="41"/>
      <c r="H314" s="41"/>
      <c r="I314" s="137"/>
      <c r="J314" s="41"/>
      <c r="K314" s="41"/>
      <c r="L314" s="45"/>
      <c r="M314" s="235"/>
      <c r="N314" s="236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149</v>
      </c>
      <c r="AU314" s="18" t="s">
        <v>85</v>
      </c>
    </row>
    <row r="315" s="13" customFormat="1">
      <c r="A315" s="13"/>
      <c r="B315" s="237"/>
      <c r="C315" s="238"/>
      <c r="D315" s="233" t="s">
        <v>150</v>
      </c>
      <c r="E315" s="239" t="s">
        <v>19</v>
      </c>
      <c r="F315" s="240" t="s">
        <v>1364</v>
      </c>
      <c r="G315" s="238"/>
      <c r="H315" s="241">
        <v>4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7" t="s">
        <v>150</v>
      </c>
      <c r="AU315" s="247" t="s">
        <v>85</v>
      </c>
      <c r="AV315" s="13" t="s">
        <v>85</v>
      </c>
      <c r="AW315" s="13" t="s">
        <v>34</v>
      </c>
      <c r="AX315" s="13" t="s">
        <v>82</v>
      </c>
      <c r="AY315" s="247" t="s">
        <v>142</v>
      </c>
    </row>
    <row r="316" s="2" customFormat="1" ht="21.75" customHeight="1">
      <c r="A316" s="39"/>
      <c r="B316" s="40"/>
      <c r="C316" s="248" t="s">
        <v>522</v>
      </c>
      <c r="D316" s="248" t="s">
        <v>152</v>
      </c>
      <c r="E316" s="249" t="s">
        <v>539</v>
      </c>
      <c r="F316" s="250" t="s">
        <v>540</v>
      </c>
      <c r="G316" s="251" t="s">
        <v>155</v>
      </c>
      <c r="H316" s="252">
        <v>4</v>
      </c>
      <c r="I316" s="253"/>
      <c r="J316" s="254">
        <f>ROUND(I316*H316,2)</f>
        <v>0</v>
      </c>
      <c r="K316" s="250" t="s">
        <v>19</v>
      </c>
      <c r="L316" s="255"/>
      <c r="M316" s="256" t="s">
        <v>19</v>
      </c>
      <c r="N316" s="257" t="s">
        <v>45</v>
      </c>
      <c r="O316" s="85"/>
      <c r="P316" s="229">
        <f>O316*H316</f>
        <v>0</v>
      </c>
      <c r="Q316" s="229">
        <v>0.044999999999999998</v>
      </c>
      <c r="R316" s="229">
        <f>Q316*H316</f>
        <v>0.17999999999999999</v>
      </c>
      <c r="S316" s="229">
        <v>0</v>
      </c>
      <c r="T316" s="23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1" t="s">
        <v>388</v>
      </c>
      <c r="AT316" s="231" t="s">
        <v>152</v>
      </c>
      <c r="AU316" s="231" t="s">
        <v>85</v>
      </c>
      <c r="AY316" s="18" t="s">
        <v>142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8" t="s">
        <v>82</v>
      </c>
      <c r="BK316" s="232">
        <f>ROUND(I316*H316,2)</f>
        <v>0</v>
      </c>
      <c r="BL316" s="18" t="s">
        <v>269</v>
      </c>
      <c r="BM316" s="231" t="s">
        <v>541</v>
      </c>
    </row>
    <row r="317" s="2" customFormat="1">
      <c r="A317" s="39"/>
      <c r="B317" s="40"/>
      <c r="C317" s="41"/>
      <c r="D317" s="233" t="s">
        <v>149</v>
      </c>
      <c r="E317" s="41"/>
      <c r="F317" s="234" t="s">
        <v>540</v>
      </c>
      <c r="G317" s="41"/>
      <c r="H317" s="41"/>
      <c r="I317" s="137"/>
      <c r="J317" s="41"/>
      <c r="K317" s="41"/>
      <c r="L317" s="45"/>
      <c r="M317" s="235"/>
      <c r="N317" s="236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149</v>
      </c>
      <c r="AU317" s="18" t="s">
        <v>85</v>
      </c>
    </row>
    <row r="318" s="13" customFormat="1">
      <c r="A318" s="13"/>
      <c r="B318" s="237"/>
      <c r="C318" s="238"/>
      <c r="D318" s="233" t="s">
        <v>150</v>
      </c>
      <c r="E318" s="239" t="s">
        <v>19</v>
      </c>
      <c r="F318" s="240" t="s">
        <v>1364</v>
      </c>
      <c r="G318" s="238"/>
      <c r="H318" s="241">
        <v>4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7" t="s">
        <v>150</v>
      </c>
      <c r="AU318" s="247" t="s">
        <v>85</v>
      </c>
      <c r="AV318" s="13" t="s">
        <v>85</v>
      </c>
      <c r="AW318" s="13" t="s">
        <v>34</v>
      </c>
      <c r="AX318" s="13" t="s">
        <v>82</v>
      </c>
      <c r="AY318" s="247" t="s">
        <v>142</v>
      </c>
    </row>
    <row r="319" s="2" customFormat="1" ht="16.5" customHeight="1">
      <c r="A319" s="39"/>
      <c r="B319" s="40"/>
      <c r="C319" s="248" t="s">
        <v>269</v>
      </c>
      <c r="D319" s="248" t="s">
        <v>152</v>
      </c>
      <c r="E319" s="249" t="s">
        <v>543</v>
      </c>
      <c r="F319" s="250" t="s">
        <v>544</v>
      </c>
      <c r="G319" s="251" t="s">
        <v>155</v>
      </c>
      <c r="H319" s="252">
        <v>4</v>
      </c>
      <c r="I319" s="253"/>
      <c r="J319" s="254">
        <f>ROUND(I319*H319,2)</f>
        <v>0</v>
      </c>
      <c r="K319" s="250" t="s">
        <v>19</v>
      </c>
      <c r="L319" s="255"/>
      <c r="M319" s="256" t="s">
        <v>19</v>
      </c>
      <c r="N319" s="257" t="s">
        <v>45</v>
      </c>
      <c r="O319" s="85"/>
      <c r="P319" s="229">
        <f>O319*H319</f>
        <v>0</v>
      </c>
      <c r="Q319" s="229">
        <v>0.050000000000000003</v>
      </c>
      <c r="R319" s="229">
        <f>Q319*H319</f>
        <v>0.20000000000000001</v>
      </c>
      <c r="S319" s="229">
        <v>0</v>
      </c>
      <c r="T319" s="230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1" t="s">
        <v>388</v>
      </c>
      <c r="AT319" s="231" t="s">
        <v>152</v>
      </c>
      <c r="AU319" s="231" t="s">
        <v>85</v>
      </c>
      <c r="AY319" s="18" t="s">
        <v>142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8" t="s">
        <v>82</v>
      </c>
      <c r="BK319" s="232">
        <f>ROUND(I319*H319,2)</f>
        <v>0</v>
      </c>
      <c r="BL319" s="18" t="s">
        <v>269</v>
      </c>
      <c r="BM319" s="231" t="s">
        <v>545</v>
      </c>
    </row>
    <row r="320" s="2" customFormat="1">
      <c r="A320" s="39"/>
      <c r="B320" s="40"/>
      <c r="C320" s="41"/>
      <c r="D320" s="233" t="s">
        <v>149</v>
      </c>
      <c r="E320" s="41"/>
      <c r="F320" s="234" t="s">
        <v>544</v>
      </c>
      <c r="G320" s="41"/>
      <c r="H320" s="41"/>
      <c r="I320" s="137"/>
      <c r="J320" s="41"/>
      <c r="K320" s="41"/>
      <c r="L320" s="45"/>
      <c r="M320" s="235"/>
      <c r="N320" s="236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149</v>
      </c>
      <c r="AU320" s="18" t="s">
        <v>85</v>
      </c>
    </row>
    <row r="321" s="13" customFormat="1">
      <c r="A321" s="13"/>
      <c r="B321" s="237"/>
      <c r="C321" s="238"/>
      <c r="D321" s="233" t="s">
        <v>150</v>
      </c>
      <c r="E321" s="239" t="s">
        <v>19</v>
      </c>
      <c r="F321" s="240" t="s">
        <v>1364</v>
      </c>
      <c r="G321" s="238"/>
      <c r="H321" s="241">
        <v>4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7" t="s">
        <v>150</v>
      </c>
      <c r="AU321" s="247" t="s">
        <v>85</v>
      </c>
      <c r="AV321" s="13" t="s">
        <v>85</v>
      </c>
      <c r="AW321" s="13" t="s">
        <v>34</v>
      </c>
      <c r="AX321" s="13" t="s">
        <v>82</v>
      </c>
      <c r="AY321" s="247" t="s">
        <v>142</v>
      </c>
    </row>
    <row r="322" s="2" customFormat="1" ht="21.75" customHeight="1">
      <c r="A322" s="39"/>
      <c r="B322" s="40"/>
      <c r="C322" s="220" t="s">
        <v>529</v>
      </c>
      <c r="D322" s="220" t="s">
        <v>143</v>
      </c>
      <c r="E322" s="221" t="s">
        <v>1215</v>
      </c>
      <c r="F322" s="222" t="s">
        <v>1216</v>
      </c>
      <c r="G322" s="223" t="s">
        <v>194</v>
      </c>
      <c r="H322" s="224">
        <v>160</v>
      </c>
      <c r="I322" s="225"/>
      <c r="J322" s="226">
        <f>ROUND(I322*H322,2)</f>
        <v>0</v>
      </c>
      <c r="K322" s="222" t="s">
        <v>165</v>
      </c>
      <c r="L322" s="45"/>
      <c r="M322" s="227" t="s">
        <v>19</v>
      </c>
      <c r="N322" s="228" t="s">
        <v>45</v>
      </c>
      <c r="O322" s="85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1" t="s">
        <v>269</v>
      </c>
      <c r="AT322" s="231" t="s">
        <v>143</v>
      </c>
      <c r="AU322" s="231" t="s">
        <v>85</v>
      </c>
      <c r="AY322" s="18" t="s">
        <v>142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8" t="s">
        <v>82</v>
      </c>
      <c r="BK322" s="232">
        <f>ROUND(I322*H322,2)</f>
        <v>0</v>
      </c>
      <c r="BL322" s="18" t="s">
        <v>269</v>
      </c>
      <c r="BM322" s="231" t="s">
        <v>1217</v>
      </c>
    </row>
    <row r="323" s="2" customFormat="1">
      <c r="A323" s="39"/>
      <c r="B323" s="40"/>
      <c r="C323" s="41"/>
      <c r="D323" s="233" t="s">
        <v>149</v>
      </c>
      <c r="E323" s="41"/>
      <c r="F323" s="234" t="s">
        <v>1218</v>
      </c>
      <c r="G323" s="41"/>
      <c r="H323" s="41"/>
      <c r="I323" s="137"/>
      <c r="J323" s="41"/>
      <c r="K323" s="41"/>
      <c r="L323" s="45"/>
      <c r="M323" s="235"/>
      <c r="N323" s="236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149</v>
      </c>
      <c r="AU323" s="18" t="s">
        <v>85</v>
      </c>
    </row>
    <row r="324" s="2" customFormat="1" ht="21.75" customHeight="1">
      <c r="A324" s="39"/>
      <c r="B324" s="40"/>
      <c r="C324" s="248" t="s">
        <v>533</v>
      </c>
      <c r="D324" s="248" t="s">
        <v>152</v>
      </c>
      <c r="E324" s="249" t="s">
        <v>1219</v>
      </c>
      <c r="F324" s="250" t="s">
        <v>1220</v>
      </c>
      <c r="G324" s="251" t="s">
        <v>194</v>
      </c>
      <c r="H324" s="252">
        <v>192</v>
      </c>
      <c r="I324" s="253"/>
      <c r="J324" s="254">
        <f>ROUND(I324*H324,2)</f>
        <v>0</v>
      </c>
      <c r="K324" s="250" t="s">
        <v>165</v>
      </c>
      <c r="L324" s="255"/>
      <c r="M324" s="256" t="s">
        <v>19</v>
      </c>
      <c r="N324" s="257" t="s">
        <v>45</v>
      </c>
      <c r="O324" s="85"/>
      <c r="P324" s="229">
        <f>O324*H324</f>
        <v>0</v>
      </c>
      <c r="Q324" s="229">
        <v>0.00025999999999999998</v>
      </c>
      <c r="R324" s="229">
        <f>Q324*H324</f>
        <v>0.049919999999999992</v>
      </c>
      <c r="S324" s="229">
        <v>0</v>
      </c>
      <c r="T324" s="23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1" t="s">
        <v>388</v>
      </c>
      <c r="AT324" s="231" t="s">
        <v>152</v>
      </c>
      <c r="AU324" s="231" t="s">
        <v>85</v>
      </c>
      <c r="AY324" s="18" t="s">
        <v>142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8" t="s">
        <v>82</v>
      </c>
      <c r="BK324" s="232">
        <f>ROUND(I324*H324,2)</f>
        <v>0</v>
      </c>
      <c r="BL324" s="18" t="s">
        <v>269</v>
      </c>
      <c r="BM324" s="231" t="s">
        <v>1221</v>
      </c>
    </row>
    <row r="325" s="2" customFormat="1">
      <c r="A325" s="39"/>
      <c r="B325" s="40"/>
      <c r="C325" s="41"/>
      <c r="D325" s="233" t="s">
        <v>149</v>
      </c>
      <c r="E325" s="41"/>
      <c r="F325" s="234" t="s">
        <v>1220</v>
      </c>
      <c r="G325" s="41"/>
      <c r="H325" s="41"/>
      <c r="I325" s="137"/>
      <c r="J325" s="41"/>
      <c r="K325" s="41"/>
      <c r="L325" s="45"/>
      <c r="M325" s="235"/>
      <c r="N325" s="236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149</v>
      </c>
      <c r="AU325" s="18" t="s">
        <v>85</v>
      </c>
    </row>
    <row r="326" s="13" customFormat="1">
      <c r="A326" s="13"/>
      <c r="B326" s="237"/>
      <c r="C326" s="238"/>
      <c r="D326" s="233" t="s">
        <v>150</v>
      </c>
      <c r="E326" s="239" t="s">
        <v>19</v>
      </c>
      <c r="F326" s="240" t="s">
        <v>1392</v>
      </c>
      <c r="G326" s="238"/>
      <c r="H326" s="241">
        <v>160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7" t="s">
        <v>150</v>
      </c>
      <c r="AU326" s="247" t="s">
        <v>85</v>
      </c>
      <c r="AV326" s="13" t="s">
        <v>85</v>
      </c>
      <c r="AW326" s="13" t="s">
        <v>34</v>
      </c>
      <c r="AX326" s="13" t="s">
        <v>82</v>
      </c>
      <c r="AY326" s="247" t="s">
        <v>142</v>
      </c>
    </row>
    <row r="327" s="13" customFormat="1">
      <c r="A327" s="13"/>
      <c r="B327" s="237"/>
      <c r="C327" s="238"/>
      <c r="D327" s="233" t="s">
        <v>150</v>
      </c>
      <c r="E327" s="238"/>
      <c r="F327" s="240" t="s">
        <v>1393</v>
      </c>
      <c r="G327" s="238"/>
      <c r="H327" s="241">
        <v>192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7" t="s">
        <v>150</v>
      </c>
      <c r="AU327" s="247" t="s">
        <v>85</v>
      </c>
      <c r="AV327" s="13" t="s">
        <v>85</v>
      </c>
      <c r="AW327" s="13" t="s">
        <v>4</v>
      </c>
      <c r="AX327" s="13" t="s">
        <v>82</v>
      </c>
      <c r="AY327" s="247" t="s">
        <v>142</v>
      </c>
    </row>
    <row r="328" s="2" customFormat="1" ht="21.75" customHeight="1">
      <c r="A328" s="39"/>
      <c r="B328" s="40"/>
      <c r="C328" s="220" t="s">
        <v>538</v>
      </c>
      <c r="D328" s="220" t="s">
        <v>143</v>
      </c>
      <c r="E328" s="221" t="s">
        <v>431</v>
      </c>
      <c r="F328" s="222" t="s">
        <v>432</v>
      </c>
      <c r="G328" s="223" t="s">
        <v>194</v>
      </c>
      <c r="H328" s="224">
        <v>55</v>
      </c>
      <c r="I328" s="225"/>
      <c r="J328" s="226">
        <f>ROUND(I328*H328,2)</f>
        <v>0</v>
      </c>
      <c r="K328" s="222" t="s">
        <v>165</v>
      </c>
      <c r="L328" s="45"/>
      <c r="M328" s="227" t="s">
        <v>19</v>
      </c>
      <c r="N328" s="228" t="s">
        <v>45</v>
      </c>
      <c r="O328" s="85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1" t="s">
        <v>269</v>
      </c>
      <c r="AT328" s="231" t="s">
        <v>143</v>
      </c>
      <c r="AU328" s="231" t="s">
        <v>85</v>
      </c>
      <c r="AY328" s="18" t="s">
        <v>142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8" t="s">
        <v>82</v>
      </c>
      <c r="BK328" s="232">
        <f>ROUND(I328*H328,2)</f>
        <v>0</v>
      </c>
      <c r="BL328" s="18" t="s">
        <v>269</v>
      </c>
      <c r="BM328" s="231" t="s">
        <v>1224</v>
      </c>
    </row>
    <row r="329" s="2" customFormat="1">
      <c r="A329" s="39"/>
      <c r="B329" s="40"/>
      <c r="C329" s="41"/>
      <c r="D329" s="233" t="s">
        <v>149</v>
      </c>
      <c r="E329" s="41"/>
      <c r="F329" s="234" t="s">
        <v>434</v>
      </c>
      <c r="G329" s="41"/>
      <c r="H329" s="41"/>
      <c r="I329" s="137"/>
      <c r="J329" s="41"/>
      <c r="K329" s="41"/>
      <c r="L329" s="45"/>
      <c r="M329" s="235"/>
      <c r="N329" s="236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149</v>
      </c>
      <c r="AU329" s="18" t="s">
        <v>85</v>
      </c>
    </row>
    <row r="330" s="2" customFormat="1" ht="21.75" customHeight="1">
      <c r="A330" s="39"/>
      <c r="B330" s="40"/>
      <c r="C330" s="248" t="s">
        <v>542</v>
      </c>
      <c r="D330" s="248" t="s">
        <v>152</v>
      </c>
      <c r="E330" s="249" t="s">
        <v>1225</v>
      </c>
      <c r="F330" s="250" t="s">
        <v>1226</v>
      </c>
      <c r="G330" s="251" t="s">
        <v>194</v>
      </c>
      <c r="H330" s="252">
        <v>66</v>
      </c>
      <c r="I330" s="253"/>
      <c r="J330" s="254">
        <f>ROUND(I330*H330,2)</f>
        <v>0</v>
      </c>
      <c r="K330" s="250" t="s">
        <v>165</v>
      </c>
      <c r="L330" s="255"/>
      <c r="M330" s="256" t="s">
        <v>19</v>
      </c>
      <c r="N330" s="257" t="s">
        <v>45</v>
      </c>
      <c r="O330" s="85"/>
      <c r="P330" s="229">
        <f>O330*H330</f>
        <v>0</v>
      </c>
      <c r="Q330" s="229">
        <v>0.00042999999999999999</v>
      </c>
      <c r="R330" s="229">
        <f>Q330*H330</f>
        <v>0.028379999999999999</v>
      </c>
      <c r="S330" s="229">
        <v>0</v>
      </c>
      <c r="T330" s="230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1" t="s">
        <v>325</v>
      </c>
      <c r="AT330" s="231" t="s">
        <v>152</v>
      </c>
      <c r="AU330" s="231" t="s">
        <v>85</v>
      </c>
      <c r="AY330" s="18" t="s">
        <v>142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8" t="s">
        <v>82</v>
      </c>
      <c r="BK330" s="232">
        <f>ROUND(I330*H330,2)</f>
        <v>0</v>
      </c>
      <c r="BL330" s="18" t="s">
        <v>325</v>
      </c>
      <c r="BM330" s="231" t="s">
        <v>1227</v>
      </c>
    </row>
    <row r="331" s="2" customFormat="1">
      <c r="A331" s="39"/>
      <c r="B331" s="40"/>
      <c r="C331" s="41"/>
      <c r="D331" s="233" t="s">
        <v>149</v>
      </c>
      <c r="E331" s="41"/>
      <c r="F331" s="234" t="s">
        <v>1226</v>
      </c>
      <c r="G331" s="41"/>
      <c r="H331" s="41"/>
      <c r="I331" s="137"/>
      <c r="J331" s="41"/>
      <c r="K331" s="41"/>
      <c r="L331" s="45"/>
      <c r="M331" s="235"/>
      <c r="N331" s="236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149</v>
      </c>
      <c r="AU331" s="18" t="s">
        <v>85</v>
      </c>
    </row>
    <row r="332" s="13" customFormat="1">
      <c r="A332" s="13"/>
      <c r="B332" s="237"/>
      <c r="C332" s="238"/>
      <c r="D332" s="233" t="s">
        <v>150</v>
      </c>
      <c r="E332" s="239" t="s">
        <v>19</v>
      </c>
      <c r="F332" s="240" t="s">
        <v>1394</v>
      </c>
      <c r="G332" s="238"/>
      <c r="H332" s="241">
        <v>55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7" t="s">
        <v>150</v>
      </c>
      <c r="AU332" s="247" t="s">
        <v>85</v>
      </c>
      <c r="AV332" s="13" t="s">
        <v>85</v>
      </c>
      <c r="AW332" s="13" t="s">
        <v>34</v>
      </c>
      <c r="AX332" s="13" t="s">
        <v>82</v>
      </c>
      <c r="AY332" s="247" t="s">
        <v>142</v>
      </c>
    </row>
    <row r="333" s="13" customFormat="1">
      <c r="A333" s="13"/>
      <c r="B333" s="237"/>
      <c r="C333" s="238"/>
      <c r="D333" s="233" t="s">
        <v>150</v>
      </c>
      <c r="E333" s="238"/>
      <c r="F333" s="240" t="s">
        <v>1395</v>
      </c>
      <c r="G333" s="238"/>
      <c r="H333" s="241">
        <v>66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7" t="s">
        <v>150</v>
      </c>
      <c r="AU333" s="247" t="s">
        <v>85</v>
      </c>
      <c r="AV333" s="13" t="s">
        <v>85</v>
      </c>
      <c r="AW333" s="13" t="s">
        <v>4</v>
      </c>
      <c r="AX333" s="13" t="s">
        <v>82</v>
      </c>
      <c r="AY333" s="247" t="s">
        <v>142</v>
      </c>
    </row>
    <row r="334" s="2" customFormat="1" ht="16.5" customHeight="1">
      <c r="A334" s="39"/>
      <c r="B334" s="40"/>
      <c r="C334" s="220" t="s">
        <v>546</v>
      </c>
      <c r="D334" s="220" t="s">
        <v>143</v>
      </c>
      <c r="E334" s="221" t="s">
        <v>547</v>
      </c>
      <c r="F334" s="222" t="s">
        <v>548</v>
      </c>
      <c r="G334" s="223" t="s">
        <v>194</v>
      </c>
      <c r="H334" s="224">
        <v>1275</v>
      </c>
      <c r="I334" s="225"/>
      <c r="J334" s="226">
        <f>ROUND(I334*H334,2)</f>
        <v>0</v>
      </c>
      <c r="K334" s="222" t="s">
        <v>165</v>
      </c>
      <c r="L334" s="45"/>
      <c r="M334" s="227" t="s">
        <v>19</v>
      </c>
      <c r="N334" s="228" t="s">
        <v>45</v>
      </c>
      <c r="O334" s="85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1" t="s">
        <v>269</v>
      </c>
      <c r="AT334" s="231" t="s">
        <v>143</v>
      </c>
      <c r="AU334" s="231" t="s">
        <v>85</v>
      </c>
      <c r="AY334" s="18" t="s">
        <v>142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8" t="s">
        <v>82</v>
      </c>
      <c r="BK334" s="232">
        <f>ROUND(I334*H334,2)</f>
        <v>0</v>
      </c>
      <c r="BL334" s="18" t="s">
        <v>269</v>
      </c>
      <c r="BM334" s="231" t="s">
        <v>549</v>
      </c>
    </row>
    <row r="335" s="2" customFormat="1">
      <c r="A335" s="39"/>
      <c r="B335" s="40"/>
      <c r="C335" s="41"/>
      <c r="D335" s="233" t="s">
        <v>149</v>
      </c>
      <c r="E335" s="41"/>
      <c r="F335" s="234" t="s">
        <v>550</v>
      </c>
      <c r="G335" s="41"/>
      <c r="H335" s="41"/>
      <c r="I335" s="137"/>
      <c r="J335" s="41"/>
      <c r="K335" s="41"/>
      <c r="L335" s="45"/>
      <c r="M335" s="235"/>
      <c r="N335" s="236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149</v>
      </c>
      <c r="AU335" s="18" t="s">
        <v>85</v>
      </c>
    </row>
    <row r="336" s="2" customFormat="1" ht="21.75" customHeight="1">
      <c r="A336" s="39"/>
      <c r="B336" s="40"/>
      <c r="C336" s="248" t="s">
        <v>551</v>
      </c>
      <c r="D336" s="248" t="s">
        <v>152</v>
      </c>
      <c r="E336" s="249" t="s">
        <v>552</v>
      </c>
      <c r="F336" s="250" t="s">
        <v>553</v>
      </c>
      <c r="G336" s="251" t="s">
        <v>194</v>
      </c>
      <c r="H336" s="252">
        <v>528</v>
      </c>
      <c r="I336" s="253"/>
      <c r="J336" s="254">
        <f>ROUND(I336*H336,2)</f>
        <v>0</v>
      </c>
      <c r="K336" s="250" t="s">
        <v>19</v>
      </c>
      <c r="L336" s="255"/>
      <c r="M336" s="256" t="s">
        <v>19</v>
      </c>
      <c r="N336" s="257" t="s">
        <v>45</v>
      </c>
      <c r="O336" s="85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1" t="s">
        <v>388</v>
      </c>
      <c r="AT336" s="231" t="s">
        <v>152</v>
      </c>
      <c r="AU336" s="231" t="s">
        <v>85</v>
      </c>
      <c r="AY336" s="18" t="s">
        <v>142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8" t="s">
        <v>82</v>
      </c>
      <c r="BK336" s="232">
        <f>ROUND(I336*H336,2)</f>
        <v>0</v>
      </c>
      <c r="BL336" s="18" t="s">
        <v>269</v>
      </c>
      <c r="BM336" s="231" t="s">
        <v>554</v>
      </c>
    </row>
    <row r="337" s="2" customFormat="1">
      <c r="A337" s="39"/>
      <c r="B337" s="40"/>
      <c r="C337" s="41"/>
      <c r="D337" s="233" t="s">
        <v>149</v>
      </c>
      <c r="E337" s="41"/>
      <c r="F337" s="234" t="s">
        <v>553</v>
      </c>
      <c r="G337" s="41"/>
      <c r="H337" s="41"/>
      <c r="I337" s="137"/>
      <c r="J337" s="41"/>
      <c r="K337" s="41"/>
      <c r="L337" s="45"/>
      <c r="M337" s="235"/>
      <c r="N337" s="236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149</v>
      </c>
      <c r="AU337" s="18" t="s">
        <v>85</v>
      </c>
    </row>
    <row r="338" s="13" customFormat="1">
      <c r="A338" s="13"/>
      <c r="B338" s="237"/>
      <c r="C338" s="238"/>
      <c r="D338" s="233" t="s">
        <v>150</v>
      </c>
      <c r="E338" s="239" t="s">
        <v>19</v>
      </c>
      <c r="F338" s="240" t="s">
        <v>1396</v>
      </c>
      <c r="G338" s="238"/>
      <c r="H338" s="241">
        <v>440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7" t="s">
        <v>150</v>
      </c>
      <c r="AU338" s="247" t="s">
        <v>85</v>
      </c>
      <c r="AV338" s="13" t="s">
        <v>85</v>
      </c>
      <c r="AW338" s="13" t="s">
        <v>34</v>
      </c>
      <c r="AX338" s="13" t="s">
        <v>82</v>
      </c>
      <c r="AY338" s="247" t="s">
        <v>142</v>
      </c>
    </row>
    <row r="339" s="13" customFormat="1">
      <c r="A339" s="13"/>
      <c r="B339" s="237"/>
      <c r="C339" s="238"/>
      <c r="D339" s="233" t="s">
        <v>150</v>
      </c>
      <c r="E339" s="238"/>
      <c r="F339" s="240" t="s">
        <v>1397</v>
      </c>
      <c r="G339" s="238"/>
      <c r="H339" s="241">
        <v>528</v>
      </c>
      <c r="I339" s="242"/>
      <c r="J339" s="238"/>
      <c r="K339" s="238"/>
      <c r="L339" s="243"/>
      <c r="M339" s="244"/>
      <c r="N339" s="245"/>
      <c r="O339" s="245"/>
      <c r="P339" s="245"/>
      <c r="Q339" s="245"/>
      <c r="R339" s="245"/>
      <c r="S339" s="245"/>
      <c r="T339" s="24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7" t="s">
        <v>150</v>
      </c>
      <c r="AU339" s="247" t="s">
        <v>85</v>
      </c>
      <c r="AV339" s="13" t="s">
        <v>85</v>
      </c>
      <c r="AW339" s="13" t="s">
        <v>4</v>
      </c>
      <c r="AX339" s="13" t="s">
        <v>82</v>
      </c>
      <c r="AY339" s="247" t="s">
        <v>142</v>
      </c>
    </row>
    <row r="340" s="2" customFormat="1" ht="21.75" customHeight="1">
      <c r="A340" s="39"/>
      <c r="B340" s="40"/>
      <c r="C340" s="248" t="s">
        <v>557</v>
      </c>
      <c r="D340" s="248" t="s">
        <v>152</v>
      </c>
      <c r="E340" s="249" t="s">
        <v>558</v>
      </c>
      <c r="F340" s="250" t="s">
        <v>559</v>
      </c>
      <c r="G340" s="251" t="s">
        <v>194</v>
      </c>
      <c r="H340" s="252">
        <v>1002</v>
      </c>
      <c r="I340" s="253"/>
      <c r="J340" s="254">
        <f>ROUND(I340*H340,2)</f>
        <v>0</v>
      </c>
      <c r="K340" s="250" t="s">
        <v>19</v>
      </c>
      <c r="L340" s="255"/>
      <c r="M340" s="256" t="s">
        <v>19</v>
      </c>
      <c r="N340" s="257" t="s">
        <v>45</v>
      </c>
      <c r="O340" s="85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1" t="s">
        <v>388</v>
      </c>
      <c r="AT340" s="231" t="s">
        <v>152</v>
      </c>
      <c r="AU340" s="231" t="s">
        <v>85</v>
      </c>
      <c r="AY340" s="18" t="s">
        <v>142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8" t="s">
        <v>82</v>
      </c>
      <c r="BK340" s="232">
        <f>ROUND(I340*H340,2)</f>
        <v>0</v>
      </c>
      <c r="BL340" s="18" t="s">
        <v>269</v>
      </c>
      <c r="BM340" s="231" t="s">
        <v>560</v>
      </c>
    </row>
    <row r="341" s="2" customFormat="1">
      <c r="A341" s="39"/>
      <c r="B341" s="40"/>
      <c r="C341" s="41"/>
      <c r="D341" s="233" t="s">
        <v>149</v>
      </c>
      <c r="E341" s="41"/>
      <c r="F341" s="234" t="s">
        <v>559</v>
      </c>
      <c r="G341" s="41"/>
      <c r="H341" s="41"/>
      <c r="I341" s="137"/>
      <c r="J341" s="41"/>
      <c r="K341" s="41"/>
      <c r="L341" s="45"/>
      <c r="M341" s="235"/>
      <c r="N341" s="236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149</v>
      </c>
      <c r="AU341" s="18" t="s">
        <v>85</v>
      </c>
    </row>
    <row r="342" s="13" customFormat="1">
      <c r="A342" s="13"/>
      <c r="B342" s="237"/>
      <c r="C342" s="238"/>
      <c r="D342" s="233" t="s">
        <v>150</v>
      </c>
      <c r="E342" s="239" t="s">
        <v>19</v>
      </c>
      <c r="F342" s="240" t="s">
        <v>1398</v>
      </c>
      <c r="G342" s="238"/>
      <c r="H342" s="241">
        <v>835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7" t="s">
        <v>150</v>
      </c>
      <c r="AU342" s="247" t="s">
        <v>85</v>
      </c>
      <c r="AV342" s="13" t="s">
        <v>85</v>
      </c>
      <c r="AW342" s="13" t="s">
        <v>34</v>
      </c>
      <c r="AX342" s="13" t="s">
        <v>82</v>
      </c>
      <c r="AY342" s="247" t="s">
        <v>142</v>
      </c>
    </row>
    <row r="343" s="13" customFormat="1">
      <c r="A343" s="13"/>
      <c r="B343" s="237"/>
      <c r="C343" s="238"/>
      <c r="D343" s="233" t="s">
        <v>150</v>
      </c>
      <c r="E343" s="238"/>
      <c r="F343" s="240" t="s">
        <v>1399</v>
      </c>
      <c r="G343" s="238"/>
      <c r="H343" s="241">
        <v>1002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7" t="s">
        <v>150</v>
      </c>
      <c r="AU343" s="247" t="s">
        <v>85</v>
      </c>
      <c r="AV343" s="13" t="s">
        <v>85</v>
      </c>
      <c r="AW343" s="13" t="s">
        <v>4</v>
      </c>
      <c r="AX343" s="13" t="s">
        <v>82</v>
      </c>
      <c r="AY343" s="247" t="s">
        <v>142</v>
      </c>
    </row>
    <row r="344" s="2" customFormat="1" ht="21.75" customHeight="1">
      <c r="A344" s="39"/>
      <c r="B344" s="40"/>
      <c r="C344" s="220" t="s">
        <v>563</v>
      </c>
      <c r="D344" s="220" t="s">
        <v>143</v>
      </c>
      <c r="E344" s="221" t="s">
        <v>564</v>
      </c>
      <c r="F344" s="222" t="s">
        <v>565</v>
      </c>
      <c r="G344" s="223" t="s">
        <v>155</v>
      </c>
      <c r="H344" s="224">
        <v>1</v>
      </c>
      <c r="I344" s="225"/>
      <c r="J344" s="226">
        <f>ROUND(I344*H344,2)</f>
        <v>0</v>
      </c>
      <c r="K344" s="222" t="s">
        <v>165</v>
      </c>
      <c r="L344" s="45"/>
      <c r="M344" s="227" t="s">
        <v>19</v>
      </c>
      <c r="N344" s="228" t="s">
        <v>45</v>
      </c>
      <c r="O344" s="85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1" t="s">
        <v>269</v>
      </c>
      <c r="AT344" s="231" t="s">
        <v>143</v>
      </c>
      <c r="AU344" s="231" t="s">
        <v>85</v>
      </c>
      <c r="AY344" s="18" t="s">
        <v>142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8" t="s">
        <v>82</v>
      </c>
      <c r="BK344" s="232">
        <f>ROUND(I344*H344,2)</f>
        <v>0</v>
      </c>
      <c r="BL344" s="18" t="s">
        <v>269</v>
      </c>
      <c r="BM344" s="231" t="s">
        <v>566</v>
      </c>
    </row>
    <row r="345" s="2" customFormat="1">
      <c r="A345" s="39"/>
      <c r="B345" s="40"/>
      <c r="C345" s="41"/>
      <c r="D345" s="233" t="s">
        <v>149</v>
      </c>
      <c r="E345" s="41"/>
      <c r="F345" s="234" t="s">
        <v>567</v>
      </c>
      <c r="G345" s="41"/>
      <c r="H345" s="41"/>
      <c r="I345" s="137"/>
      <c r="J345" s="41"/>
      <c r="K345" s="41"/>
      <c r="L345" s="45"/>
      <c r="M345" s="235"/>
      <c r="N345" s="236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149</v>
      </c>
      <c r="AU345" s="18" t="s">
        <v>85</v>
      </c>
    </row>
    <row r="346" s="2" customFormat="1" ht="21.75" customHeight="1">
      <c r="A346" s="39"/>
      <c r="B346" s="40"/>
      <c r="C346" s="248" t="s">
        <v>568</v>
      </c>
      <c r="D346" s="248" t="s">
        <v>152</v>
      </c>
      <c r="E346" s="249" t="s">
        <v>569</v>
      </c>
      <c r="F346" s="250" t="s">
        <v>570</v>
      </c>
      <c r="G346" s="251" t="s">
        <v>155</v>
      </c>
      <c r="H346" s="252">
        <v>1</v>
      </c>
      <c r="I346" s="253"/>
      <c r="J346" s="254">
        <f>ROUND(I346*H346,2)</f>
        <v>0</v>
      </c>
      <c r="K346" s="250" t="s">
        <v>165</v>
      </c>
      <c r="L346" s="255"/>
      <c r="M346" s="256" t="s">
        <v>19</v>
      </c>
      <c r="N346" s="257" t="s">
        <v>45</v>
      </c>
      <c r="O346" s="85"/>
      <c r="P346" s="229">
        <f>O346*H346</f>
        <v>0</v>
      </c>
      <c r="Q346" s="229">
        <v>0.021999999999999999</v>
      </c>
      <c r="R346" s="229">
        <f>Q346*H346</f>
        <v>0.021999999999999999</v>
      </c>
      <c r="S346" s="229">
        <v>0</v>
      </c>
      <c r="T346" s="230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1" t="s">
        <v>325</v>
      </c>
      <c r="AT346" s="231" t="s">
        <v>152</v>
      </c>
      <c r="AU346" s="231" t="s">
        <v>85</v>
      </c>
      <c r="AY346" s="18" t="s">
        <v>142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8" t="s">
        <v>82</v>
      </c>
      <c r="BK346" s="232">
        <f>ROUND(I346*H346,2)</f>
        <v>0</v>
      </c>
      <c r="BL346" s="18" t="s">
        <v>325</v>
      </c>
      <c r="BM346" s="231" t="s">
        <v>571</v>
      </c>
    </row>
    <row r="347" s="2" customFormat="1">
      <c r="A347" s="39"/>
      <c r="B347" s="40"/>
      <c r="C347" s="41"/>
      <c r="D347" s="233" t="s">
        <v>149</v>
      </c>
      <c r="E347" s="41"/>
      <c r="F347" s="234" t="s">
        <v>572</v>
      </c>
      <c r="G347" s="41"/>
      <c r="H347" s="41"/>
      <c r="I347" s="137"/>
      <c r="J347" s="41"/>
      <c r="K347" s="41"/>
      <c r="L347" s="45"/>
      <c r="M347" s="235"/>
      <c r="N347" s="236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149</v>
      </c>
      <c r="AU347" s="18" t="s">
        <v>85</v>
      </c>
    </row>
    <row r="348" s="13" customFormat="1">
      <c r="A348" s="13"/>
      <c r="B348" s="237"/>
      <c r="C348" s="238"/>
      <c r="D348" s="233" t="s">
        <v>150</v>
      </c>
      <c r="E348" s="239" t="s">
        <v>19</v>
      </c>
      <c r="F348" s="240" t="s">
        <v>1358</v>
      </c>
      <c r="G348" s="238"/>
      <c r="H348" s="241">
        <v>1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7" t="s">
        <v>150</v>
      </c>
      <c r="AU348" s="247" t="s">
        <v>85</v>
      </c>
      <c r="AV348" s="13" t="s">
        <v>85</v>
      </c>
      <c r="AW348" s="13" t="s">
        <v>34</v>
      </c>
      <c r="AX348" s="13" t="s">
        <v>82</v>
      </c>
      <c r="AY348" s="247" t="s">
        <v>142</v>
      </c>
    </row>
    <row r="349" s="2" customFormat="1" ht="16.5" customHeight="1">
      <c r="A349" s="39"/>
      <c r="B349" s="40"/>
      <c r="C349" s="220" t="s">
        <v>573</v>
      </c>
      <c r="D349" s="220" t="s">
        <v>143</v>
      </c>
      <c r="E349" s="221" t="s">
        <v>574</v>
      </c>
      <c r="F349" s="222" t="s">
        <v>575</v>
      </c>
      <c r="G349" s="223" t="s">
        <v>155</v>
      </c>
      <c r="H349" s="224">
        <v>9</v>
      </c>
      <c r="I349" s="225"/>
      <c r="J349" s="226">
        <f>ROUND(I349*H349,2)</f>
        <v>0</v>
      </c>
      <c r="K349" s="222" t="s">
        <v>19</v>
      </c>
      <c r="L349" s="45"/>
      <c r="M349" s="227" t="s">
        <v>19</v>
      </c>
      <c r="N349" s="228" t="s">
        <v>45</v>
      </c>
      <c r="O349" s="85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1" t="s">
        <v>269</v>
      </c>
      <c r="AT349" s="231" t="s">
        <v>143</v>
      </c>
      <c r="AU349" s="231" t="s">
        <v>85</v>
      </c>
      <c r="AY349" s="18" t="s">
        <v>142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8" t="s">
        <v>82</v>
      </c>
      <c r="BK349" s="232">
        <f>ROUND(I349*H349,2)</f>
        <v>0</v>
      </c>
      <c r="BL349" s="18" t="s">
        <v>269</v>
      </c>
      <c r="BM349" s="231" t="s">
        <v>576</v>
      </c>
    </row>
    <row r="350" s="2" customFormat="1">
      <c r="A350" s="39"/>
      <c r="B350" s="40"/>
      <c r="C350" s="41"/>
      <c r="D350" s="233" t="s">
        <v>149</v>
      </c>
      <c r="E350" s="41"/>
      <c r="F350" s="234" t="s">
        <v>575</v>
      </c>
      <c r="G350" s="41"/>
      <c r="H350" s="41"/>
      <c r="I350" s="137"/>
      <c r="J350" s="41"/>
      <c r="K350" s="41"/>
      <c r="L350" s="45"/>
      <c r="M350" s="235"/>
      <c r="N350" s="236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149</v>
      </c>
      <c r="AU350" s="18" t="s">
        <v>85</v>
      </c>
    </row>
    <row r="351" s="2" customFormat="1" ht="21.75" customHeight="1">
      <c r="A351" s="39"/>
      <c r="B351" s="40"/>
      <c r="C351" s="248" t="s">
        <v>577</v>
      </c>
      <c r="D351" s="248" t="s">
        <v>152</v>
      </c>
      <c r="E351" s="249" t="s">
        <v>578</v>
      </c>
      <c r="F351" s="250" t="s">
        <v>579</v>
      </c>
      <c r="G351" s="251" t="s">
        <v>155</v>
      </c>
      <c r="H351" s="252">
        <v>9</v>
      </c>
      <c r="I351" s="253"/>
      <c r="J351" s="254">
        <f>ROUND(I351*H351,2)</f>
        <v>0</v>
      </c>
      <c r="K351" s="250" t="s">
        <v>165</v>
      </c>
      <c r="L351" s="255"/>
      <c r="M351" s="256" t="s">
        <v>19</v>
      </c>
      <c r="N351" s="257" t="s">
        <v>45</v>
      </c>
      <c r="O351" s="85"/>
      <c r="P351" s="229">
        <f>O351*H351</f>
        <v>0</v>
      </c>
      <c r="Q351" s="229">
        <v>0.012999999999999999</v>
      </c>
      <c r="R351" s="229">
        <f>Q351*H351</f>
        <v>0.11699999999999999</v>
      </c>
      <c r="S351" s="229">
        <v>0</v>
      </c>
      <c r="T351" s="230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1" t="s">
        <v>325</v>
      </c>
      <c r="AT351" s="231" t="s">
        <v>152</v>
      </c>
      <c r="AU351" s="231" t="s">
        <v>85</v>
      </c>
      <c r="AY351" s="18" t="s">
        <v>142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8" t="s">
        <v>82</v>
      </c>
      <c r="BK351" s="232">
        <f>ROUND(I351*H351,2)</f>
        <v>0</v>
      </c>
      <c r="BL351" s="18" t="s">
        <v>325</v>
      </c>
      <c r="BM351" s="231" t="s">
        <v>580</v>
      </c>
    </row>
    <row r="352" s="2" customFormat="1">
      <c r="A352" s="39"/>
      <c r="B352" s="40"/>
      <c r="C352" s="41"/>
      <c r="D352" s="233" t="s">
        <v>149</v>
      </c>
      <c r="E352" s="41"/>
      <c r="F352" s="234" t="s">
        <v>581</v>
      </c>
      <c r="G352" s="41"/>
      <c r="H352" s="41"/>
      <c r="I352" s="137"/>
      <c r="J352" s="41"/>
      <c r="K352" s="41"/>
      <c r="L352" s="45"/>
      <c r="M352" s="235"/>
      <c r="N352" s="236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149</v>
      </c>
      <c r="AU352" s="18" t="s">
        <v>85</v>
      </c>
    </row>
    <row r="353" s="2" customFormat="1">
      <c r="A353" s="39"/>
      <c r="B353" s="40"/>
      <c r="C353" s="41"/>
      <c r="D353" s="233" t="s">
        <v>210</v>
      </c>
      <c r="E353" s="41"/>
      <c r="F353" s="260" t="s">
        <v>582</v>
      </c>
      <c r="G353" s="41"/>
      <c r="H353" s="41"/>
      <c r="I353" s="137"/>
      <c r="J353" s="41"/>
      <c r="K353" s="41"/>
      <c r="L353" s="45"/>
      <c r="M353" s="235"/>
      <c r="N353" s="236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210</v>
      </c>
      <c r="AU353" s="18" t="s">
        <v>85</v>
      </c>
    </row>
    <row r="354" s="13" customFormat="1">
      <c r="A354" s="13"/>
      <c r="B354" s="237"/>
      <c r="C354" s="238"/>
      <c r="D354" s="233" t="s">
        <v>150</v>
      </c>
      <c r="E354" s="239" t="s">
        <v>19</v>
      </c>
      <c r="F354" s="240" t="s">
        <v>1400</v>
      </c>
      <c r="G354" s="238"/>
      <c r="H354" s="241">
        <v>9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7" t="s">
        <v>150</v>
      </c>
      <c r="AU354" s="247" t="s">
        <v>85</v>
      </c>
      <c r="AV354" s="13" t="s">
        <v>85</v>
      </c>
      <c r="AW354" s="13" t="s">
        <v>34</v>
      </c>
      <c r="AX354" s="13" t="s">
        <v>82</v>
      </c>
      <c r="AY354" s="247" t="s">
        <v>142</v>
      </c>
    </row>
    <row r="355" s="2" customFormat="1" ht="21.75" customHeight="1">
      <c r="A355" s="39"/>
      <c r="B355" s="40"/>
      <c r="C355" s="220" t="s">
        <v>583</v>
      </c>
      <c r="D355" s="220" t="s">
        <v>143</v>
      </c>
      <c r="E355" s="221" t="s">
        <v>584</v>
      </c>
      <c r="F355" s="222" t="s">
        <v>585</v>
      </c>
      <c r="G355" s="223" t="s">
        <v>155</v>
      </c>
      <c r="H355" s="224">
        <v>9</v>
      </c>
      <c r="I355" s="225"/>
      <c r="J355" s="226">
        <f>ROUND(I355*H355,2)</f>
        <v>0</v>
      </c>
      <c r="K355" s="222" t="s">
        <v>165</v>
      </c>
      <c r="L355" s="45"/>
      <c r="M355" s="227" t="s">
        <v>19</v>
      </c>
      <c r="N355" s="228" t="s">
        <v>45</v>
      </c>
      <c r="O355" s="85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1" t="s">
        <v>269</v>
      </c>
      <c r="AT355" s="231" t="s">
        <v>143</v>
      </c>
      <c r="AU355" s="231" t="s">
        <v>85</v>
      </c>
      <c r="AY355" s="18" t="s">
        <v>142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8" t="s">
        <v>82</v>
      </c>
      <c r="BK355" s="232">
        <f>ROUND(I355*H355,2)</f>
        <v>0</v>
      </c>
      <c r="BL355" s="18" t="s">
        <v>269</v>
      </c>
      <c r="BM355" s="231" t="s">
        <v>586</v>
      </c>
    </row>
    <row r="356" s="2" customFormat="1">
      <c r="A356" s="39"/>
      <c r="B356" s="40"/>
      <c r="C356" s="41"/>
      <c r="D356" s="233" t="s">
        <v>149</v>
      </c>
      <c r="E356" s="41"/>
      <c r="F356" s="234" t="s">
        <v>587</v>
      </c>
      <c r="G356" s="41"/>
      <c r="H356" s="41"/>
      <c r="I356" s="137"/>
      <c r="J356" s="41"/>
      <c r="K356" s="41"/>
      <c r="L356" s="45"/>
      <c r="M356" s="235"/>
      <c r="N356" s="236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149</v>
      </c>
      <c r="AU356" s="18" t="s">
        <v>85</v>
      </c>
    </row>
    <row r="357" s="13" customFormat="1">
      <c r="A357" s="13"/>
      <c r="B357" s="237"/>
      <c r="C357" s="238"/>
      <c r="D357" s="233" t="s">
        <v>150</v>
      </c>
      <c r="E357" s="239" t="s">
        <v>19</v>
      </c>
      <c r="F357" s="240" t="s">
        <v>1400</v>
      </c>
      <c r="G357" s="238"/>
      <c r="H357" s="241">
        <v>9</v>
      </c>
      <c r="I357" s="242"/>
      <c r="J357" s="238"/>
      <c r="K357" s="238"/>
      <c r="L357" s="243"/>
      <c r="M357" s="244"/>
      <c r="N357" s="245"/>
      <c r="O357" s="245"/>
      <c r="P357" s="245"/>
      <c r="Q357" s="245"/>
      <c r="R357" s="245"/>
      <c r="S357" s="245"/>
      <c r="T357" s="24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7" t="s">
        <v>150</v>
      </c>
      <c r="AU357" s="247" t="s">
        <v>85</v>
      </c>
      <c r="AV357" s="13" t="s">
        <v>85</v>
      </c>
      <c r="AW357" s="13" t="s">
        <v>34</v>
      </c>
      <c r="AX357" s="13" t="s">
        <v>82</v>
      </c>
      <c r="AY357" s="247" t="s">
        <v>142</v>
      </c>
    </row>
    <row r="358" s="2" customFormat="1" ht="21.75" customHeight="1">
      <c r="A358" s="39"/>
      <c r="B358" s="40"/>
      <c r="C358" s="220" t="s">
        <v>589</v>
      </c>
      <c r="D358" s="220" t="s">
        <v>143</v>
      </c>
      <c r="E358" s="221" t="s">
        <v>590</v>
      </c>
      <c r="F358" s="222" t="s">
        <v>591</v>
      </c>
      <c r="G358" s="223" t="s">
        <v>155</v>
      </c>
      <c r="H358" s="224">
        <v>1</v>
      </c>
      <c r="I358" s="225"/>
      <c r="J358" s="226">
        <f>ROUND(I358*H358,2)</f>
        <v>0</v>
      </c>
      <c r="K358" s="222" t="s">
        <v>19</v>
      </c>
      <c r="L358" s="45"/>
      <c r="M358" s="227" t="s">
        <v>19</v>
      </c>
      <c r="N358" s="228" t="s">
        <v>45</v>
      </c>
      <c r="O358" s="85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1" t="s">
        <v>269</v>
      </c>
      <c r="AT358" s="231" t="s">
        <v>143</v>
      </c>
      <c r="AU358" s="231" t="s">
        <v>85</v>
      </c>
      <c r="AY358" s="18" t="s">
        <v>142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8" t="s">
        <v>82</v>
      </c>
      <c r="BK358" s="232">
        <f>ROUND(I358*H358,2)</f>
        <v>0</v>
      </c>
      <c r="BL358" s="18" t="s">
        <v>269</v>
      </c>
      <c r="BM358" s="231" t="s">
        <v>592</v>
      </c>
    </row>
    <row r="359" s="2" customFormat="1">
      <c r="A359" s="39"/>
      <c r="B359" s="40"/>
      <c r="C359" s="41"/>
      <c r="D359" s="233" t="s">
        <v>149</v>
      </c>
      <c r="E359" s="41"/>
      <c r="F359" s="234" t="s">
        <v>593</v>
      </c>
      <c r="G359" s="41"/>
      <c r="H359" s="41"/>
      <c r="I359" s="137"/>
      <c r="J359" s="41"/>
      <c r="K359" s="41"/>
      <c r="L359" s="45"/>
      <c r="M359" s="235"/>
      <c r="N359" s="236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149</v>
      </c>
      <c r="AU359" s="18" t="s">
        <v>85</v>
      </c>
    </row>
    <row r="360" s="13" customFormat="1">
      <c r="A360" s="13"/>
      <c r="B360" s="237"/>
      <c r="C360" s="238"/>
      <c r="D360" s="233" t="s">
        <v>150</v>
      </c>
      <c r="E360" s="239" t="s">
        <v>19</v>
      </c>
      <c r="F360" s="240" t="s">
        <v>1358</v>
      </c>
      <c r="G360" s="238"/>
      <c r="H360" s="241">
        <v>1</v>
      </c>
      <c r="I360" s="242"/>
      <c r="J360" s="238"/>
      <c r="K360" s="238"/>
      <c r="L360" s="243"/>
      <c r="M360" s="244"/>
      <c r="N360" s="245"/>
      <c r="O360" s="245"/>
      <c r="P360" s="245"/>
      <c r="Q360" s="245"/>
      <c r="R360" s="245"/>
      <c r="S360" s="245"/>
      <c r="T360" s="24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7" t="s">
        <v>150</v>
      </c>
      <c r="AU360" s="247" t="s">
        <v>85</v>
      </c>
      <c r="AV360" s="13" t="s">
        <v>85</v>
      </c>
      <c r="AW360" s="13" t="s">
        <v>34</v>
      </c>
      <c r="AX360" s="13" t="s">
        <v>82</v>
      </c>
      <c r="AY360" s="247" t="s">
        <v>142</v>
      </c>
    </row>
    <row r="361" s="2" customFormat="1" ht="16.5" customHeight="1">
      <c r="A361" s="39"/>
      <c r="B361" s="40"/>
      <c r="C361" s="248" t="s">
        <v>595</v>
      </c>
      <c r="D361" s="248" t="s">
        <v>152</v>
      </c>
      <c r="E361" s="249" t="s">
        <v>596</v>
      </c>
      <c r="F361" s="250" t="s">
        <v>597</v>
      </c>
      <c r="G361" s="251" t="s">
        <v>598</v>
      </c>
      <c r="H361" s="252">
        <v>84</v>
      </c>
      <c r="I361" s="253"/>
      <c r="J361" s="254">
        <f>ROUND(I361*H361,2)</f>
        <v>0</v>
      </c>
      <c r="K361" s="250" t="s">
        <v>19</v>
      </c>
      <c r="L361" s="255"/>
      <c r="M361" s="256" t="s">
        <v>19</v>
      </c>
      <c r="N361" s="257" t="s">
        <v>45</v>
      </c>
      <c r="O361" s="85"/>
      <c r="P361" s="229">
        <f>O361*H361</f>
        <v>0</v>
      </c>
      <c r="Q361" s="229">
        <v>0</v>
      </c>
      <c r="R361" s="229">
        <f>Q361*H361</f>
        <v>0</v>
      </c>
      <c r="S361" s="229">
        <v>0</v>
      </c>
      <c r="T361" s="230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1" t="s">
        <v>388</v>
      </c>
      <c r="AT361" s="231" t="s">
        <v>152</v>
      </c>
      <c r="AU361" s="231" t="s">
        <v>85</v>
      </c>
      <c r="AY361" s="18" t="s">
        <v>142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8" t="s">
        <v>82</v>
      </c>
      <c r="BK361" s="232">
        <f>ROUND(I361*H361,2)</f>
        <v>0</v>
      </c>
      <c r="BL361" s="18" t="s">
        <v>269</v>
      </c>
      <c r="BM361" s="231" t="s">
        <v>599</v>
      </c>
    </row>
    <row r="362" s="2" customFormat="1">
      <c r="A362" s="39"/>
      <c r="B362" s="40"/>
      <c r="C362" s="41"/>
      <c r="D362" s="233" t="s">
        <v>149</v>
      </c>
      <c r="E362" s="41"/>
      <c r="F362" s="234" t="s">
        <v>600</v>
      </c>
      <c r="G362" s="41"/>
      <c r="H362" s="41"/>
      <c r="I362" s="137"/>
      <c r="J362" s="41"/>
      <c r="K362" s="41"/>
      <c r="L362" s="45"/>
      <c r="M362" s="235"/>
      <c r="N362" s="236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149</v>
      </c>
      <c r="AU362" s="18" t="s">
        <v>85</v>
      </c>
    </row>
    <row r="363" s="13" customFormat="1">
      <c r="A363" s="13"/>
      <c r="B363" s="237"/>
      <c r="C363" s="238"/>
      <c r="D363" s="233" t="s">
        <v>150</v>
      </c>
      <c r="E363" s="239" t="s">
        <v>19</v>
      </c>
      <c r="F363" s="240" t="s">
        <v>601</v>
      </c>
      <c r="G363" s="238"/>
      <c r="H363" s="241">
        <v>48</v>
      </c>
      <c r="I363" s="242"/>
      <c r="J363" s="238"/>
      <c r="K363" s="238"/>
      <c r="L363" s="243"/>
      <c r="M363" s="244"/>
      <c r="N363" s="245"/>
      <c r="O363" s="245"/>
      <c r="P363" s="245"/>
      <c r="Q363" s="245"/>
      <c r="R363" s="245"/>
      <c r="S363" s="245"/>
      <c r="T363" s="24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7" t="s">
        <v>150</v>
      </c>
      <c r="AU363" s="247" t="s">
        <v>85</v>
      </c>
      <c r="AV363" s="13" t="s">
        <v>85</v>
      </c>
      <c r="AW363" s="13" t="s">
        <v>34</v>
      </c>
      <c r="AX363" s="13" t="s">
        <v>74</v>
      </c>
      <c r="AY363" s="247" t="s">
        <v>142</v>
      </c>
    </row>
    <row r="364" s="13" customFormat="1">
      <c r="A364" s="13"/>
      <c r="B364" s="237"/>
      <c r="C364" s="238"/>
      <c r="D364" s="233" t="s">
        <v>150</v>
      </c>
      <c r="E364" s="239" t="s">
        <v>19</v>
      </c>
      <c r="F364" s="240" t="s">
        <v>1239</v>
      </c>
      <c r="G364" s="238"/>
      <c r="H364" s="241">
        <v>36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7" t="s">
        <v>150</v>
      </c>
      <c r="AU364" s="247" t="s">
        <v>85</v>
      </c>
      <c r="AV364" s="13" t="s">
        <v>85</v>
      </c>
      <c r="AW364" s="13" t="s">
        <v>34</v>
      </c>
      <c r="AX364" s="13" t="s">
        <v>74</v>
      </c>
      <c r="AY364" s="247" t="s">
        <v>142</v>
      </c>
    </row>
    <row r="365" s="14" customFormat="1">
      <c r="A365" s="14"/>
      <c r="B365" s="261"/>
      <c r="C365" s="262"/>
      <c r="D365" s="233" t="s">
        <v>150</v>
      </c>
      <c r="E365" s="263" t="s">
        <v>19</v>
      </c>
      <c r="F365" s="264" t="s">
        <v>480</v>
      </c>
      <c r="G365" s="262"/>
      <c r="H365" s="265">
        <v>84</v>
      </c>
      <c r="I365" s="266"/>
      <c r="J365" s="262"/>
      <c r="K365" s="262"/>
      <c r="L365" s="267"/>
      <c r="M365" s="268"/>
      <c r="N365" s="269"/>
      <c r="O365" s="269"/>
      <c r="P365" s="269"/>
      <c r="Q365" s="269"/>
      <c r="R365" s="269"/>
      <c r="S365" s="269"/>
      <c r="T365" s="27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1" t="s">
        <v>150</v>
      </c>
      <c r="AU365" s="271" t="s">
        <v>85</v>
      </c>
      <c r="AV365" s="14" t="s">
        <v>169</v>
      </c>
      <c r="AW365" s="14" t="s">
        <v>34</v>
      </c>
      <c r="AX365" s="14" t="s">
        <v>82</v>
      </c>
      <c r="AY365" s="271" t="s">
        <v>142</v>
      </c>
    </row>
    <row r="366" s="2" customFormat="1" ht="16.5" customHeight="1">
      <c r="A366" s="39"/>
      <c r="B366" s="40"/>
      <c r="C366" s="220" t="s">
        <v>603</v>
      </c>
      <c r="D366" s="220" t="s">
        <v>143</v>
      </c>
      <c r="E366" s="221" t="s">
        <v>604</v>
      </c>
      <c r="F366" s="222" t="s">
        <v>605</v>
      </c>
      <c r="G366" s="223" t="s">
        <v>155</v>
      </c>
      <c r="H366" s="224">
        <v>2</v>
      </c>
      <c r="I366" s="225"/>
      <c r="J366" s="226">
        <f>ROUND(I366*H366,2)</f>
        <v>0</v>
      </c>
      <c r="K366" s="222" t="s">
        <v>19</v>
      </c>
      <c r="L366" s="45"/>
      <c r="M366" s="227" t="s">
        <v>19</v>
      </c>
      <c r="N366" s="228" t="s">
        <v>45</v>
      </c>
      <c r="O366" s="85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1" t="s">
        <v>269</v>
      </c>
      <c r="AT366" s="231" t="s">
        <v>143</v>
      </c>
      <c r="AU366" s="231" t="s">
        <v>85</v>
      </c>
      <c r="AY366" s="18" t="s">
        <v>142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8" t="s">
        <v>82</v>
      </c>
      <c r="BK366" s="232">
        <f>ROUND(I366*H366,2)</f>
        <v>0</v>
      </c>
      <c r="BL366" s="18" t="s">
        <v>269</v>
      </c>
      <c r="BM366" s="231" t="s">
        <v>606</v>
      </c>
    </row>
    <row r="367" s="2" customFormat="1">
      <c r="A367" s="39"/>
      <c r="B367" s="40"/>
      <c r="C367" s="41"/>
      <c r="D367" s="233" t="s">
        <v>149</v>
      </c>
      <c r="E367" s="41"/>
      <c r="F367" s="234" t="s">
        <v>607</v>
      </c>
      <c r="G367" s="41"/>
      <c r="H367" s="41"/>
      <c r="I367" s="137"/>
      <c r="J367" s="41"/>
      <c r="K367" s="41"/>
      <c r="L367" s="45"/>
      <c r="M367" s="235"/>
      <c r="N367" s="236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149</v>
      </c>
      <c r="AU367" s="18" t="s">
        <v>85</v>
      </c>
    </row>
    <row r="368" s="2" customFormat="1" ht="16.5" customHeight="1">
      <c r="A368" s="39"/>
      <c r="B368" s="40"/>
      <c r="C368" s="248" t="s">
        <v>608</v>
      </c>
      <c r="D368" s="248" t="s">
        <v>152</v>
      </c>
      <c r="E368" s="249" t="s">
        <v>609</v>
      </c>
      <c r="F368" s="250" t="s">
        <v>610</v>
      </c>
      <c r="G368" s="251" t="s">
        <v>155</v>
      </c>
      <c r="H368" s="252">
        <v>2</v>
      </c>
      <c r="I368" s="253"/>
      <c r="J368" s="254">
        <f>ROUND(I368*H368,2)</f>
        <v>0</v>
      </c>
      <c r="K368" s="250" t="s">
        <v>19</v>
      </c>
      <c r="L368" s="255"/>
      <c r="M368" s="256" t="s">
        <v>19</v>
      </c>
      <c r="N368" s="257" t="s">
        <v>45</v>
      </c>
      <c r="O368" s="85"/>
      <c r="P368" s="229">
        <f>O368*H368</f>
        <v>0</v>
      </c>
      <c r="Q368" s="229">
        <v>0.033000000000000002</v>
      </c>
      <c r="R368" s="229">
        <f>Q368*H368</f>
        <v>0.066000000000000003</v>
      </c>
      <c r="S368" s="229">
        <v>0</v>
      </c>
      <c r="T368" s="230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1" t="s">
        <v>325</v>
      </c>
      <c r="AT368" s="231" t="s">
        <v>152</v>
      </c>
      <c r="AU368" s="231" t="s">
        <v>85</v>
      </c>
      <c r="AY368" s="18" t="s">
        <v>142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8" t="s">
        <v>82</v>
      </c>
      <c r="BK368" s="232">
        <f>ROUND(I368*H368,2)</f>
        <v>0</v>
      </c>
      <c r="BL368" s="18" t="s">
        <v>325</v>
      </c>
      <c r="BM368" s="231" t="s">
        <v>611</v>
      </c>
    </row>
    <row r="369" s="2" customFormat="1">
      <c r="A369" s="39"/>
      <c r="B369" s="40"/>
      <c r="C369" s="41"/>
      <c r="D369" s="233" t="s">
        <v>149</v>
      </c>
      <c r="E369" s="41"/>
      <c r="F369" s="234" t="s">
        <v>610</v>
      </c>
      <c r="G369" s="41"/>
      <c r="H369" s="41"/>
      <c r="I369" s="137"/>
      <c r="J369" s="41"/>
      <c r="K369" s="41"/>
      <c r="L369" s="45"/>
      <c r="M369" s="235"/>
      <c r="N369" s="236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149</v>
      </c>
      <c r="AU369" s="18" t="s">
        <v>85</v>
      </c>
    </row>
    <row r="370" s="2" customFormat="1">
      <c r="A370" s="39"/>
      <c r="B370" s="40"/>
      <c r="C370" s="41"/>
      <c r="D370" s="233" t="s">
        <v>210</v>
      </c>
      <c r="E370" s="41"/>
      <c r="F370" s="260" t="s">
        <v>612</v>
      </c>
      <c r="G370" s="41"/>
      <c r="H370" s="41"/>
      <c r="I370" s="137"/>
      <c r="J370" s="41"/>
      <c r="K370" s="41"/>
      <c r="L370" s="45"/>
      <c r="M370" s="235"/>
      <c r="N370" s="236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210</v>
      </c>
      <c r="AU370" s="18" t="s">
        <v>85</v>
      </c>
    </row>
    <row r="371" s="13" customFormat="1">
      <c r="A371" s="13"/>
      <c r="B371" s="237"/>
      <c r="C371" s="238"/>
      <c r="D371" s="233" t="s">
        <v>150</v>
      </c>
      <c r="E371" s="239" t="s">
        <v>19</v>
      </c>
      <c r="F371" s="240" t="s">
        <v>1401</v>
      </c>
      <c r="G371" s="238"/>
      <c r="H371" s="241">
        <v>2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7" t="s">
        <v>150</v>
      </c>
      <c r="AU371" s="247" t="s">
        <v>85</v>
      </c>
      <c r="AV371" s="13" t="s">
        <v>85</v>
      </c>
      <c r="AW371" s="13" t="s">
        <v>34</v>
      </c>
      <c r="AX371" s="13" t="s">
        <v>82</v>
      </c>
      <c r="AY371" s="247" t="s">
        <v>142</v>
      </c>
    </row>
    <row r="372" s="2" customFormat="1" ht="16.5" customHeight="1">
      <c r="A372" s="39"/>
      <c r="B372" s="40"/>
      <c r="C372" s="220" t="s">
        <v>614</v>
      </c>
      <c r="D372" s="220" t="s">
        <v>143</v>
      </c>
      <c r="E372" s="221" t="s">
        <v>615</v>
      </c>
      <c r="F372" s="222" t="s">
        <v>616</v>
      </c>
      <c r="G372" s="223" t="s">
        <v>155</v>
      </c>
      <c r="H372" s="224">
        <v>9</v>
      </c>
      <c r="I372" s="225"/>
      <c r="J372" s="226">
        <f>ROUND(I372*H372,2)</f>
        <v>0</v>
      </c>
      <c r="K372" s="222" t="s">
        <v>19</v>
      </c>
      <c r="L372" s="45"/>
      <c r="M372" s="227" t="s">
        <v>19</v>
      </c>
      <c r="N372" s="228" t="s">
        <v>45</v>
      </c>
      <c r="O372" s="85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1" t="s">
        <v>269</v>
      </c>
      <c r="AT372" s="231" t="s">
        <v>143</v>
      </c>
      <c r="AU372" s="231" t="s">
        <v>85</v>
      </c>
      <c r="AY372" s="18" t="s">
        <v>142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8" t="s">
        <v>82</v>
      </c>
      <c r="BK372" s="232">
        <f>ROUND(I372*H372,2)</f>
        <v>0</v>
      </c>
      <c r="BL372" s="18" t="s">
        <v>269</v>
      </c>
      <c r="BM372" s="231" t="s">
        <v>617</v>
      </c>
    </row>
    <row r="373" s="2" customFormat="1">
      <c r="A373" s="39"/>
      <c r="B373" s="40"/>
      <c r="C373" s="41"/>
      <c r="D373" s="233" t="s">
        <v>149</v>
      </c>
      <c r="E373" s="41"/>
      <c r="F373" s="234" t="s">
        <v>616</v>
      </c>
      <c r="G373" s="41"/>
      <c r="H373" s="41"/>
      <c r="I373" s="137"/>
      <c r="J373" s="41"/>
      <c r="K373" s="41"/>
      <c r="L373" s="45"/>
      <c r="M373" s="235"/>
      <c r="N373" s="236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149</v>
      </c>
      <c r="AU373" s="18" t="s">
        <v>85</v>
      </c>
    </row>
    <row r="374" s="2" customFormat="1" ht="21.75" customHeight="1">
      <c r="A374" s="39"/>
      <c r="B374" s="40"/>
      <c r="C374" s="248" t="s">
        <v>618</v>
      </c>
      <c r="D374" s="248" t="s">
        <v>152</v>
      </c>
      <c r="E374" s="249" t="s">
        <v>619</v>
      </c>
      <c r="F374" s="250" t="s">
        <v>620</v>
      </c>
      <c r="G374" s="251" t="s">
        <v>155</v>
      </c>
      <c r="H374" s="252">
        <v>9</v>
      </c>
      <c r="I374" s="253"/>
      <c r="J374" s="254">
        <f>ROUND(I374*H374,2)</f>
        <v>0</v>
      </c>
      <c r="K374" s="250" t="s">
        <v>19</v>
      </c>
      <c r="L374" s="255"/>
      <c r="M374" s="256" t="s">
        <v>19</v>
      </c>
      <c r="N374" s="257" t="s">
        <v>45</v>
      </c>
      <c r="O374" s="85"/>
      <c r="P374" s="229">
        <f>O374*H374</f>
        <v>0</v>
      </c>
      <c r="Q374" s="229">
        <v>0.033000000000000002</v>
      </c>
      <c r="R374" s="229">
        <f>Q374*H374</f>
        <v>0.29700000000000004</v>
      </c>
      <c r="S374" s="229">
        <v>0</v>
      </c>
      <c r="T374" s="230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1" t="s">
        <v>325</v>
      </c>
      <c r="AT374" s="231" t="s">
        <v>152</v>
      </c>
      <c r="AU374" s="231" t="s">
        <v>85</v>
      </c>
      <c r="AY374" s="18" t="s">
        <v>142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8" t="s">
        <v>82</v>
      </c>
      <c r="BK374" s="232">
        <f>ROUND(I374*H374,2)</f>
        <v>0</v>
      </c>
      <c r="BL374" s="18" t="s">
        <v>325</v>
      </c>
      <c r="BM374" s="231" t="s">
        <v>621</v>
      </c>
    </row>
    <row r="375" s="2" customFormat="1">
      <c r="A375" s="39"/>
      <c r="B375" s="40"/>
      <c r="C375" s="41"/>
      <c r="D375" s="233" t="s">
        <v>149</v>
      </c>
      <c r="E375" s="41"/>
      <c r="F375" s="234" t="s">
        <v>622</v>
      </c>
      <c r="G375" s="41"/>
      <c r="H375" s="41"/>
      <c r="I375" s="137"/>
      <c r="J375" s="41"/>
      <c r="K375" s="41"/>
      <c r="L375" s="45"/>
      <c r="M375" s="235"/>
      <c r="N375" s="236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149</v>
      </c>
      <c r="AU375" s="18" t="s">
        <v>85</v>
      </c>
    </row>
    <row r="376" s="13" customFormat="1">
      <c r="A376" s="13"/>
      <c r="B376" s="237"/>
      <c r="C376" s="238"/>
      <c r="D376" s="233" t="s">
        <v>150</v>
      </c>
      <c r="E376" s="239" t="s">
        <v>19</v>
      </c>
      <c r="F376" s="240" t="s">
        <v>1400</v>
      </c>
      <c r="G376" s="238"/>
      <c r="H376" s="241">
        <v>9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7" t="s">
        <v>150</v>
      </c>
      <c r="AU376" s="247" t="s">
        <v>85</v>
      </c>
      <c r="AV376" s="13" t="s">
        <v>85</v>
      </c>
      <c r="AW376" s="13" t="s">
        <v>34</v>
      </c>
      <c r="AX376" s="13" t="s">
        <v>82</v>
      </c>
      <c r="AY376" s="247" t="s">
        <v>142</v>
      </c>
    </row>
    <row r="377" s="2" customFormat="1" ht="16.5" customHeight="1">
      <c r="A377" s="39"/>
      <c r="B377" s="40"/>
      <c r="C377" s="220" t="s">
        <v>624</v>
      </c>
      <c r="D377" s="220" t="s">
        <v>143</v>
      </c>
      <c r="E377" s="221" t="s">
        <v>625</v>
      </c>
      <c r="F377" s="222" t="s">
        <v>626</v>
      </c>
      <c r="G377" s="223" t="s">
        <v>155</v>
      </c>
      <c r="H377" s="224">
        <v>9</v>
      </c>
      <c r="I377" s="225"/>
      <c r="J377" s="226">
        <f>ROUND(I377*H377,2)</f>
        <v>0</v>
      </c>
      <c r="K377" s="222" t="s">
        <v>19</v>
      </c>
      <c r="L377" s="45"/>
      <c r="M377" s="227" t="s">
        <v>19</v>
      </c>
      <c r="N377" s="228" t="s">
        <v>45</v>
      </c>
      <c r="O377" s="85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1" t="s">
        <v>269</v>
      </c>
      <c r="AT377" s="231" t="s">
        <v>143</v>
      </c>
      <c r="AU377" s="231" t="s">
        <v>85</v>
      </c>
      <c r="AY377" s="18" t="s">
        <v>142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8" t="s">
        <v>82</v>
      </c>
      <c r="BK377" s="232">
        <f>ROUND(I377*H377,2)</f>
        <v>0</v>
      </c>
      <c r="BL377" s="18" t="s">
        <v>269</v>
      </c>
      <c r="BM377" s="231" t="s">
        <v>627</v>
      </c>
    </row>
    <row r="378" s="2" customFormat="1">
      <c r="A378" s="39"/>
      <c r="B378" s="40"/>
      <c r="C378" s="41"/>
      <c r="D378" s="233" t="s">
        <v>149</v>
      </c>
      <c r="E378" s="41"/>
      <c r="F378" s="234" t="s">
        <v>626</v>
      </c>
      <c r="G378" s="41"/>
      <c r="H378" s="41"/>
      <c r="I378" s="137"/>
      <c r="J378" s="41"/>
      <c r="K378" s="41"/>
      <c r="L378" s="45"/>
      <c r="M378" s="235"/>
      <c r="N378" s="236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149</v>
      </c>
      <c r="AU378" s="18" t="s">
        <v>85</v>
      </c>
    </row>
    <row r="379" s="2" customFormat="1" ht="21.75" customHeight="1">
      <c r="A379" s="39"/>
      <c r="B379" s="40"/>
      <c r="C379" s="248" t="s">
        <v>628</v>
      </c>
      <c r="D379" s="248" t="s">
        <v>152</v>
      </c>
      <c r="E379" s="249" t="s">
        <v>629</v>
      </c>
      <c r="F379" s="250" t="s">
        <v>630</v>
      </c>
      <c r="G379" s="251" t="s">
        <v>155</v>
      </c>
      <c r="H379" s="252">
        <v>9</v>
      </c>
      <c r="I379" s="253"/>
      <c r="J379" s="254">
        <f>ROUND(I379*H379,2)</f>
        <v>0</v>
      </c>
      <c r="K379" s="250" t="s">
        <v>19</v>
      </c>
      <c r="L379" s="255"/>
      <c r="M379" s="256" t="s">
        <v>19</v>
      </c>
      <c r="N379" s="257" t="s">
        <v>45</v>
      </c>
      <c r="O379" s="85"/>
      <c r="P379" s="229">
        <f>O379*H379</f>
        <v>0</v>
      </c>
      <c r="Q379" s="229">
        <v>0.033000000000000002</v>
      </c>
      <c r="R379" s="229">
        <f>Q379*H379</f>
        <v>0.29700000000000004</v>
      </c>
      <c r="S379" s="229">
        <v>0</v>
      </c>
      <c r="T379" s="23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1" t="s">
        <v>325</v>
      </c>
      <c r="AT379" s="231" t="s">
        <v>152</v>
      </c>
      <c r="AU379" s="231" t="s">
        <v>85</v>
      </c>
      <c r="AY379" s="18" t="s">
        <v>142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8" t="s">
        <v>82</v>
      </c>
      <c r="BK379" s="232">
        <f>ROUND(I379*H379,2)</f>
        <v>0</v>
      </c>
      <c r="BL379" s="18" t="s">
        <v>325</v>
      </c>
      <c r="BM379" s="231" t="s">
        <v>631</v>
      </c>
    </row>
    <row r="380" s="2" customFormat="1">
      <c r="A380" s="39"/>
      <c r="B380" s="40"/>
      <c r="C380" s="41"/>
      <c r="D380" s="233" t="s">
        <v>149</v>
      </c>
      <c r="E380" s="41"/>
      <c r="F380" s="234" t="s">
        <v>630</v>
      </c>
      <c r="G380" s="41"/>
      <c r="H380" s="41"/>
      <c r="I380" s="137"/>
      <c r="J380" s="41"/>
      <c r="K380" s="41"/>
      <c r="L380" s="45"/>
      <c r="M380" s="235"/>
      <c r="N380" s="236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149</v>
      </c>
      <c r="AU380" s="18" t="s">
        <v>85</v>
      </c>
    </row>
    <row r="381" s="13" customFormat="1">
      <c r="A381" s="13"/>
      <c r="B381" s="237"/>
      <c r="C381" s="238"/>
      <c r="D381" s="233" t="s">
        <v>150</v>
      </c>
      <c r="E381" s="239" t="s">
        <v>19</v>
      </c>
      <c r="F381" s="240" t="s">
        <v>1360</v>
      </c>
      <c r="G381" s="238"/>
      <c r="H381" s="241">
        <v>9</v>
      </c>
      <c r="I381" s="242"/>
      <c r="J381" s="238"/>
      <c r="K381" s="238"/>
      <c r="L381" s="243"/>
      <c r="M381" s="244"/>
      <c r="N381" s="245"/>
      <c r="O381" s="245"/>
      <c r="P381" s="245"/>
      <c r="Q381" s="245"/>
      <c r="R381" s="245"/>
      <c r="S381" s="245"/>
      <c r="T381" s="24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7" t="s">
        <v>150</v>
      </c>
      <c r="AU381" s="247" t="s">
        <v>85</v>
      </c>
      <c r="AV381" s="13" t="s">
        <v>85</v>
      </c>
      <c r="AW381" s="13" t="s">
        <v>34</v>
      </c>
      <c r="AX381" s="13" t="s">
        <v>82</v>
      </c>
      <c r="AY381" s="247" t="s">
        <v>142</v>
      </c>
    </row>
    <row r="382" s="2" customFormat="1" ht="16.5" customHeight="1">
      <c r="A382" s="39"/>
      <c r="B382" s="40"/>
      <c r="C382" s="220" t="s">
        <v>632</v>
      </c>
      <c r="D382" s="220" t="s">
        <v>143</v>
      </c>
      <c r="E382" s="221" t="s">
        <v>649</v>
      </c>
      <c r="F382" s="222" t="s">
        <v>650</v>
      </c>
      <c r="G382" s="223" t="s">
        <v>635</v>
      </c>
      <c r="H382" s="224">
        <v>1</v>
      </c>
      <c r="I382" s="225"/>
      <c r="J382" s="226">
        <f>ROUND(I382*H382,2)</f>
        <v>0</v>
      </c>
      <c r="K382" s="222" t="s">
        <v>19</v>
      </c>
      <c r="L382" s="45"/>
      <c r="M382" s="227" t="s">
        <v>19</v>
      </c>
      <c r="N382" s="228" t="s">
        <v>45</v>
      </c>
      <c r="O382" s="85"/>
      <c r="P382" s="229">
        <f>O382*H382</f>
        <v>0</v>
      </c>
      <c r="Q382" s="229">
        <v>0</v>
      </c>
      <c r="R382" s="229">
        <f>Q382*H382</f>
        <v>0</v>
      </c>
      <c r="S382" s="229">
        <v>0</v>
      </c>
      <c r="T382" s="230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1" t="s">
        <v>269</v>
      </c>
      <c r="AT382" s="231" t="s">
        <v>143</v>
      </c>
      <c r="AU382" s="231" t="s">
        <v>85</v>
      </c>
      <c r="AY382" s="18" t="s">
        <v>142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8" t="s">
        <v>82</v>
      </c>
      <c r="BK382" s="232">
        <f>ROUND(I382*H382,2)</f>
        <v>0</v>
      </c>
      <c r="BL382" s="18" t="s">
        <v>269</v>
      </c>
      <c r="BM382" s="231" t="s">
        <v>651</v>
      </c>
    </row>
    <row r="383" s="2" customFormat="1">
      <c r="A383" s="39"/>
      <c r="B383" s="40"/>
      <c r="C383" s="41"/>
      <c r="D383" s="233" t="s">
        <v>149</v>
      </c>
      <c r="E383" s="41"/>
      <c r="F383" s="234" t="s">
        <v>652</v>
      </c>
      <c r="G383" s="41"/>
      <c r="H383" s="41"/>
      <c r="I383" s="137"/>
      <c r="J383" s="41"/>
      <c r="K383" s="41"/>
      <c r="L383" s="45"/>
      <c r="M383" s="235"/>
      <c r="N383" s="236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149</v>
      </c>
      <c r="AU383" s="18" t="s">
        <v>85</v>
      </c>
    </row>
    <row r="384" s="2" customFormat="1" ht="21.75" customHeight="1">
      <c r="A384" s="39"/>
      <c r="B384" s="40"/>
      <c r="C384" s="248" t="s">
        <v>638</v>
      </c>
      <c r="D384" s="248" t="s">
        <v>152</v>
      </c>
      <c r="E384" s="249" t="s">
        <v>1242</v>
      </c>
      <c r="F384" s="250" t="s">
        <v>1243</v>
      </c>
      <c r="G384" s="251" t="s">
        <v>155</v>
      </c>
      <c r="H384" s="252">
        <v>1</v>
      </c>
      <c r="I384" s="253"/>
      <c r="J384" s="254">
        <f>ROUND(I384*H384,2)</f>
        <v>0</v>
      </c>
      <c r="K384" s="250" t="s">
        <v>19</v>
      </c>
      <c r="L384" s="255"/>
      <c r="M384" s="256" t="s">
        <v>19</v>
      </c>
      <c r="N384" s="257" t="s">
        <v>45</v>
      </c>
      <c r="O384" s="85"/>
      <c r="P384" s="229">
        <f>O384*H384</f>
        <v>0</v>
      </c>
      <c r="Q384" s="229">
        <v>0.033000000000000002</v>
      </c>
      <c r="R384" s="229">
        <f>Q384*H384</f>
        <v>0.033000000000000002</v>
      </c>
      <c r="S384" s="229">
        <v>0</v>
      </c>
      <c r="T384" s="230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1" t="s">
        <v>325</v>
      </c>
      <c r="AT384" s="231" t="s">
        <v>152</v>
      </c>
      <c r="AU384" s="231" t="s">
        <v>85</v>
      </c>
      <c r="AY384" s="18" t="s">
        <v>142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8" t="s">
        <v>82</v>
      </c>
      <c r="BK384" s="232">
        <f>ROUND(I384*H384,2)</f>
        <v>0</v>
      </c>
      <c r="BL384" s="18" t="s">
        <v>325</v>
      </c>
      <c r="BM384" s="231" t="s">
        <v>1402</v>
      </c>
    </row>
    <row r="385" s="2" customFormat="1">
      <c r="A385" s="39"/>
      <c r="B385" s="40"/>
      <c r="C385" s="41"/>
      <c r="D385" s="233" t="s">
        <v>149</v>
      </c>
      <c r="E385" s="41"/>
      <c r="F385" s="234" t="s">
        <v>1243</v>
      </c>
      <c r="G385" s="41"/>
      <c r="H385" s="41"/>
      <c r="I385" s="137"/>
      <c r="J385" s="41"/>
      <c r="K385" s="41"/>
      <c r="L385" s="45"/>
      <c r="M385" s="235"/>
      <c r="N385" s="236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149</v>
      </c>
      <c r="AU385" s="18" t="s">
        <v>85</v>
      </c>
    </row>
    <row r="386" s="13" customFormat="1">
      <c r="A386" s="13"/>
      <c r="B386" s="237"/>
      <c r="C386" s="238"/>
      <c r="D386" s="233" t="s">
        <v>150</v>
      </c>
      <c r="E386" s="239" t="s">
        <v>19</v>
      </c>
      <c r="F386" s="240" t="s">
        <v>1358</v>
      </c>
      <c r="G386" s="238"/>
      <c r="H386" s="241">
        <v>1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7" t="s">
        <v>150</v>
      </c>
      <c r="AU386" s="247" t="s">
        <v>85</v>
      </c>
      <c r="AV386" s="13" t="s">
        <v>85</v>
      </c>
      <c r="AW386" s="13" t="s">
        <v>34</v>
      </c>
      <c r="AX386" s="13" t="s">
        <v>82</v>
      </c>
      <c r="AY386" s="247" t="s">
        <v>142</v>
      </c>
    </row>
    <row r="387" s="2" customFormat="1" ht="16.5" customHeight="1">
      <c r="A387" s="39"/>
      <c r="B387" s="40"/>
      <c r="C387" s="220" t="s">
        <v>648</v>
      </c>
      <c r="D387" s="220" t="s">
        <v>143</v>
      </c>
      <c r="E387" s="221" t="s">
        <v>658</v>
      </c>
      <c r="F387" s="222" t="s">
        <v>659</v>
      </c>
      <c r="G387" s="223" t="s">
        <v>155</v>
      </c>
      <c r="H387" s="224">
        <v>9</v>
      </c>
      <c r="I387" s="225"/>
      <c r="J387" s="226">
        <f>ROUND(I387*H387,2)</f>
        <v>0</v>
      </c>
      <c r="K387" s="222" t="s">
        <v>165</v>
      </c>
      <c r="L387" s="45"/>
      <c r="M387" s="227" t="s">
        <v>19</v>
      </c>
      <c r="N387" s="228" t="s">
        <v>45</v>
      </c>
      <c r="O387" s="85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1" t="s">
        <v>269</v>
      </c>
      <c r="AT387" s="231" t="s">
        <v>143</v>
      </c>
      <c r="AU387" s="231" t="s">
        <v>85</v>
      </c>
      <c r="AY387" s="18" t="s">
        <v>142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8" t="s">
        <v>82</v>
      </c>
      <c r="BK387" s="232">
        <f>ROUND(I387*H387,2)</f>
        <v>0</v>
      </c>
      <c r="BL387" s="18" t="s">
        <v>269</v>
      </c>
      <c r="BM387" s="231" t="s">
        <v>660</v>
      </c>
    </row>
    <row r="388" s="2" customFormat="1">
      <c r="A388" s="39"/>
      <c r="B388" s="40"/>
      <c r="C388" s="41"/>
      <c r="D388" s="233" t="s">
        <v>149</v>
      </c>
      <c r="E388" s="41"/>
      <c r="F388" s="234" t="s">
        <v>661</v>
      </c>
      <c r="G388" s="41"/>
      <c r="H388" s="41"/>
      <c r="I388" s="137"/>
      <c r="J388" s="41"/>
      <c r="K388" s="41"/>
      <c r="L388" s="45"/>
      <c r="M388" s="235"/>
      <c r="N388" s="236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149</v>
      </c>
      <c r="AU388" s="18" t="s">
        <v>85</v>
      </c>
    </row>
    <row r="389" s="2" customFormat="1" ht="21.75" customHeight="1">
      <c r="A389" s="39"/>
      <c r="B389" s="40"/>
      <c r="C389" s="248" t="s">
        <v>653</v>
      </c>
      <c r="D389" s="248" t="s">
        <v>152</v>
      </c>
      <c r="E389" s="249" t="s">
        <v>663</v>
      </c>
      <c r="F389" s="250" t="s">
        <v>664</v>
      </c>
      <c r="G389" s="251" t="s">
        <v>155</v>
      </c>
      <c r="H389" s="252">
        <v>8</v>
      </c>
      <c r="I389" s="253"/>
      <c r="J389" s="254">
        <f>ROUND(I389*H389,2)</f>
        <v>0</v>
      </c>
      <c r="K389" s="250" t="s">
        <v>165</v>
      </c>
      <c r="L389" s="255"/>
      <c r="M389" s="256" t="s">
        <v>19</v>
      </c>
      <c r="N389" s="257" t="s">
        <v>45</v>
      </c>
      <c r="O389" s="85"/>
      <c r="P389" s="229">
        <f>O389*H389</f>
        <v>0</v>
      </c>
      <c r="Q389" s="229">
        <v>0.0015100000000000001</v>
      </c>
      <c r="R389" s="229">
        <f>Q389*H389</f>
        <v>0.012080000000000001</v>
      </c>
      <c r="S389" s="229">
        <v>0</v>
      </c>
      <c r="T389" s="230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1" t="s">
        <v>388</v>
      </c>
      <c r="AT389" s="231" t="s">
        <v>152</v>
      </c>
      <c r="AU389" s="231" t="s">
        <v>85</v>
      </c>
      <c r="AY389" s="18" t="s">
        <v>142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8" t="s">
        <v>82</v>
      </c>
      <c r="BK389" s="232">
        <f>ROUND(I389*H389,2)</f>
        <v>0</v>
      </c>
      <c r="BL389" s="18" t="s">
        <v>269</v>
      </c>
      <c r="BM389" s="231" t="s">
        <v>665</v>
      </c>
    </row>
    <row r="390" s="2" customFormat="1">
      <c r="A390" s="39"/>
      <c r="B390" s="40"/>
      <c r="C390" s="41"/>
      <c r="D390" s="233" t="s">
        <v>149</v>
      </c>
      <c r="E390" s="41"/>
      <c r="F390" s="234" t="s">
        <v>664</v>
      </c>
      <c r="G390" s="41"/>
      <c r="H390" s="41"/>
      <c r="I390" s="137"/>
      <c r="J390" s="41"/>
      <c r="K390" s="41"/>
      <c r="L390" s="45"/>
      <c r="M390" s="235"/>
      <c r="N390" s="236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149</v>
      </c>
      <c r="AU390" s="18" t="s">
        <v>85</v>
      </c>
    </row>
    <row r="391" s="2" customFormat="1">
      <c r="A391" s="39"/>
      <c r="B391" s="40"/>
      <c r="C391" s="41"/>
      <c r="D391" s="233" t="s">
        <v>210</v>
      </c>
      <c r="E391" s="41"/>
      <c r="F391" s="260" t="s">
        <v>666</v>
      </c>
      <c r="G391" s="41"/>
      <c r="H391" s="41"/>
      <c r="I391" s="137"/>
      <c r="J391" s="41"/>
      <c r="K391" s="41"/>
      <c r="L391" s="45"/>
      <c r="M391" s="235"/>
      <c r="N391" s="236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210</v>
      </c>
      <c r="AU391" s="18" t="s">
        <v>85</v>
      </c>
    </row>
    <row r="392" s="13" customFormat="1">
      <c r="A392" s="13"/>
      <c r="B392" s="237"/>
      <c r="C392" s="238"/>
      <c r="D392" s="233" t="s">
        <v>150</v>
      </c>
      <c r="E392" s="239" t="s">
        <v>19</v>
      </c>
      <c r="F392" s="240" t="s">
        <v>1403</v>
      </c>
      <c r="G392" s="238"/>
      <c r="H392" s="241">
        <v>8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7" t="s">
        <v>150</v>
      </c>
      <c r="AU392" s="247" t="s">
        <v>85</v>
      </c>
      <c r="AV392" s="13" t="s">
        <v>85</v>
      </c>
      <c r="AW392" s="13" t="s">
        <v>34</v>
      </c>
      <c r="AX392" s="13" t="s">
        <v>82</v>
      </c>
      <c r="AY392" s="247" t="s">
        <v>142</v>
      </c>
    </row>
    <row r="393" s="2" customFormat="1" ht="21.75" customHeight="1">
      <c r="A393" s="39"/>
      <c r="B393" s="40"/>
      <c r="C393" s="248" t="s">
        <v>657</v>
      </c>
      <c r="D393" s="248" t="s">
        <v>152</v>
      </c>
      <c r="E393" s="249" t="s">
        <v>669</v>
      </c>
      <c r="F393" s="250" t="s">
        <v>670</v>
      </c>
      <c r="G393" s="251" t="s">
        <v>155</v>
      </c>
      <c r="H393" s="252">
        <v>1</v>
      </c>
      <c r="I393" s="253"/>
      <c r="J393" s="254">
        <f>ROUND(I393*H393,2)</f>
        <v>0</v>
      </c>
      <c r="K393" s="250" t="s">
        <v>165</v>
      </c>
      <c r="L393" s="255"/>
      <c r="M393" s="256" t="s">
        <v>19</v>
      </c>
      <c r="N393" s="257" t="s">
        <v>45</v>
      </c>
      <c r="O393" s="85"/>
      <c r="P393" s="229">
        <f>O393*H393</f>
        <v>0</v>
      </c>
      <c r="Q393" s="229">
        <v>0.00055999999999999995</v>
      </c>
      <c r="R393" s="229">
        <f>Q393*H393</f>
        <v>0.00055999999999999995</v>
      </c>
      <c r="S393" s="229">
        <v>0</v>
      </c>
      <c r="T393" s="230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1" t="s">
        <v>388</v>
      </c>
      <c r="AT393" s="231" t="s">
        <v>152</v>
      </c>
      <c r="AU393" s="231" t="s">
        <v>85</v>
      </c>
      <c r="AY393" s="18" t="s">
        <v>142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8" t="s">
        <v>82</v>
      </c>
      <c r="BK393" s="232">
        <f>ROUND(I393*H393,2)</f>
        <v>0</v>
      </c>
      <c r="BL393" s="18" t="s">
        <v>269</v>
      </c>
      <c r="BM393" s="231" t="s">
        <v>671</v>
      </c>
    </row>
    <row r="394" s="2" customFormat="1">
      <c r="A394" s="39"/>
      <c r="B394" s="40"/>
      <c r="C394" s="41"/>
      <c r="D394" s="233" t="s">
        <v>149</v>
      </c>
      <c r="E394" s="41"/>
      <c r="F394" s="234" t="s">
        <v>670</v>
      </c>
      <c r="G394" s="41"/>
      <c r="H394" s="41"/>
      <c r="I394" s="137"/>
      <c r="J394" s="41"/>
      <c r="K394" s="41"/>
      <c r="L394" s="45"/>
      <c r="M394" s="235"/>
      <c r="N394" s="236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149</v>
      </c>
      <c r="AU394" s="18" t="s">
        <v>85</v>
      </c>
    </row>
    <row r="395" s="2" customFormat="1">
      <c r="A395" s="39"/>
      <c r="B395" s="40"/>
      <c r="C395" s="41"/>
      <c r="D395" s="233" t="s">
        <v>210</v>
      </c>
      <c r="E395" s="41"/>
      <c r="F395" s="260" t="s">
        <v>666</v>
      </c>
      <c r="G395" s="41"/>
      <c r="H395" s="41"/>
      <c r="I395" s="137"/>
      <c r="J395" s="41"/>
      <c r="K395" s="41"/>
      <c r="L395" s="45"/>
      <c r="M395" s="235"/>
      <c r="N395" s="236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210</v>
      </c>
      <c r="AU395" s="18" t="s">
        <v>85</v>
      </c>
    </row>
    <row r="396" s="13" customFormat="1">
      <c r="A396" s="13"/>
      <c r="B396" s="237"/>
      <c r="C396" s="238"/>
      <c r="D396" s="233" t="s">
        <v>150</v>
      </c>
      <c r="E396" s="239" t="s">
        <v>19</v>
      </c>
      <c r="F396" s="240" t="s">
        <v>1351</v>
      </c>
      <c r="G396" s="238"/>
      <c r="H396" s="241">
        <v>1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7" t="s">
        <v>150</v>
      </c>
      <c r="AU396" s="247" t="s">
        <v>85</v>
      </c>
      <c r="AV396" s="13" t="s">
        <v>85</v>
      </c>
      <c r="AW396" s="13" t="s">
        <v>34</v>
      </c>
      <c r="AX396" s="13" t="s">
        <v>82</v>
      </c>
      <c r="AY396" s="247" t="s">
        <v>142</v>
      </c>
    </row>
    <row r="397" s="2" customFormat="1" ht="21.75" customHeight="1">
      <c r="A397" s="39"/>
      <c r="B397" s="40"/>
      <c r="C397" s="220" t="s">
        <v>662</v>
      </c>
      <c r="D397" s="220" t="s">
        <v>143</v>
      </c>
      <c r="E397" s="221" t="s">
        <v>673</v>
      </c>
      <c r="F397" s="222" t="s">
        <v>674</v>
      </c>
      <c r="G397" s="223" t="s">
        <v>155</v>
      </c>
      <c r="H397" s="224">
        <v>9</v>
      </c>
      <c r="I397" s="225"/>
      <c r="J397" s="226">
        <f>ROUND(I397*H397,2)</f>
        <v>0</v>
      </c>
      <c r="K397" s="222" t="s">
        <v>165</v>
      </c>
      <c r="L397" s="45"/>
      <c r="M397" s="227" t="s">
        <v>19</v>
      </c>
      <c r="N397" s="228" t="s">
        <v>45</v>
      </c>
      <c r="O397" s="85"/>
      <c r="P397" s="229">
        <f>O397*H397</f>
        <v>0</v>
      </c>
      <c r="Q397" s="229">
        <v>0</v>
      </c>
      <c r="R397" s="229">
        <f>Q397*H397</f>
        <v>0</v>
      </c>
      <c r="S397" s="229">
        <v>0</v>
      </c>
      <c r="T397" s="23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1" t="s">
        <v>269</v>
      </c>
      <c r="AT397" s="231" t="s">
        <v>143</v>
      </c>
      <c r="AU397" s="231" t="s">
        <v>85</v>
      </c>
      <c r="AY397" s="18" t="s">
        <v>142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8" t="s">
        <v>82</v>
      </c>
      <c r="BK397" s="232">
        <f>ROUND(I397*H397,2)</f>
        <v>0</v>
      </c>
      <c r="BL397" s="18" t="s">
        <v>269</v>
      </c>
      <c r="BM397" s="231" t="s">
        <v>675</v>
      </c>
    </row>
    <row r="398" s="2" customFormat="1">
      <c r="A398" s="39"/>
      <c r="B398" s="40"/>
      <c r="C398" s="41"/>
      <c r="D398" s="233" t="s">
        <v>149</v>
      </c>
      <c r="E398" s="41"/>
      <c r="F398" s="234" t="s">
        <v>676</v>
      </c>
      <c r="G398" s="41"/>
      <c r="H398" s="41"/>
      <c r="I398" s="137"/>
      <c r="J398" s="41"/>
      <c r="K398" s="41"/>
      <c r="L398" s="45"/>
      <c r="M398" s="235"/>
      <c r="N398" s="236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149</v>
      </c>
      <c r="AU398" s="18" t="s">
        <v>85</v>
      </c>
    </row>
    <row r="399" s="13" customFormat="1">
      <c r="A399" s="13"/>
      <c r="B399" s="237"/>
      <c r="C399" s="238"/>
      <c r="D399" s="233" t="s">
        <v>150</v>
      </c>
      <c r="E399" s="239" t="s">
        <v>19</v>
      </c>
      <c r="F399" s="240" t="s">
        <v>1352</v>
      </c>
      <c r="G399" s="238"/>
      <c r="H399" s="241">
        <v>9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7" t="s">
        <v>150</v>
      </c>
      <c r="AU399" s="247" t="s">
        <v>85</v>
      </c>
      <c r="AV399" s="13" t="s">
        <v>85</v>
      </c>
      <c r="AW399" s="13" t="s">
        <v>34</v>
      </c>
      <c r="AX399" s="13" t="s">
        <v>82</v>
      </c>
      <c r="AY399" s="247" t="s">
        <v>142</v>
      </c>
    </row>
    <row r="400" s="2" customFormat="1" ht="21.75" customHeight="1">
      <c r="A400" s="39"/>
      <c r="B400" s="40"/>
      <c r="C400" s="220" t="s">
        <v>668</v>
      </c>
      <c r="D400" s="220" t="s">
        <v>143</v>
      </c>
      <c r="E400" s="221" t="s">
        <v>679</v>
      </c>
      <c r="F400" s="222" t="s">
        <v>680</v>
      </c>
      <c r="G400" s="223" t="s">
        <v>155</v>
      </c>
      <c r="H400" s="224">
        <v>1</v>
      </c>
      <c r="I400" s="225"/>
      <c r="J400" s="226">
        <f>ROUND(I400*H400,2)</f>
        <v>0</v>
      </c>
      <c r="K400" s="222" t="s">
        <v>165</v>
      </c>
      <c r="L400" s="45"/>
      <c r="M400" s="227" t="s">
        <v>19</v>
      </c>
      <c r="N400" s="228" t="s">
        <v>45</v>
      </c>
      <c r="O400" s="85"/>
      <c r="P400" s="229">
        <f>O400*H400</f>
        <v>0</v>
      </c>
      <c r="Q400" s="229">
        <v>0</v>
      </c>
      <c r="R400" s="229">
        <f>Q400*H400</f>
        <v>0</v>
      </c>
      <c r="S400" s="229">
        <v>0</v>
      </c>
      <c r="T400" s="230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1" t="s">
        <v>269</v>
      </c>
      <c r="AT400" s="231" t="s">
        <v>143</v>
      </c>
      <c r="AU400" s="231" t="s">
        <v>85</v>
      </c>
      <c r="AY400" s="18" t="s">
        <v>142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8" t="s">
        <v>82</v>
      </c>
      <c r="BK400" s="232">
        <f>ROUND(I400*H400,2)</f>
        <v>0</v>
      </c>
      <c r="BL400" s="18" t="s">
        <v>269</v>
      </c>
      <c r="BM400" s="231" t="s">
        <v>681</v>
      </c>
    </row>
    <row r="401" s="2" customFormat="1">
      <c r="A401" s="39"/>
      <c r="B401" s="40"/>
      <c r="C401" s="41"/>
      <c r="D401" s="233" t="s">
        <v>149</v>
      </c>
      <c r="E401" s="41"/>
      <c r="F401" s="234" t="s">
        <v>682</v>
      </c>
      <c r="G401" s="41"/>
      <c r="H401" s="41"/>
      <c r="I401" s="137"/>
      <c r="J401" s="41"/>
      <c r="K401" s="41"/>
      <c r="L401" s="45"/>
      <c r="M401" s="235"/>
      <c r="N401" s="236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149</v>
      </c>
      <c r="AU401" s="18" t="s">
        <v>85</v>
      </c>
    </row>
    <row r="402" s="13" customFormat="1">
      <c r="A402" s="13"/>
      <c r="B402" s="237"/>
      <c r="C402" s="238"/>
      <c r="D402" s="233" t="s">
        <v>150</v>
      </c>
      <c r="E402" s="239" t="s">
        <v>19</v>
      </c>
      <c r="F402" s="240" t="s">
        <v>1351</v>
      </c>
      <c r="G402" s="238"/>
      <c r="H402" s="241">
        <v>1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7" t="s">
        <v>150</v>
      </c>
      <c r="AU402" s="247" t="s">
        <v>85</v>
      </c>
      <c r="AV402" s="13" t="s">
        <v>85</v>
      </c>
      <c r="AW402" s="13" t="s">
        <v>34</v>
      </c>
      <c r="AX402" s="13" t="s">
        <v>82</v>
      </c>
      <c r="AY402" s="247" t="s">
        <v>142</v>
      </c>
    </row>
    <row r="403" s="2" customFormat="1" ht="21.75" customHeight="1">
      <c r="A403" s="39"/>
      <c r="B403" s="40"/>
      <c r="C403" s="220" t="s">
        <v>672</v>
      </c>
      <c r="D403" s="220" t="s">
        <v>143</v>
      </c>
      <c r="E403" s="221" t="s">
        <v>685</v>
      </c>
      <c r="F403" s="222" t="s">
        <v>686</v>
      </c>
      <c r="G403" s="223" t="s">
        <v>155</v>
      </c>
      <c r="H403" s="224">
        <v>5</v>
      </c>
      <c r="I403" s="225"/>
      <c r="J403" s="226">
        <f>ROUND(I403*H403,2)</f>
        <v>0</v>
      </c>
      <c r="K403" s="222" t="s">
        <v>165</v>
      </c>
      <c r="L403" s="45"/>
      <c r="M403" s="227" t="s">
        <v>19</v>
      </c>
      <c r="N403" s="228" t="s">
        <v>45</v>
      </c>
      <c r="O403" s="85"/>
      <c r="P403" s="229">
        <f>O403*H403</f>
        <v>0</v>
      </c>
      <c r="Q403" s="229">
        <v>2.2001499999999998</v>
      </c>
      <c r="R403" s="229">
        <f>Q403*H403</f>
        <v>11.00075</v>
      </c>
      <c r="S403" s="229">
        <v>0</v>
      </c>
      <c r="T403" s="230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1" t="s">
        <v>269</v>
      </c>
      <c r="AT403" s="231" t="s">
        <v>143</v>
      </c>
      <c r="AU403" s="231" t="s">
        <v>85</v>
      </c>
      <c r="AY403" s="18" t="s">
        <v>142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8" t="s">
        <v>82</v>
      </c>
      <c r="BK403" s="232">
        <f>ROUND(I403*H403,2)</f>
        <v>0</v>
      </c>
      <c r="BL403" s="18" t="s">
        <v>269</v>
      </c>
      <c r="BM403" s="231" t="s">
        <v>687</v>
      </c>
    </row>
    <row r="404" s="2" customFormat="1">
      <c r="A404" s="39"/>
      <c r="B404" s="40"/>
      <c r="C404" s="41"/>
      <c r="D404" s="233" t="s">
        <v>149</v>
      </c>
      <c r="E404" s="41"/>
      <c r="F404" s="234" t="s">
        <v>688</v>
      </c>
      <c r="G404" s="41"/>
      <c r="H404" s="41"/>
      <c r="I404" s="137"/>
      <c r="J404" s="41"/>
      <c r="K404" s="41"/>
      <c r="L404" s="45"/>
      <c r="M404" s="235"/>
      <c r="N404" s="236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149</v>
      </c>
      <c r="AU404" s="18" t="s">
        <v>85</v>
      </c>
    </row>
    <row r="405" s="2" customFormat="1">
      <c r="A405" s="39"/>
      <c r="B405" s="40"/>
      <c r="C405" s="41"/>
      <c r="D405" s="233" t="s">
        <v>197</v>
      </c>
      <c r="E405" s="41"/>
      <c r="F405" s="260" t="s">
        <v>689</v>
      </c>
      <c r="G405" s="41"/>
      <c r="H405" s="41"/>
      <c r="I405" s="137"/>
      <c r="J405" s="41"/>
      <c r="K405" s="41"/>
      <c r="L405" s="45"/>
      <c r="M405" s="235"/>
      <c r="N405" s="236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197</v>
      </c>
      <c r="AU405" s="18" t="s">
        <v>85</v>
      </c>
    </row>
    <row r="406" s="2" customFormat="1" ht="16.5" customHeight="1">
      <c r="A406" s="39"/>
      <c r="B406" s="40"/>
      <c r="C406" s="220" t="s">
        <v>678</v>
      </c>
      <c r="D406" s="220" t="s">
        <v>143</v>
      </c>
      <c r="E406" s="221" t="s">
        <v>691</v>
      </c>
      <c r="F406" s="222" t="s">
        <v>692</v>
      </c>
      <c r="G406" s="223" t="s">
        <v>155</v>
      </c>
      <c r="H406" s="224">
        <v>5</v>
      </c>
      <c r="I406" s="225"/>
      <c r="J406" s="226">
        <f>ROUND(I406*H406,2)</f>
        <v>0</v>
      </c>
      <c r="K406" s="222" t="s">
        <v>165</v>
      </c>
      <c r="L406" s="45"/>
      <c r="M406" s="227" t="s">
        <v>19</v>
      </c>
      <c r="N406" s="228" t="s">
        <v>45</v>
      </c>
      <c r="O406" s="85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1" t="s">
        <v>269</v>
      </c>
      <c r="AT406" s="231" t="s">
        <v>143</v>
      </c>
      <c r="AU406" s="231" t="s">
        <v>85</v>
      </c>
      <c r="AY406" s="18" t="s">
        <v>142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18" t="s">
        <v>82</v>
      </c>
      <c r="BK406" s="232">
        <f>ROUND(I406*H406,2)</f>
        <v>0</v>
      </c>
      <c r="BL406" s="18" t="s">
        <v>269</v>
      </c>
      <c r="BM406" s="231" t="s">
        <v>693</v>
      </c>
    </row>
    <row r="407" s="2" customFormat="1">
      <c r="A407" s="39"/>
      <c r="B407" s="40"/>
      <c r="C407" s="41"/>
      <c r="D407" s="233" t="s">
        <v>149</v>
      </c>
      <c r="E407" s="41"/>
      <c r="F407" s="234" t="s">
        <v>694</v>
      </c>
      <c r="G407" s="41"/>
      <c r="H407" s="41"/>
      <c r="I407" s="137"/>
      <c r="J407" s="41"/>
      <c r="K407" s="41"/>
      <c r="L407" s="45"/>
      <c r="M407" s="235"/>
      <c r="N407" s="236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149</v>
      </c>
      <c r="AU407" s="18" t="s">
        <v>85</v>
      </c>
    </row>
    <row r="408" s="2" customFormat="1">
      <c r="A408" s="39"/>
      <c r="B408" s="40"/>
      <c r="C408" s="41"/>
      <c r="D408" s="233" t="s">
        <v>197</v>
      </c>
      <c r="E408" s="41"/>
      <c r="F408" s="260" t="s">
        <v>689</v>
      </c>
      <c r="G408" s="41"/>
      <c r="H408" s="41"/>
      <c r="I408" s="137"/>
      <c r="J408" s="41"/>
      <c r="K408" s="41"/>
      <c r="L408" s="45"/>
      <c r="M408" s="235"/>
      <c r="N408" s="236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197</v>
      </c>
      <c r="AU408" s="18" t="s">
        <v>85</v>
      </c>
    </row>
    <row r="409" s="13" customFormat="1">
      <c r="A409" s="13"/>
      <c r="B409" s="237"/>
      <c r="C409" s="238"/>
      <c r="D409" s="233" t="s">
        <v>150</v>
      </c>
      <c r="E409" s="239" t="s">
        <v>19</v>
      </c>
      <c r="F409" s="240" t="s">
        <v>1404</v>
      </c>
      <c r="G409" s="238"/>
      <c r="H409" s="241">
        <v>5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7" t="s">
        <v>150</v>
      </c>
      <c r="AU409" s="247" t="s">
        <v>85</v>
      </c>
      <c r="AV409" s="13" t="s">
        <v>85</v>
      </c>
      <c r="AW409" s="13" t="s">
        <v>34</v>
      </c>
      <c r="AX409" s="13" t="s">
        <v>82</v>
      </c>
      <c r="AY409" s="247" t="s">
        <v>142</v>
      </c>
    </row>
    <row r="410" s="2" customFormat="1" ht="44.25" customHeight="1">
      <c r="A410" s="39"/>
      <c r="B410" s="40"/>
      <c r="C410" s="248" t="s">
        <v>684</v>
      </c>
      <c r="D410" s="248" t="s">
        <v>152</v>
      </c>
      <c r="E410" s="249" t="s">
        <v>1405</v>
      </c>
      <c r="F410" s="250" t="s">
        <v>697</v>
      </c>
      <c r="G410" s="251" t="s">
        <v>155</v>
      </c>
      <c r="H410" s="252">
        <v>1</v>
      </c>
      <c r="I410" s="253"/>
      <c r="J410" s="254">
        <f>ROUND(I410*H410,2)</f>
        <v>0</v>
      </c>
      <c r="K410" s="250" t="s">
        <v>19</v>
      </c>
      <c r="L410" s="255"/>
      <c r="M410" s="256" t="s">
        <v>19</v>
      </c>
      <c r="N410" s="257" t="s">
        <v>45</v>
      </c>
      <c r="O410" s="85"/>
      <c r="P410" s="229">
        <f>O410*H410</f>
        <v>0</v>
      </c>
      <c r="Q410" s="229">
        <v>0.11500000000000001</v>
      </c>
      <c r="R410" s="229">
        <f>Q410*H410</f>
        <v>0.11500000000000001</v>
      </c>
      <c r="S410" s="229">
        <v>0</v>
      </c>
      <c r="T410" s="230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1" t="s">
        <v>325</v>
      </c>
      <c r="AT410" s="231" t="s">
        <v>152</v>
      </c>
      <c r="AU410" s="231" t="s">
        <v>85</v>
      </c>
      <c r="AY410" s="18" t="s">
        <v>142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8" t="s">
        <v>82</v>
      </c>
      <c r="BK410" s="232">
        <f>ROUND(I410*H410,2)</f>
        <v>0</v>
      </c>
      <c r="BL410" s="18" t="s">
        <v>325</v>
      </c>
      <c r="BM410" s="231" t="s">
        <v>698</v>
      </c>
    </row>
    <row r="411" s="2" customFormat="1">
      <c r="A411" s="39"/>
      <c r="B411" s="40"/>
      <c r="C411" s="41"/>
      <c r="D411" s="233" t="s">
        <v>149</v>
      </c>
      <c r="E411" s="41"/>
      <c r="F411" s="234" t="s">
        <v>697</v>
      </c>
      <c r="G411" s="41"/>
      <c r="H411" s="41"/>
      <c r="I411" s="137"/>
      <c r="J411" s="41"/>
      <c r="K411" s="41"/>
      <c r="L411" s="45"/>
      <c r="M411" s="235"/>
      <c r="N411" s="236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149</v>
      </c>
      <c r="AU411" s="18" t="s">
        <v>85</v>
      </c>
    </row>
    <row r="412" s="13" customFormat="1">
      <c r="A412" s="13"/>
      <c r="B412" s="237"/>
      <c r="C412" s="238"/>
      <c r="D412" s="233" t="s">
        <v>150</v>
      </c>
      <c r="E412" s="239" t="s">
        <v>19</v>
      </c>
      <c r="F412" s="240" t="s">
        <v>1406</v>
      </c>
      <c r="G412" s="238"/>
      <c r="H412" s="241">
        <v>1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7" t="s">
        <v>150</v>
      </c>
      <c r="AU412" s="247" t="s">
        <v>85</v>
      </c>
      <c r="AV412" s="13" t="s">
        <v>85</v>
      </c>
      <c r="AW412" s="13" t="s">
        <v>34</v>
      </c>
      <c r="AX412" s="13" t="s">
        <v>82</v>
      </c>
      <c r="AY412" s="247" t="s">
        <v>142</v>
      </c>
    </row>
    <row r="413" s="2" customFormat="1" ht="55.5" customHeight="1">
      <c r="A413" s="39"/>
      <c r="B413" s="40"/>
      <c r="C413" s="248" t="s">
        <v>690</v>
      </c>
      <c r="D413" s="248" t="s">
        <v>152</v>
      </c>
      <c r="E413" s="249" t="s">
        <v>704</v>
      </c>
      <c r="F413" s="250" t="s">
        <v>705</v>
      </c>
      <c r="G413" s="251" t="s">
        <v>155</v>
      </c>
      <c r="H413" s="252">
        <v>4</v>
      </c>
      <c r="I413" s="253"/>
      <c r="J413" s="254">
        <f>ROUND(I413*H413,2)</f>
        <v>0</v>
      </c>
      <c r="K413" s="250" t="s">
        <v>165</v>
      </c>
      <c r="L413" s="255"/>
      <c r="M413" s="256" t="s">
        <v>19</v>
      </c>
      <c r="N413" s="257" t="s">
        <v>45</v>
      </c>
      <c r="O413" s="85"/>
      <c r="P413" s="229">
        <f>O413*H413</f>
        <v>0</v>
      </c>
      <c r="Q413" s="229">
        <v>0.14000000000000001</v>
      </c>
      <c r="R413" s="229">
        <f>Q413*H413</f>
        <v>0.56000000000000005</v>
      </c>
      <c r="S413" s="229">
        <v>0</v>
      </c>
      <c r="T413" s="230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1" t="s">
        <v>325</v>
      </c>
      <c r="AT413" s="231" t="s">
        <v>152</v>
      </c>
      <c r="AU413" s="231" t="s">
        <v>85</v>
      </c>
      <c r="AY413" s="18" t="s">
        <v>142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8" t="s">
        <v>82</v>
      </c>
      <c r="BK413" s="232">
        <f>ROUND(I413*H413,2)</f>
        <v>0</v>
      </c>
      <c r="BL413" s="18" t="s">
        <v>325</v>
      </c>
      <c r="BM413" s="231" t="s">
        <v>706</v>
      </c>
    </row>
    <row r="414" s="2" customFormat="1">
      <c r="A414" s="39"/>
      <c r="B414" s="40"/>
      <c r="C414" s="41"/>
      <c r="D414" s="233" t="s">
        <v>149</v>
      </c>
      <c r="E414" s="41"/>
      <c r="F414" s="234" t="s">
        <v>705</v>
      </c>
      <c r="G414" s="41"/>
      <c r="H414" s="41"/>
      <c r="I414" s="137"/>
      <c r="J414" s="41"/>
      <c r="K414" s="41"/>
      <c r="L414" s="45"/>
      <c r="M414" s="235"/>
      <c r="N414" s="236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149</v>
      </c>
      <c r="AU414" s="18" t="s">
        <v>85</v>
      </c>
    </row>
    <row r="415" s="13" customFormat="1">
      <c r="A415" s="13"/>
      <c r="B415" s="237"/>
      <c r="C415" s="238"/>
      <c r="D415" s="233" t="s">
        <v>150</v>
      </c>
      <c r="E415" s="239" t="s">
        <v>19</v>
      </c>
      <c r="F415" s="240" t="s">
        <v>1353</v>
      </c>
      <c r="G415" s="238"/>
      <c r="H415" s="241">
        <v>4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7" t="s">
        <v>150</v>
      </c>
      <c r="AU415" s="247" t="s">
        <v>85</v>
      </c>
      <c r="AV415" s="13" t="s">
        <v>85</v>
      </c>
      <c r="AW415" s="13" t="s">
        <v>34</v>
      </c>
      <c r="AX415" s="13" t="s">
        <v>82</v>
      </c>
      <c r="AY415" s="247" t="s">
        <v>142</v>
      </c>
    </row>
    <row r="416" s="2" customFormat="1" ht="44.25" customHeight="1">
      <c r="A416" s="39"/>
      <c r="B416" s="40"/>
      <c r="C416" s="248" t="s">
        <v>695</v>
      </c>
      <c r="D416" s="248" t="s">
        <v>152</v>
      </c>
      <c r="E416" s="249" t="s">
        <v>708</v>
      </c>
      <c r="F416" s="250" t="s">
        <v>709</v>
      </c>
      <c r="G416" s="251" t="s">
        <v>155</v>
      </c>
      <c r="H416" s="252">
        <v>4</v>
      </c>
      <c r="I416" s="253"/>
      <c r="J416" s="254">
        <f>ROUND(I416*H416,2)</f>
        <v>0</v>
      </c>
      <c r="K416" s="250" t="s">
        <v>19</v>
      </c>
      <c r="L416" s="255"/>
      <c r="M416" s="256" t="s">
        <v>19</v>
      </c>
      <c r="N416" s="257" t="s">
        <v>45</v>
      </c>
      <c r="O416" s="85"/>
      <c r="P416" s="229">
        <f>O416*H416</f>
        <v>0</v>
      </c>
      <c r="Q416" s="229">
        <v>0.017299999999999999</v>
      </c>
      <c r="R416" s="229">
        <f>Q416*H416</f>
        <v>0.069199999999999998</v>
      </c>
      <c r="S416" s="229">
        <v>0</v>
      </c>
      <c r="T416" s="230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1" t="s">
        <v>388</v>
      </c>
      <c r="AT416" s="231" t="s">
        <v>152</v>
      </c>
      <c r="AU416" s="231" t="s">
        <v>85</v>
      </c>
      <c r="AY416" s="18" t="s">
        <v>142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8" t="s">
        <v>82</v>
      </c>
      <c r="BK416" s="232">
        <f>ROUND(I416*H416,2)</f>
        <v>0</v>
      </c>
      <c r="BL416" s="18" t="s">
        <v>269</v>
      </c>
      <c r="BM416" s="231" t="s">
        <v>710</v>
      </c>
    </row>
    <row r="417" s="2" customFormat="1">
      <c r="A417" s="39"/>
      <c r="B417" s="40"/>
      <c r="C417" s="41"/>
      <c r="D417" s="233" t="s">
        <v>149</v>
      </c>
      <c r="E417" s="41"/>
      <c r="F417" s="234" t="s">
        <v>709</v>
      </c>
      <c r="G417" s="41"/>
      <c r="H417" s="41"/>
      <c r="I417" s="137"/>
      <c r="J417" s="41"/>
      <c r="K417" s="41"/>
      <c r="L417" s="45"/>
      <c r="M417" s="235"/>
      <c r="N417" s="236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149</v>
      </c>
      <c r="AU417" s="18" t="s">
        <v>85</v>
      </c>
    </row>
    <row r="418" s="13" customFormat="1">
      <c r="A418" s="13"/>
      <c r="B418" s="237"/>
      <c r="C418" s="238"/>
      <c r="D418" s="233" t="s">
        <v>150</v>
      </c>
      <c r="E418" s="239" t="s">
        <v>19</v>
      </c>
      <c r="F418" s="240" t="s">
        <v>1353</v>
      </c>
      <c r="G418" s="238"/>
      <c r="H418" s="241">
        <v>4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7" t="s">
        <v>150</v>
      </c>
      <c r="AU418" s="247" t="s">
        <v>85</v>
      </c>
      <c r="AV418" s="13" t="s">
        <v>85</v>
      </c>
      <c r="AW418" s="13" t="s">
        <v>34</v>
      </c>
      <c r="AX418" s="13" t="s">
        <v>82</v>
      </c>
      <c r="AY418" s="247" t="s">
        <v>142</v>
      </c>
    </row>
    <row r="419" s="2" customFormat="1" ht="44.25" customHeight="1">
      <c r="A419" s="39"/>
      <c r="B419" s="40"/>
      <c r="C419" s="220" t="s">
        <v>699</v>
      </c>
      <c r="D419" s="220" t="s">
        <v>143</v>
      </c>
      <c r="E419" s="221" t="s">
        <v>713</v>
      </c>
      <c r="F419" s="222" t="s">
        <v>714</v>
      </c>
      <c r="G419" s="223" t="s">
        <v>155</v>
      </c>
      <c r="H419" s="224">
        <v>4</v>
      </c>
      <c r="I419" s="225"/>
      <c r="J419" s="226">
        <f>ROUND(I419*H419,2)</f>
        <v>0</v>
      </c>
      <c r="K419" s="222" t="s">
        <v>19</v>
      </c>
      <c r="L419" s="45"/>
      <c r="M419" s="227" t="s">
        <v>19</v>
      </c>
      <c r="N419" s="228" t="s">
        <v>45</v>
      </c>
      <c r="O419" s="85"/>
      <c r="P419" s="229">
        <f>O419*H419</f>
        <v>0</v>
      </c>
      <c r="Q419" s="229">
        <v>2.2001499999999998</v>
      </c>
      <c r="R419" s="229">
        <f>Q419*H419</f>
        <v>8.8005999999999993</v>
      </c>
      <c r="S419" s="229">
        <v>0</v>
      </c>
      <c r="T419" s="230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1" t="s">
        <v>269</v>
      </c>
      <c r="AT419" s="231" t="s">
        <v>143</v>
      </c>
      <c r="AU419" s="231" t="s">
        <v>85</v>
      </c>
      <c r="AY419" s="18" t="s">
        <v>142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8" t="s">
        <v>82</v>
      </c>
      <c r="BK419" s="232">
        <f>ROUND(I419*H419,2)</f>
        <v>0</v>
      </c>
      <c r="BL419" s="18" t="s">
        <v>269</v>
      </c>
      <c r="BM419" s="231" t="s">
        <v>715</v>
      </c>
    </row>
    <row r="420" s="2" customFormat="1">
      <c r="A420" s="39"/>
      <c r="B420" s="40"/>
      <c r="C420" s="41"/>
      <c r="D420" s="233" t="s">
        <v>149</v>
      </c>
      <c r="E420" s="41"/>
      <c r="F420" s="234" t="s">
        <v>716</v>
      </c>
      <c r="G420" s="41"/>
      <c r="H420" s="41"/>
      <c r="I420" s="137"/>
      <c r="J420" s="41"/>
      <c r="K420" s="41"/>
      <c r="L420" s="45"/>
      <c r="M420" s="235"/>
      <c r="N420" s="236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149</v>
      </c>
      <c r="AU420" s="18" t="s">
        <v>85</v>
      </c>
    </row>
    <row r="421" s="2" customFormat="1">
      <c r="A421" s="39"/>
      <c r="B421" s="40"/>
      <c r="C421" s="41"/>
      <c r="D421" s="233" t="s">
        <v>197</v>
      </c>
      <c r="E421" s="41"/>
      <c r="F421" s="260" t="s">
        <v>689</v>
      </c>
      <c r="G421" s="41"/>
      <c r="H421" s="41"/>
      <c r="I421" s="137"/>
      <c r="J421" s="41"/>
      <c r="K421" s="41"/>
      <c r="L421" s="45"/>
      <c r="M421" s="235"/>
      <c r="N421" s="236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197</v>
      </c>
      <c r="AU421" s="18" t="s">
        <v>85</v>
      </c>
    </row>
    <row r="422" s="13" customFormat="1">
      <c r="A422" s="13"/>
      <c r="B422" s="237"/>
      <c r="C422" s="238"/>
      <c r="D422" s="233" t="s">
        <v>150</v>
      </c>
      <c r="E422" s="239" t="s">
        <v>19</v>
      </c>
      <c r="F422" s="240" t="s">
        <v>1353</v>
      </c>
      <c r="G422" s="238"/>
      <c r="H422" s="241">
        <v>4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7" t="s">
        <v>150</v>
      </c>
      <c r="AU422" s="247" t="s">
        <v>85</v>
      </c>
      <c r="AV422" s="13" t="s">
        <v>85</v>
      </c>
      <c r="AW422" s="13" t="s">
        <v>34</v>
      </c>
      <c r="AX422" s="13" t="s">
        <v>82</v>
      </c>
      <c r="AY422" s="247" t="s">
        <v>142</v>
      </c>
    </row>
    <row r="423" s="2" customFormat="1" ht="16.5" customHeight="1">
      <c r="A423" s="39"/>
      <c r="B423" s="40"/>
      <c r="C423" s="220" t="s">
        <v>703</v>
      </c>
      <c r="D423" s="220" t="s">
        <v>143</v>
      </c>
      <c r="E423" s="221" t="s">
        <v>723</v>
      </c>
      <c r="F423" s="222" t="s">
        <v>724</v>
      </c>
      <c r="G423" s="223" t="s">
        <v>725</v>
      </c>
      <c r="H423" s="224">
        <v>1</v>
      </c>
      <c r="I423" s="225"/>
      <c r="J423" s="226">
        <f>ROUND(I423*H423,2)</f>
        <v>0</v>
      </c>
      <c r="K423" s="222" t="s">
        <v>19</v>
      </c>
      <c r="L423" s="45"/>
      <c r="M423" s="227" t="s">
        <v>19</v>
      </c>
      <c r="N423" s="228" t="s">
        <v>45</v>
      </c>
      <c r="O423" s="85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1" t="s">
        <v>269</v>
      </c>
      <c r="AT423" s="231" t="s">
        <v>143</v>
      </c>
      <c r="AU423" s="231" t="s">
        <v>85</v>
      </c>
      <c r="AY423" s="18" t="s">
        <v>142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8" t="s">
        <v>82</v>
      </c>
      <c r="BK423" s="232">
        <f>ROUND(I423*H423,2)</f>
        <v>0</v>
      </c>
      <c r="BL423" s="18" t="s">
        <v>269</v>
      </c>
      <c r="BM423" s="231" t="s">
        <v>726</v>
      </c>
    </row>
    <row r="424" s="2" customFormat="1">
      <c r="A424" s="39"/>
      <c r="B424" s="40"/>
      <c r="C424" s="41"/>
      <c r="D424" s="233" t="s">
        <v>149</v>
      </c>
      <c r="E424" s="41"/>
      <c r="F424" s="234" t="s">
        <v>727</v>
      </c>
      <c r="G424" s="41"/>
      <c r="H424" s="41"/>
      <c r="I424" s="137"/>
      <c r="J424" s="41"/>
      <c r="K424" s="41"/>
      <c r="L424" s="45"/>
      <c r="M424" s="235"/>
      <c r="N424" s="236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149</v>
      </c>
      <c r="AU424" s="18" t="s">
        <v>85</v>
      </c>
    </row>
    <row r="425" s="2" customFormat="1" ht="16.5" customHeight="1">
      <c r="A425" s="39"/>
      <c r="B425" s="40"/>
      <c r="C425" s="220" t="s">
        <v>707</v>
      </c>
      <c r="D425" s="220" t="s">
        <v>143</v>
      </c>
      <c r="E425" s="221" t="s">
        <v>729</v>
      </c>
      <c r="F425" s="222" t="s">
        <v>730</v>
      </c>
      <c r="G425" s="223" t="s">
        <v>725</v>
      </c>
      <c r="H425" s="224">
        <v>1</v>
      </c>
      <c r="I425" s="225"/>
      <c r="J425" s="226">
        <f>ROUND(I425*H425,2)</f>
        <v>0</v>
      </c>
      <c r="K425" s="222" t="s">
        <v>19</v>
      </c>
      <c r="L425" s="45"/>
      <c r="M425" s="227" t="s">
        <v>19</v>
      </c>
      <c r="N425" s="228" t="s">
        <v>45</v>
      </c>
      <c r="O425" s="85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1" t="s">
        <v>269</v>
      </c>
      <c r="AT425" s="231" t="s">
        <v>143</v>
      </c>
      <c r="AU425" s="231" t="s">
        <v>85</v>
      </c>
      <c r="AY425" s="18" t="s">
        <v>142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8" t="s">
        <v>82</v>
      </c>
      <c r="BK425" s="232">
        <f>ROUND(I425*H425,2)</f>
        <v>0</v>
      </c>
      <c r="BL425" s="18" t="s">
        <v>269</v>
      </c>
      <c r="BM425" s="231" t="s">
        <v>731</v>
      </c>
    </row>
    <row r="426" s="2" customFormat="1">
      <c r="A426" s="39"/>
      <c r="B426" s="40"/>
      <c r="C426" s="41"/>
      <c r="D426" s="233" t="s">
        <v>149</v>
      </c>
      <c r="E426" s="41"/>
      <c r="F426" s="234" t="s">
        <v>732</v>
      </c>
      <c r="G426" s="41"/>
      <c r="H426" s="41"/>
      <c r="I426" s="137"/>
      <c r="J426" s="41"/>
      <c r="K426" s="41"/>
      <c r="L426" s="45"/>
      <c r="M426" s="235"/>
      <c r="N426" s="236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149</v>
      </c>
      <c r="AU426" s="18" t="s">
        <v>85</v>
      </c>
    </row>
    <row r="427" s="12" customFormat="1" ht="22.8" customHeight="1">
      <c r="A427" s="12"/>
      <c r="B427" s="206"/>
      <c r="C427" s="207"/>
      <c r="D427" s="208" t="s">
        <v>73</v>
      </c>
      <c r="E427" s="258" t="s">
        <v>733</v>
      </c>
      <c r="F427" s="258" t="s">
        <v>734</v>
      </c>
      <c r="G427" s="207"/>
      <c r="H427" s="207"/>
      <c r="I427" s="210"/>
      <c r="J427" s="259">
        <f>BK427</f>
        <v>0</v>
      </c>
      <c r="K427" s="207"/>
      <c r="L427" s="212"/>
      <c r="M427" s="213"/>
      <c r="N427" s="214"/>
      <c r="O427" s="214"/>
      <c r="P427" s="215">
        <f>SUM(P428:P565)</f>
        <v>0</v>
      </c>
      <c r="Q427" s="214"/>
      <c r="R427" s="215">
        <f>SUM(R428:R565)</f>
        <v>158.38883884999999</v>
      </c>
      <c r="S427" s="214"/>
      <c r="T427" s="216">
        <f>SUM(T428:T565)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17" t="s">
        <v>158</v>
      </c>
      <c r="AT427" s="218" t="s">
        <v>73</v>
      </c>
      <c r="AU427" s="218" t="s">
        <v>82</v>
      </c>
      <c r="AY427" s="217" t="s">
        <v>142</v>
      </c>
      <c r="BK427" s="219">
        <f>SUM(BK428:BK565)</f>
        <v>0</v>
      </c>
    </row>
    <row r="428" s="2" customFormat="1" ht="21.75" customHeight="1">
      <c r="A428" s="39"/>
      <c r="B428" s="40"/>
      <c r="C428" s="220" t="s">
        <v>712</v>
      </c>
      <c r="D428" s="220" t="s">
        <v>143</v>
      </c>
      <c r="E428" s="221" t="s">
        <v>760</v>
      </c>
      <c r="F428" s="222" t="s">
        <v>761</v>
      </c>
      <c r="G428" s="223" t="s">
        <v>194</v>
      </c>
      <c r="H428" s="224">
        <v>6</v>
      </c>
      <c r="I428" s="225"/>
      <c r="J428" s="226">
        <f>ROUND(I428*H428,2)</f>
        <v>0</v>
      </c>
      <c r="K428" s="222" t="s">
        <v>165</v>
      </c>
      <c r="L428" s="45"/>
      <c r="M428" s="227" t="s">
        <v>19</v>
      </c>
      <c r="N428" s="228" t="s">
        <v>45</v>
      </c>
      <c r="O428" s="85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1" t="s">
        <v>269</v>
      </c>
      <c r="AT428" s="231" t="s">
        <v>143</v>
      </c>
      <c r="AU428" s="231" t="s">
        <v>85</v>
      </c>
      <c r="AY428" s="18" t="s">
        <v>142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8" t="s">
        <v>82</v>
      </c>
      <c r="BK428" s="232">
        <f>ROUND(I428*H428,2)</f>
        <v>0</v>
      </c>
      <c r="BL428" s="18" t="s">
        <v>269</v>
      </c>
      <c r="BM428" s="231" t="s">
        <v>1407</v>
      </c>
    </row>
    <row r="429" s="2" customFormat="1">
      <c r="A429" s="39"/>
      <c r="B429" s="40"/>
      <c r="C429" s="41"/>
      <c r="D429" s="233" t="s">
        <v>149</v>
      </c>
      <c r="E429" s="41"/>
      <c r="F429" s="234" t="s">
        <v>763</v>
      </c>
      <c r="G429" s="41"/>
      <c r="H429" s="41"/>
      <c r="I429" s="137"/>
      <c r="J429" s="41"/>
      <c r="K429" s="41"/>
      <c r="L429" s="45"/>
      <c r="M429" s="235"/>
      <c r="N429" s="236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149</v>
      </c>
      <c r="AU429" s="18" t="s">
        <v>85</v>
      </c>
    </row>
    <row r="430" s="2" customFormat="1">
      <c r="A430" s="39"/>
      <c r="B430" s="40"/>
      <c r="C430" s="41"/>
      <c r="D430" s="233" t="s">
        <v>197</v>
      </c>
      <c r="E430" s="41"/>
      <c r="F430" s="260" t="s">
        <v>740</v>
      </c>
      <c r="G430" s="41"/>
      <c r="H430" s="41"/>
      <c r="I430" s="137"/>
      <c r="J430" s="41"/>
      <c r="K430" s="41"/>
      <c r="L430" s="45"/>
      <c r="M430" s="235"/>
      <c r="N430" s="236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197</v>
      </c>
      <c r="AU430" s="18" t="s">
        <v>85</v>
      </c>
    </row>
    <row r="431" s="13" customFormat="1">
      <c r="A431" s="13"/>
      <c r="B431" s="237"/>
      <c r="C431" s="238"/>
      <c r="D431" s="233" t="s">
        <v>150</v>
      </c>
      <c r="E431" s="239" t="s">
        <v>19</v>
      </c>
      <c r="F431" s="240" t="s">
        <v>1408</v>
      </c>
      <c r="G431" s="238"/>
      <c r="H431" s="241">
        <v>6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7" t="s">
        <v>150</v>
      </c>
      <c r="AU431" s="247" t="s">
        <v>85</v>
      </c>
      <c r="AV431" s="13" t="s">
        <v>85</v>
      </c>
      <c r="AW431" s="13" t="s">
        <v>34</v>
      </c>
      <c r="AX431" s="13" t="s">
        <v>82</v>
      </c>
      <c r="AY431" s="247" t="s">
        <v>142</v>
      </c>
    </row>
    <row r="432" s="2" customFormat="1" ht="21.75" customHeight="1">
      <c r="A432" s="39"/>
      <c r="B432" s="40"/>
      <c r="C432" s="220" t="s">
        <v>717</v>
      </c>
      <c r="D432" s="220" t="s">
        <v>143</v>
      </c>
      <c r="E432" s="221" t="s">
        <v>765</v>
      </c>
      <c r="F432" s="222" t="s">
        <v>766</v>
      </c>
      <c r="G432" s="223" t="s">
        <v>194</v>
      </c>
      <c r="H432" s="224">
        <v>6</v>
      </c>
      <c r="I432" s="225"/>
      <c r="J432" s="226">
        <f>ROUND(I432*H432,2)</f>
        <v>0</v>
      </c>
      <c r="K432" s="222" t="s">
        <v>165</v>
      </c>
      <c r="L432" s="45"/>
      <c r="M432" s="227" t="s">
        <v>19</v>
      </c>
      <c r="N432" s="228" t="s">
        <v>45</v>
      </c>
      <c r="O432" s="85"/>
      <c r="P432" s="229">
        <f>O432*H432</f>
        <v>0</v>
      </c>
      <c r="Q432" s="229">
        <v>0</v>
      </c>
      <c r="R432" s="229">
        <f>Q432*H432</f>
        <v>0</v>
      </c>
      <c r="S432" s="229">
        <v>0</v>
      </c>
      <c r="T432" s="230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1" t="s">
        <v>269</v>
      </c>
      <c r="AT432" s="231" t="s">
        <v>143</v>
      </c>
      <c r="AU432" s="231" t="s">
        <v>85</v>
      </c>
      <c r="AY432" s="18" t="s">
        <v>142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8" t="s">
        <v>82</v>
      </c>
      <c r="BK432" s="232">
        <f>ROUND(I432*H432,2)</f>
        <v>0</v>
      </c>
      <c r="BL432" s="18" t="s">
        <v>269</v>
      </c>
      <c r="BM432" s="231" t="s">
        <v>1409</v>
      </c>
    </row>
    <row r="433" s="2" customFormat="1">
      <c r="A433" s="39"/>
      <c r="B433" s="40"/>
      <c r="C433" s="41"/>
      <c r="D433" s="233" t="s">
        <v>149</v>
      </c>
      <c r="E433" s="41"/>
      <c r="F433" s="234" t="s">
        <v>768</v>
      </c>
      <c r="G433" s="41"/>
      <c r="H433" s="41"/>
      <c r="I433" s="137"/>
      <c r="J433" s="41"/>
      <c r="K433" s="41"/>
      <c r="L433" s="45"/>
      <c r="M433" s="235"/>
      <c r="N433" s="236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149</v>
      </c>
      <c r="AU433" s="18" t="s">
        <v>85</v>
      </c>
    </row>
    <row r="434" s="2" customFormat="1">
      <c r="A434" s="39"/>
      <c r="B434" s="40"/>
      <c r="C434" s="41"/>
      <c r="D434" s="233" t="s">
        <v>197</v>
      </c>
      <c r="E434" s="41"/>
      <c r="F434" s="260" t="s">
        <v>753</v>
      </c>
      <c r="G434" s="41"/>
      <c r="H434" s="41"/>
      <c r="I434" s="137"/>
      <c r="J434" s="41"/>
      <c r="K434" s="41"/>
      <c r="L434" s="45"/>
      <c r="M434" s="235"/>
      <c r="N434" s="236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197</v>
      </c>
      <c r="AU434" s="18" t="s">
        <v>85</v>
      </c>
    </row>
    <row r="435" s="13" customFormat="1">
      <c r="A435" s="13"/>
      <c r="B435" s="237"/>
      <c r="C435" s="238"/>
      <c r="D435" s="233" t="s">
        <v>150</v>
      </c>
      <c r="E435" s="239" t="s">
        <v>19</v>
      </c>
      <c r="F435" s="240" t="s">
        <v>1408</v>
      </c>
      <c r="G435" s="238"/>
      <c r="H435" s="241">
        <v>6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7" t="s">
        <v>150</v>
      </c>
      <c r="AU435" s="247" t="s">
        <v>85</v>
      </c>
      <c r="AV435" s="13" t="s">
        <v>85</v>
      </c>
      <c r="AW435" s="13" t="s">
        <v>34</v>
      </c>
      <c r="AX435" s="13" t="s">
        <v>82</v>
      </c>
      <c r="AY435" s="247" t="s">
        <v>142</v>
      </c>
    </row>
    <row r="436" s="2" customFormat="1" ht="16.5" customHeight="1">
      <c r="A436" s="39"/>
      <c r="B436" s="40"/>
      <c r="C436" s="248" t="s">
        <v>722</v>
      </c>
      <c r="D436" s="248" t="s">
        <v>152</v>
      </c>
      <c r="E436" s="249" t="s">
        <v>770</v>
      </c>
      <c r="F436" s="250" t="s">
        <v>771</v>
      </c>
      <c r="G436" s="251" t="s">
        <v>194</v>
      </c>
      <c r="H436" s="252">
        <v>6</v>
      </c>
      <c r="I436" s="253"/>
      <c r="J436" s="254">
        <f>ROUND(I436*H436,2)</f>
        <v>0</v>
      </c>
      <c r="K436" s="250" t="s">
        <v>165</v>
      </c>
      <c r="L436" s="255"/>
      <c r="M436" s="256" t="s">
        <v>19</v>
      </c>
      <c r="N436" s="257" t="s">
        <v>45</v>
      </c>
      <c r="O436" s="85"/>
      <c r="P436" s="229">
        <f>O436*H436</f>
        <v>0</v>
      </c>
      <c r="Q436" s="229">
        <v>0.080000000000000002</v>
      </c>
      <c r="R436" s="229">
        <f>Q436*H436</f>
        <v>0.47999999999999998</v>
      </c>
      <c r="S436" s="229">
        <v>0</v>
      </c>
      <c r="T436" s="230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1" t="s">
        <v>325</v>
      </c>
      <c r="AT436" s="231" t="s">
        <v>152</v>
      </c>
      <c r="AU436" s="231" t="s">
        <v>85</v>
      </c>
      <c r="AY436" s="18" t="s">
        <v>142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8" t="s">
        <v>82</v>
      </c>
      <c r="BK436" s="232">
        <f>ROUND(I436*H436,2)</f>
        <v>0</v>
      </c>
      <c r="BL436" s="18" t="s">
        <v>325</v>
      </c>
      <c r="BM436" s="231" t="s">
        <v>1410</v>
      </c>
    </row>
    <row r="437" s="2" customFormat="1">
      <c r="A437" s="39"/>
      <c r="B437" s="40"/>
      <c r="C437" s="41"/>
      <c r="D437" s="233" t="s">
        <v>149</v>
      </c>
      <c r="E437" s="41"/>
      <c r="F437" s="234" t="s">
        <v>771</v>
      </c>
      <c r="G437" s="41"/>
      <c r="H437" s="41"/>
      <c r="I437" s="137"/>
      <c r="J437" s="41"/>
      <c r="K437" s="41"/>
      <c r="L437" s="45"/>
      <c r="M437" s="235"/>
      <c r="N437" s="236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149</v>
      </c>
      <c r="AU437" s="18" t="s">
        <v>85</v>
      </c>
    </row>
    <row r="438" s="13" customFormat="1">
      <c r="A438" s="13"/>
      <c r="B438" s="237"/>
      <c r="C438" s="238"/>
      <c r="D438" s="233" t="s">
        <v>150</v>
      </c>
      <c r="E438" s="239" t="s">
        <v>19</v>
      </c>
      <c r="F438" s="240" t="s">
        <v>1375</v>
      </c>
      <c r="G438" s="238"/>
      <c r="H438" s="241">
        <v>6</v>
      </c>
      <c r="I438" s="242"/>
      <c r="J438" s="238"/>
      <c r="K438" s="238"/>
      <c r="L438" s="243"/>
      <c r="M438" s="244"/>
      <c r="N438" s="245"/>
      <c r="O438" s="245"/>
      <c r="P438" s="245"/>
      <c r="Q438" s="245"/>
      <c r="R438" s="245"/>
      <c r="S438" s="245"/>
      <c r="T438" s="24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7" t="s">
        <v>150</v>
      </c>
      <c r="AU438" s="247" t="s">
        <v>85</v>
      </c>
      <c r="AV438" s="13" t="s">
        <v>85</v>
      </c>
      <c r="AW438" s="13" t="s">
        <v>34</v>
      </c>
      <c r="AX438" s="13" t="s">
        <v>82</v>
      </c>
      <c r="AY438" s="247" t="s">
        <v>142</v>
      </c>
    </row>
    <row r="439" s="2" customFormat="1" ht="21.75" customHeight="1">
      <c r="A439" s="39"/>
      <c r="B439" s="40"/>
      <c r="C439" s="220" t="s">
        <v>728</v>
      </c>
      <c r="D439" s="220" t="s">
        <v>143</v>
      </c>
      <c r="E439" s="221" t="s">
        <v>743</v>
      </c>
      <c r="F439" s="222" t="s">
        <v>744</v>
      </c>
      <c r="G439" s="223" t="s">
        <v>194</v>
      </c>
      <c r="H439" s="224">
        <v>14</v>
      </c>
      <c r="I439" s="225"/>
      <c r="J439" s="226">
        <f>ROUND(I439*H439,2)</f>
        <v>0</v>
      </c>
      <c r="K439" s="222" t="s">
        <v>165</v>
      </c>
      <c r="L439" s="45"/>
      <c r="M439" s="227" t="s">
        <v>19</v>
      </c>
      <c r="N439" s="228" t="s">
        <v>45</v>
      </c>
      <c r="O439" s="85"/>
      <c r="P439" s="229">
        <f>O439*H439</f>
        <v>0</v>
      </c>
      <c r="Q439" s="229">
        <v>0</v>
      </c>
      <c r="R439" s="229">
        <f>Q439*H439</f>
        <v>0</v>
      </c>
      <c r="S439" s="229">
        <v>0</v>
      </c>
      <c r="T439" s="230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1" t="s">
        <v>269</v>
      </c>
      <c r="AT439" s="231" t="s">
        <v>143</v>
      </c>
      <c r="AU439" s="231" t="s">
        <v>85</v>
      </c>
      <c r="AY439" s="18" t="s">
        <v>142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8" t="s">
        <v>82</v>
      </c>
      <c r="BK439" s="232">
        <f>ROUND(I439*H439,2)</f>
        <v>0</v>
      </c>
      <c r="BL439" s="18" t="s">
        <v>269</v>
      </c>
      <c r="BM439" s="231" t="s">
        <v>1411</v>
      </c>
    </row>
    <row r="440" s="2" customFormat="1">
      <c r="A440" s="39"/>
      <c r="B440" s="40"/>
      <c r="C440" s="41"/>
      <c r="D440" s="233" t="s">
        <v>149</v>
      </c>
      <c r="E440" s="41"/>
      <c r="F440" s="234" t="s">
        <v>746</v>
      </c>
      <c r="G440" s="41"/>
      <c r="H440" s="41"/>
      <c r="I440" s="137"/>
      <c r="J440" s="41"/>
      <c r="K440" s="41"/>
      <c r="L440" s="45"/>
      <c r="M440" s="235"/>
      <c r="N440" s="236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149</v>
      </c>
      <c r="AU440" s="18" t="s">
        <v>85</v>
      </c>
    </row>
    <row r="441" s="2" customFormat="1">
      <c r="A441" s="39"/>
      <c r="B441" s="40"/>
      <c r="C441" s="41"/>
      <c r="D441" s="233" t="s">
        <v>197</v>
      </c>
      <c r="E441" s="41"/>
      <c r="F441" s="260" t="s">
        <v>740</v>
      </c>
      <c r="G441" s="41"/>
      <c r="H441" s="41"/>
      <c r="I441" s="137"/>
      <c r="J441" s="41"/>
      <c r="K441" s="41"/>
      <c r="L441" s="45"/>
      <c r="M441" s="235"/>
      <c r="N441" s="236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197</v>
      </c>
      <c r="AU441" s="18" t="s">
        <v>85</v>
      </c>
    </row>
    <row r="442" s="13" customFormat="1">
      <c r="A442" s="13"/>
      <c r="B442" s="237"/>
      <c r="C442" s="238"/>
      <c r="D442" s="233" t="s">
        <v>150</v>
      </c>
      <c r="E442" s="239" t="s">
        <v>19</v>
      </c>
      <c r="F442" s="240" t="s">
        <v>1412</v>
      </c>
      <c r="G442" s="238"/>
      <c r="H442" s="241">
        <v>14</v>
      </c>
      <c r="I442" s="242"/>
      <c r="J442" s="238"/>
      <c r="K442" s="238"/>
      <c r="L442" s="243"/>
      <c r="M442" s="244"/>
      <c r="N442" s="245"/>
      <c r="O442" s="245"/>
      <c r="P442" s="245"/>
      <c r="Q442" s="245"/>
      <c r="R442" s="245"/>
      <c r="S442" s="245"/>
      <c r="T442" s="246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7" t="s">
        <v>150</v>
      </c>
      <c r="AU442" s="247" t="s">
        <v>85</v>
      </c>
      <c r="AV442" s="13" t="s">
        <v>85</v>
      </c>
      <c r="AW442" s="13" t="s">
        <v>34</v>
      </c>
      <c r="AX442" s="13" t="s">
        <v>82</v>
      </c>
      <c r="AY442" s="247" t="s">
        <v>142</v>
      </c>
    </row>
    <row r="443" s="2" customFormat="1" ht="21.75" customHeight="1">
      <c r="A443" s="39"/>
      <c r="B443" s="40"/>
      <c r="C443" s="220" t="s">
        <v>735</v>
      </c>
      <c r="D443" s="220" t="s">
        <v>143</v>
      </c>
      <c r="E443" s="221" t="s">
        <v>749</v>
      </c>
      <c r="F443" s="222" t="s">
        <v>750</v>
      </c>
      <c r="G443" s="223" t="s">
        <v>194</v>
      </c>
      <c r="H443" s="224">
        <v>14</v>
      </c>
      <c r="I443" s="225"/>
      <c r="J443" s="226">
        <f>ROUND(I443*H443,2)</f>
        <v>0</v>
      </c>
      <c r="K443" s="222" t="s">
        <v>165</v>
      </c>
      <c r="L443" s="45"/>
      <c r="M443" s="227" t="s">
        <v>19</v>
      </c>
      <c r="N443" s="228" t="s">
        <v>45</v>
      </c>
      <c r="O443" s="85"/>
      <c r="P443" s="229">
        <f>O443*H443</f>
        <v>0</v>
      </c>
      <c r="Q443" s="229">
        <v>0</v>
      </c>
      <c r="R443" s="229">
        <f>Q443*H443</f>
        <v>0</v>
      </c>
      <c r="S443" s="229">
        <v>0</v>
      </c>
      <c r="T443" s="230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1" t="s">
        <v>269</v>
      </c>
      <c r="AT443" s="231" t="s">
        <v>143</v>
      </c>
      <c r="AU443" s="231" t="s">
        <v>85</v>
      </c>
      <c r="AY443" s="18" t="s">
        <v>142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18" t="s">
        <v>82</v>
      </c>
      <c r="BK443" s="232">
        <f>ROUND(I443*H443,2)</f>
        <v>0</v>
      </c>
      <c r="BL443" s="18" t="s">
        <v>269</v>
      </c>
      <c r="BM443" s="231" t="s">
        <v>1413</v>
      </c>
    </row>
    <row r="444" s="2" customFormat="1">
      <c r="A444" s="39"/>
      <c r="B444" s="40"/>
      <c r="C444" s="41"/>
      <c r="D444" s="233" t="s">
        <v>149</v>
      </c>
      <c r="E444" s="41"/>
      <c r="F444" s="234" t="s">
        <v>752</v>
      </c>
      <c r="G444" s="41"/>
      <c r="H444" s="41"/>
      <c r="I444" s="137"/>
      <c r="J444" s="41"/>
      <c r="K444" s="41"/>
      <c r="L444" s="45"/>
      <c r="M444" s="235"/>
      <c r="N444" s="236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149</v>
      </c>
      <c r="AU444" s="18" t="s">
        <v>85</v>
      </c>
    </row>
    <row r="445" s="2" customFormat="1">
      <c r="A445" s="39"/>
      <c r="B445" s="40"/>
      <c r="C445" s="41"/>
      <c r="D445" s="233" t="s">
        <v>197</v>
      </c>
      <c r="E445" s="41"/>
      <c r="F445" s="260" t="s">
        <v>753</v>
      </c>
      <c r="G445" s="41"/>
      <c r="H445" s="41"/>
      <c r="I445" s="137"/>
      <c r="J445" s="41"/>
      <c r="K445" s="41"/>
      <c r="L445" s="45"/>
      <c r="M445" s="235"/>
      <c r="N445" s="236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197</v>
      </c>
      <c r="AU445" s="18" t="s">
        <v>85</v>
      </c>
    </row>
    <row r="446" s="13" customFormat="1">
      <c r="A446" s="13"/>
      <c r="B446" s="237"/>
      <c r="C446" s="238"/>
      <c r="D446" s="233" t="s">
        <v>150</v>
      </c>
      <c r="E446" s="239" t="s">
        <v>19</v>
      </c>
      <c r="F446" s="240" t="s">
        <v>1412</v>
      </c>
      <c r="G446" s="238"/>
      <c r="H446" s="241">
        <v>14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7" t="s">
        <v>150</v>
      </c>
      <c r="AU446" s="247" t="s">
        <v>85</v>
      </c>
      <c r="AV446" s="13" t="s">
        <v>85</v>
      </c>
      <c r="AW446" s="13" t="s">
        <v>34</v>
      </c>
      <c r="AX446" s="13" t="s">
        <v>82</v>
      </c>
      <c r="AY446" s="247" t="s">
        <v>142</v>
      </c>
    </row>
    <row r="447" s="2" customFormat="1" ht="16.5" customHeight="1">
      <c r="A447" s="39"/>
      <c r="B447" s="40"/>
      <c r="C447" s="248" t="s">
        <v>742</v>
      </c>
      <c r="D447" s="248" t="s">
        <v>152</v>
      </c>
      <c r="E447" s="249" t="s">
        <v>755</v>
      </c>
      <c r="F447" s="250" t="s">
        <v>756</v>
      </c>
      <c r="G447" s="251" t="s">
        <v>194</v>
      </c>
      <c r="H447" s="252">
        <v>14</v>
      </c>
      <c r="I447" s="253"/>
      <c r="J447" s="254">
        <f>ROUND(I447*H447,2)</f>
        <v>0</v>
      </c>
      <c r="K447" s="250" t="s">
        <v>165</v>
      </c>
      <c r="L447" s="255"/>
      <c r="M447" s="256" t="s">
        <v>19</v>
      </c>
      <c r="N447" s="257" t="s">
        <v>45</v>
      </c>
      <c r="O447" s="85"/>
      <c r="P447" s="229">
        <f>O447*H447</f>
        <v>0</v>
      </c>
      <c r="Q447" s="229">
        <v>0.045999999999999999</v>
      </c>
      <c r="R447" s="229">
        <f>Q447*H447</f>
        <v>0.64400000000000002</v>
      </c>
      <c r="S447" s="229">
        <v>0</v>
      </c>
      <c r="T447" s="230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1" t="s">
        <v>325</v>
      </c>
      <c r="AT447" s="231" t="s">
        <v>152</v>
      </c>
      <c r="AU447" s="231" t="s">
        <v>85</v>
      </c>
      <c r="AY447" s="18" t="s">
        <v>142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18" t="s">
        <v>82</v>
      </c>
      <c r="BK447" s="232">
        <f>ROUND(I447*H447,2)</f>
        <v>0</v>
      </c>
      <c r="BL447" s="18" t="s">
        <v>325</v>
      </c>
      <c r="BM447" s="231" t="s">
        <v>1414</v>
      </c>
    </row>
    <row r="448" s="2" customFormat="1">
      <c r="A448" s="39"/>
      <c r="B448" s="40"/>
      <c r="C448" s="41"/>
      <c r="D448" s="233" t="s">
        <v>149</v>
      </c>
      <c r="E448" s="41"/>
      <c r="F448" s="234" t="s">
        <v>756</v>
      </c>
      <c r="G448" s="41"/>
      <c r="H448" s="41"/>
      <c r="I448" s="137"/>
      <c r="J448" s="41"/>
      <c r="K448" s="41"/>
      <c r="L448" s="45"/>
      <c r="M448" s="235"/>
      <c r="N448" s="236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149</v>
      </c>
      <c r="AU448" s="18" t="s">
        <v>85</v>
      </c>
    </row>
    <row r="449" s="13" customFormat="1">
      <c r="A449" s="13"/>
      <c r="B449" s="237"/>
      <c r="C449" s="238"/>
      <c r="D449" s="233" t="s">
        <v>150</v>
      </c>
      <c r="E449" s="239" t="s">
        <v>19</v>
      </c>
      <c r="F449" s="240" t="s">
        <v>1415</v>
      </c>
      <c r="G449" s="238"/>
      <c r="H449" s="241">
        <v>14</v>
      </c>
      <c r="I449" s="242"/>
      <c r="J449" s="238"/>
      <c r="K449" s="238"/>
      <c r="L449" s="243"/>
      <c r="M449" s="244"/>
      <c r="N449" s="245"/>
      <c r="O449" s="245"/>
      <c r="P449" s="245"/>
      <c r="Q449" s="245"/>
      <c r="R449" s="245"/>
      <c r="S449" s="245"/>
      <c r="T449" s="24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7" t="s">
        <v>150</v>
      </c>
      <c r="AU449" s="247" t="s">
        <v>85</v>
      </c>
      <c r="AV449" s="13" t="s">
        <v>85</v>
      </c>
      <c r="AW449" s="13" t="s">
        <v>34</v>
      </c>
      <c r="AX449" s="13" t="s">
        <v>82</v>
      </c>
      <c r="AY449" s="247" t="s">
        <v>142</v>
      </c>
    </row>
    <row r="450" s="2" customFormat="1" ht="16.5" customHeight="1">
      <c r="A450" s="39"/>
      <c r="B450" s="40"/>
      <c r="C450" s="220" t="s">
        <v>748</v>
      </c>
      <c r="D450" s="220" t="s">
        <v>143</v>
      </c>
      <c r="E450" s="221" t="s">
        <v>1264</v>
      </c>
      <c r="F450" s="222" t="s">
        <v>1265</v>
      </c>
      <c r="G450" s="223" t="s">
        <v>813</v>
      </c>
      <c r="H450" s="224">
        <v>10.5</v>
      </c>
      <c r="I450" s="225"/>
      <c r="J450" s="226">
        <f>ROUND(I450*H450,2)</f>
        <v>0</v>
      </c>
      <c r="K450" s="222" t="s">
        <v>19</v>
      </c>
      <c r="L450" s="45"/>
      <c r="M450" s="227" t="s">
        <v>19</v>
      </c>
      <c r="N450" s="228" t="s">
        <v>45</v>
      </c>
      <c r="O450" s="85"/>
      <c r="P450" s="229">
        <f>O450*H450</f>
        <v>0</v>
      </c>
      <c r="Q450" s="229">
        <v>0</v>
      </c>
      <c r="R450" s="229">
        <f>Q450*H450</f>
        <v>0</v>
      </c>
      <c r="S450" s="229">
        <v>0</v>
      </c>
      <c r="T450" s="230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1" t="s">
        <v>269</v>
      </c>
      <c r="AT450" s="231" t="s">
        <v>143</v>
      </c>
      <c r="AU450" s="231" t="s">
        <v>85</v>
      </c>
      <c r="AY450" s="18" t="s">
        <v>142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18" t="s">
        <v>82</v>
      </c>
      <c r="BK450" s="232">
        <f>ROUND(I450*H450,2)</f>
        <v>0</v>
      </c>
      <c r="BL450" s="18" t="s">
        <v>269</v>
      </c>
      <c r="BM450" s="231" t="s">
        <v>1416</v>
      </c>
    </row>
    <row r="451" s="2" customFormat="1">
      <c r="A451" s="39"/>
      <c r="B451" s="40"/>
      <c r="C451" s="41"/>
      <c r="D451" s="233" t="s">
        <v>149</v>
      </c>
      <c r="E451" s="41"/>
      <c r="F451" s="234" t="s">
        <v>1265</v>
      </c>
      <c r="G451" s="41"/>
      <c r="H451" s="41"/>
      <c r="I451" s="137"/>
      <c r="J451" s="41"/>
      <c r="K451" s="41"/>
      <c r="L451" s="45"/>
      <c r="M451" s="235"/>
      <c r="N451" s="236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149</v>
      </c>
      <c r="AU451" s="18" t="s">
        <v>85</v>
      </c>
    </row>
    <row r="452" s="13" customFormat="1">
      <c r="A452" s="13"/>
      <c r="B452" s="237"/>
      <c r="C452" s="238"/>
      <c r="D452" s="233" t="s">
        <v>150</v>
      </c>
      <c r="E452" s="239" t="s">
        <v>19</v>
      </c>
      <c r="F452" s="240" t="s">
        <v>1267</v>
      </c>
      <c r="G452" s="238"/>
      <c r="H452" s="241">
        <v>10.5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7" t="s">
        <v>150</v>
      </c>
      <c r="AU452" s="247" t="s">
        <v>85</v>
      </c>
      <c r="AV452" s="13" t="s">
        <v>85</v>
      </c>
      <c r="AW452" s="13" t="s">
        <v>34</v>
      </c>
      <c r="AX452" s="13" t="s">
        <v>82</v>
      </c>
      <c r="AY452" s="247" t="s">
        <v>142</v>
      </c>
    </row>
    <row r="453" s="2" customFormat="1" ht="21.75" customHeight="1">
      <c r="A453" s="39"/>
      <c r="B453" s="40"/>
      <c r="C453" s="220" t="s">
        <v>754</v>
      </c>
      <c r="D453" s="220" t="s">
        <v>143</v>
      </c>
      <c r="E453" s="221" t="s">
        <v>1268</v>
      </c>
      <c r="F453" s="222" t="s">
        <v>1269</v>
      </c>
      <c r="G453" s="223" t="s">
        <v>194</v>
      </c>
      <c r="H453" s="224">
        <v>15</v>
      </c>
      <c r="I453" s="225"/>
      <c r="J453" s="226">
        <f>ROUND(I453*H453,2)</f>
        <v>0</v>
      </c>
      <c r="K453" s="222" t="s">
        <v>19</v>
      </c>
      <c r="L453" s="45"/>
      <c r="M453" s="227" t="s">
        <v>19</v>
      </c>
      <c r="N453" s="228" t="s">
        <v>45</v>
      </c>
      <c r="O453" s="85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1" t="s">
        <v>269</v>
      </c>
      <c r="AT453" s="231" t="s">
        <v>143</v>
      </c>
      <c r="AU453" s="231" t="s">
        <v>85</v>
      </c>
      <c r="AY453" s="18" t="s">
        <v>142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8" t="s">
        <v>82</v>
      </c>
      <c r="BK453" s="232">
        <f>ROUND(I453*H453,2)</f>
        <v>0</v>
      </c>
      <c r="BL453" s="18" t="s">
        <v>269</v>
      </c>
      <c r="BM453" s="231" t="s">
        <v>1417</v>
      </c>
    </row>
    <row r="454" s="2" customFormat="1">
      <c r="A454" s="39"/>
      <c r="B454" s="40"/>
      <c r="C454" s="41"/>
      <c r="D454" s="233" t="s">
        <v>149</v>
      </c>
      <c r="E454" s="41"/>
      <c r="F454" s="234" t="s">
        <v>1269</v>
      </c>
      <c r="G454" s="41"/>
      <c r="H454" s="41"/>
      <c r="I454" s="137"/>
      <c r="J454" s="41"/>
      <c r="K454" s="41"/>
      <c r="L454" s="45"/>
      <c r="M454" s="235"/>
      <c r="N454" s="236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149</v>
      </c>
      <c r="AU454" s="18" t="s">
        <v>85</v>
      </c>
    </row>
    <row r="455" s="13" customFormat="1">
      <c r="A455" s="13"/>
      <c r="B455" s="237"/>
      <c r="C455" s="238"/>
      <c r="D455" s="233" t="s">
        <v>150</v>
      </c>
      <c r="E455" s="239" t="s">
        <v>19</v>
      </c>
      <c r="F455" s="240" t="s">
        <v>1418</v>
      </c>
      <c r="G455" s="238"/>
      <c r="H455" s="241">
        <v>15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7" t="s">
        <v>150</v>
      </c>
      <c r="AU455" s="247" t="s">
        <v>85</v>
      </c>
      <c r="AV455" s="13" t="s">
        <v>85</v>
      </c>
      <c r="AW455" s="13" t="s">
        <v>34</v>
      </c>
      <c r="AX455" s="13" t="s">
        <v>82</v>
      </c>
      <c r="AY455" s="247" t="s">
        <v>142</v>
      </c>
    </row>
    <row r="456" s="2" customFormat="1" ht="16.5" customHeight="1">
      <c r="A456" s="39"/>
      <c r="B456" s="40"/>
      <c r="C456" s="220" t="s">
        <v>759</v>
      </c>
      <c r="D456" s="220" t="s">
        <v>143</v>
      </c>
      <c r="E456" s="221" t="s">
        <v>1272</v>
      </c>
      <c r="F456" s="222" t="s">
        <v>1273</v>
      </c>
      <c r="G456" s="223" t="s">
        <v>813</v>
      </c>
      <c r="H456" s="224">
        <v>3.5</v>
      </c>
      <c r="I456" s="225"/>
      <c r="J456" s="226">
        <f>ROUND(I456*H456,2)</f>
        <v>0</v>
      </c>
      <c r="K456" s="222" t="s">
        <v>19</v>
      </c>
      <c r="L456" s="45"/>
      <c r="M456" s="227" t="s">
        <v>19</v>
      </c>
      <c r="N456" s="228" t="s">
        <v>45</v>
      </c>
      <c r="O456" s="85"/>
      <c r="P456" s="229">
        <f>O456*H456</f>
        <v>0</v>
      </c>
      <c r="Q456" s="229">
        <v>0</v>
      </c>
      <c r="R456" s="229">
        <f>Q456*H456</f>
        <v>0</v>
      </c>
      <c r="S456" s="229">
        <v>0</v>
      </c>
      <c r="T456" s="230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1" t="s">
        <v>269</v>
      </c>
      <c r="AT456" s="231" t="s">
        <v>143</v>
      </c>
      <c r="AU456" s="231" t="s">
        <v>85</v>
      </c>
      <c r="AY456" s="18" t="s">
        <v>142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8" t="s">
        <v>82</v>
      </c>
      <c r="BK456" s="232">
        <f>ROUND(I456*H456,2)</f>
        <v>0</v>
      </c>
      <c r="BL456" s="18" t="s">
        <v>269</v>
      </c>
      <c r="BM456" s="231" t="s">
        <v>1419</v>
      </c>
    </row>
    <row r="457" s="2" customFormat="1">
      <c r="A457" s="39"/>
      <c r="B457" s="40"/>
      <c r="C457" s="41"/>
      <c r="D457" s="233" t="s">
        <v>149</v>
      </c>
      <c r="E457" s="41"/>
      <c r="F457" s="234" t="s">
        <v>1273</v>
      </c>
      <c r="G457" s="41"/>
      <c r="H457" s="41"/>
      <c r="I457" s="137"/>
      <c r="J457" s="41"/>
      <c r="K457" s="41"/>
      <c r="L457" s="45"/>
      <c r="M457" s="235"/>
      <c r="N457" s="236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149</v>
      </c>
      <c r="AU457" s="18" t="s">
        <v>85</v>
      </c>
    </row>
    <row r="458" s="13" customFormat="1">
      <c r="A458" s="13"/>
      <c r="B458" s="237"/>
      <c r="C458" s="238"/>
      <c r="D458" s="233" t="s">
        <v>150</v>
      </c>
      <c r="E458" s="239" t="s">
        <v>19</v>
      </c>
      <c r="F458" s="240" t="s">
        <v>1275</v>
      </c>
      <c r="G458" s="238"/>
      <c r="H458" s="241">
        <v>3.5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7" t="s">
        <v>150</v>
      </c>
      <c r="AU458" s="247" t="s">
        <v>85</v>
      </c>
      <c r="AV458" s="13" t="s">
        <v>85</v>
      </c>
      <c r="AW458" s="13" t="s">
        <v>34</v>
      </c>
      <c r="AX458" s="13" t="s">
        <v>82</v>
      </c>
      <c r="AY458" s="247" t="s">
        <v>142</v>
      </c>
    </row>
    <row r="459" s="2" customFormat="1" ht="21.75" customHeight="1">
      <c r="A459" s="39"/>
      <c r="B459" s="40"/>
      <c r="C459" s="220" t="s">
        <v>764</v>
      </c>
      <c r="D459" s="220" t="s">
        <v>143</v>
      </c>
      <c r="E459" s="221" t="s">
        <v>1276</v>
      </c>
      <c r="F459" s="222" t="s">
        <v>1277</v>
      </c>
      <c r="G459" s="223" t="s">
        <v>813</v>
      </c>
      <c r="H459" s="224">
        <v>14</v>
      </c>
      <c r="I459" s="225"/>
      <c r="J459" s="226">
        <f>ROUND(I459*H459,2)</f>
        <v>0</v>
      </c>
      <c r="K459" s="222" t="s">
        <v>165</v>
      </c>
      <c r="L459" s="45"/>
      <c r="M459" s="227" t="s">
        <v>19</v>
      </c>
      <c r="N459" s="228" t="s">
        <v>45</v>
      </c>
      <c r="O459" s="85"/>
      <c r="P459" s="229">
        <f>O459*H459</f>
        <v>0</v>
      </c>
      <c r="Q459" s="229">
        <v>0</v>
      </c>
      <c r="R459" s="229">
        <f>Q459*H459</f>
        <v>0</v>
      </c>
      <c r="S459" s="229">
        <v>0</v>
      </c>
      <c r="T459" s="230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1" t="s">
        <v>169</v>
      </c>
      <c r="AT459" s="231" t="s">
        <v>143</v>
      </c>
      <c r="AU459" s="231" t="s">
        <v>85</v>
      </c>
      <c r="AY459" s="18" t="s">
        <v>142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18" t="s">
        <v>82</v>
      </c>
      <c r="BK459" s="232">
        <f>ROUND(I459*H459,2)</f>
        <v>0</v>
      </c>
      <c r="BL459" s="18" t="s">
        <v>169</v>
      </c>
      <c r="BM459" s="231" t="s">
        <v>1420</v>
      </c>
    </row>
    <row r="460" s="2" customFormat="1">
      <c r="A460" s="39"/>
      <c r="B460" s="40"/>
      <c r="C460" s="41"/>
      <c r="D460" s="233" t="s">
        <v>149</v>
      </c>
      <c r="E460" s="41"/>
      <c r="F460" s="234" t="s">
        <v>1279</v>
      </c>
      <c r="G460" s="41"/>
      <c r="H460" s="41"/>
      <c r="I460" s="137"/>
      <c r="J460" s="41"/>
      <c r="K460" s="41"/>
      <c r="L460" s="45"/>
      <c r="M460" s="235"/>
      <c r="N460" s="236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149</v>
      </c>
      <c r="AU460" s="18" t="s">
        <v>85</v>
      </c>
    </row>
    <row r="461" s="2" customFormat="1">
      <c r="A461" s="39"/>
      <c r="B461" s="40"/>
      <c r="C461" s="41"/>
      <c r="D461" s="233" t="s">
        <v>197</v>
      </c>
      <c r="E461" s="41"/>
      <c r="F461" s="260" t="s">
        <v>1280</v>
      </c>
      <c r="G461" s="41"/>
      <c r="H461" s="41"/>
      <c r="I461" s="137"/>
      <c r="J461" s="41"/>
      <c r="K461" s="41"/>
      <c r="L461" s="45"/>
      <c r="M461" s="235"/>
      <c r="N461" s="236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197</v>
      </c>
      <c r="AU461" s="18" t="s">
        <v>85</v>
      </c>
    </row>
    <row r="462" s="13" customFormat="1">
      <c r="A462" s="13"/>
      <c r="B462" s="237"/>
      <c r="C462" s="238"/>
      <c r="D462" s="233" t="s">
        <v>150</v>
      </c>
      <c r="E462" s="239" t="s">
        <v>19</v>
      </c>
      <c r="F462" s="240" t="s">
        <v>1267</v>
      </c>
      <c r="G462" s="238"/>
      <c r="H462" s="241">
        <v>10.5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7" t="s">
        <v>150</v>
      </c>
      <c r="AU462" s="247" t="s">
        <v>85</v>
      </c>
      <c r="AV462" s="13" t="s">
        <v>85</v>
      </c>
      <c r="AW462" s="13" t="s">
        <v>34</v>
      </c>
      <c r="AX462" s="13" t="s">
        <v>74</v>
      </c>
      <c r="AY462" s="247" t="s">
        <v>142</v>
      </c>
    </row>
    <row r="463" s="13" customFormat="1">
      <c r="A463" s="13"/>
      <c r="B463" s="237"/>
      <c r="C463" s="238"/>
      <c r="D463" s="233" t="s">
        <v>150</v>
      </c>
      <c r="E463" s="239" t="s">
        <v>19</v>
      </c>
      <c r="F463" s="240" t="s">
        <v>1275</v>
      </c>
      <c r="G463" s="238"/>
      <c r="H463" s="241">
        <v>3.5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7" t="s">
        <v>150</v>
      </c>
      <c r="AU463" s="247" t="s">
        <v>85</v>
      </c>
      <c r="AV463" s="13" t="s">
        <v>85</v>
      </c>
      <c r="AW463" s="13" t="s">
        <v>34</v>
      </c>
      <c r="AX463" s="13" t="s">
        <v>74</v>
      </c>
      <c r="AY463" s="247" t="s">
        <v>142</v>
      </c>
    </row>
    <row r="464" s="14" customFormat="1">
      <c r="A464" s="14"/>
      <c r="B464" s="261"/>
      <c r="C464" s="262"/>
      <c r="D464" s="233" t="s">
        <v>150</v>
      </c>
      <c r="E464" s="263" t="s">
        <v>19</v>
      </c>
      <c r="F464" s="264" t="s">
        <v>480</v>
      </c>
      <c r="G464" s="262"/>
      <c r="H464" s="265">
        <v>14</v>
      </c>
      <c r="I464" s="266"/>
      <c r="J464" s="262"/>
      <c r="K464" s="262"/>
      <c r="L464" s="267"/>
      <c r="M464" s="268"/>
      <c r="N464" s="269"/>
      <c r="O464" s="269"/>
      <c r="P464" s="269"/>
      <c r="Q464" s="269"/>
      <c r="R464" s="269"/>
      <c r="S464" s="269"/>
      <c r="T464" s="270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1" t="s">
        <v>150</v>
      </c>
      <c r="AU464" s="271" t="s">
        <v>85</v>
      </c>
      <c r="AV464" s="14" t="s">
        <v>169</v>
      </c>
      <c r="AW464" s="14" t="s">
        <v>34</v>
      </c>
      <c r="AX464" s="14" t="s">
        <v>82</v>
      </c>
      <c r="AY464" s="271" t="s">
        <v>142</v>
      </c>
    </row>
    <row r="465" s="2" customFormat="1" ht="21.75" customHeight="1">
      <c r="A465" s="39"/>
      <c r="B465" s="40"/>
      <c r="C465" s="220" t="s">
        <v>769</v>
      </c>
      <c r="D465" s="220" t="s">
        <v>143</v>
      </c>
      <c r="E465" s="221" t="s">
        <v>1281</v>
      </c>
      <c r="F465" s="222" t="s">
        <v>1282</v>
      </c>
      <c r="G465" s="223" t="s">
        <v>194</v>
      </c>
      <c r="H465" s="224">
        <v>25</v>
      </c>
      <c r="I465" s="225"/>
      <c r="J465" s="226">
        <f>ROUND(I465*H465,2)</f>
        <v>0</v>
      </c>
      <c r="K465" s="222" t="s">
        <v>165</v>
      </c>
      <c r="L465" s="45"/>
      <c r="M465" s="227" t="s">
        <v>19</v>
      </c>
      <c r="N465" s="228" t="s">
        <v>45</v>
      </c>
      <c r="O465" s="85"/>
      <c r="P465" s="229">
        <f>O465*H465</f>
        <v>0</v>
      </c>
      <c r="Q465" s="229">
        <v>0</v>
      </c>
      <c r="R465" s="229">
        <f>Q465*H465</f>
        <v>0</v>
      </c>
      <c r="S465" s="229">
        <v>0</v>
      </c>
      <c r="T465" s="230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1" t="s">
        <v>269</v>
      </c>
      <c r="AT465" s="231" t="s">
        <v>143</v>
      </c>
      <c r="AU465" s="231" t="s">
        <v>85</v>
      </c>
      <c r="AY465" s="18" t="s">
        <v>142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18" t="s">
        <v>82</v>
      </c>
      <c r="BK465" s="232">
        <f>ROUND(I465*H465,2)</f>
        <v>0</v>
      </c>
      <c r="BL465" s="18" t="s">
        <v>269</v>
      </c>
      <c r="BM465" s="231" t="s">
        <v>1421</v>
      </c>
    </row>
    <row r="466" s="2" customFormat="1">
      <c r="A466" s="39"/>
      <c r="B466" s="40"/>
      <c r="C466" s="41"/>
      <c r="D466" s="233" t="s">
        <v>149</v>
      </c>
      <c r="E466" s="41"/>
      <c r="F466" s="234" t="s">
        <v>1284</v>
      </c>
      <c r="G466" s="41"/>
      <c r="H466" s="41"/>
      <c r="I466" s="137"/>
      <c r="J466" s="41"/>
      <c r="K466" s="41"/>
      <c r="L466" s="45"/>
      <c r="M466" s="235"/>
      <c r="N466" s="236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149</v>
      </c>
      <c r="AU466" s="18" t="s">
        <v>85</v>
      </c>
    </row>
    <row r="467" s="2" customFormat="1" ht="16.5" customHeight="1">
      <c r="A467" s="39"/>
      <c r="B467" s="40"/>
      <c r="C467" s="248" t="s">
        <v>773</v>
      </c>
      <c r="D467" s="248" t="s">
        <v>152</v>
      </c>
      <c r="E467" s="249" t="s">
        <v>1285</v>
      </c>
      <c r="F467" s="250" t="s">
        <v>1286</v>
      </c>
      <c r="G467" s="251" t="s">
        <v>194</v>
      </c>
      <c r="H467" s="252">
        <v>25</v>
      </c>
      <c r="I467" s="253"/>
      <c r="J467" s="254">
        <f>ROUND(I467*H467,2)</f>
        <v>0</v>
      </c>
      <c r="K467" s="250" t="s">
        <v>19</v>
      </c>
      <c r="L467" s="255"/>
      <c r="M467" s="256" t="s">
        <v>19</v>
      </c>
      <c r="N467" s="257" t="s">
        <v>45</v>
      </c>
      <c r="O467" s="85"/>
      <c r="P467" s="229">
        <f>O467*H467</f>
        <v>0</v>
      </c>
      <c r="Q467" s="229">
        <v>0.00050000000000000001</v>
      </c>
      <c r="R467" s="229">
        <f>Q467*H467</f>
        <v>0.012500000000000001</v>
      </c>
      <c r="S467" s="229">
        <v>0</v>
      </c>
      <c r="T467" s="230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1" t="s">
        <v>325</v>
      </c>
      <c r="AT467" s="231" t="s">
        <v>152</v>
      </c>
      <c r="AU467" s="231" t="s">
        <v>85</v>
      </c>
      <c r="AY467" s="18" t="s">
        <v>142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18" t="s">
        <v>82</v>
      </c>
      <c r="BK467" s="232">
        <f>ROUND(I467*H467,2)</f>
        <v>0</v>
      </c>
      <c r="BL467" s="18" t="s">
        <v>325</v>
      </c>
      <c r="BM467" s="231" t="s">
        <v>1422</v>
      </c>
    </row>
    <row r="468" s="2" customFormat="1">
      <c r="A468" s="39"/>
      <c r="B468" s="40"/>
      <c r="C468" s="41"/>
      <c r="D468" s="233" t="s">
        <v>149</v>
      </c>
      <c r="E468" s="41"/>
      <c r="F468" s="234" t="s">
        <v>1286</v>
      </c>
      <c r="G468" s="41"/>
      <c r="H468" s="41"/>
      <c r="I468" s="137"/>
      <c r="J468" s="41"/>
      <c r="K468" s="41"/>
      <c r="L468" s="45"/>
      <c r="M468" s="235"/>
      <c r="N468" s="236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149</v>
      </c>
      <c r="AU468" s="18" t="s">
        <v>85</v>
      </c>
    </row>
    <row r="469" s="13" customFormat="1">
      <c r="A469" s="13"/>
      <c r="B469" s="237"/>
      <c r="C469" s="238"/>
      <c r="D469" s="233" t="s">
        <v>150</v>
      </c>
      <c r="E469" s="239" t="s">
        <v>19</v>
      </c>
      <c r="F469" s="240" t="s">
        <v>1423</v>
      </c>
      <c r="G469" s="238"/>
      <c r="H469" s="241">
        <v>25</v>
      </c>
      <c r="I469" s="242"/>
      <c r="J469" s="238"/>
      <c r="K469" s="238"/>
      <c r="L469" s="243"/>
      <c r="M469" s="244"/>
      <c r="N469" s="245"/>
      <c r="O469" s="245"/>
      <c r="P469" s="245"/>
      <c r="Q469" s="245"/>
      <c r="R469" s="245"/>
      <c r="S469" s="245"/>
      <c r="T469" s="246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7" t="s">
        <v>150</v>
      </c>
      <c r="AU469" s="247" t="s">
        <v>85</v>
      </c>
      <c r="AV469" s="13" t="s">
        <v>85</v>
      </c>
      <c r="AW469" s="13" t="s">
        <v>34</v>
      </c>
      <c r="AX469" s="13" t="s">
        <v>82</v>
      </c>
      <c r="AY469" s="247" t="s">
        <v>142</v>
      </c>
    </row>
    <row r="470" s="2" customFormat="1" ht="21.75" customHeight="1">
      <c r="A470" s="39"/>
      <c r="B470" s="40"/>
      <c r="C470" s="220" t="s">
        <v>779</v>
      </c>
      <c r="D470" s="220" t="s">
        <v>143</v>
      </c>
      <c r="E470" s="221" t="s">
        <v>736</v>
      </c>
      <c r="F470" s="222" t="s">
        <v>737</v>
      </c>
      <c r="G470" s="223" t="s">
        <v>146</v>
      </c>
      <c r="H470" s="224">
        <v>62</v>
      </c>
      <c r="I470" s="225"/>
      <c r="J470" s="226">
        <f>ROUND(I470*H470,2)</f>
        <v>0</v>
      </c>
      <c r="K470" s="222" t="s">
        <v>165</v>
      </c>
      <c r="L470" s="45"/>
      <c r="M470" s="227" t="s">
        <v>19</v>
      </c>
      <c r="N470" s="228" t="s">
        <v>45</v>
      </c>
      <c r="O470" s="85"/>
      <c r="P470" s="229">
        <f>O470*H470</f>
        <v>0</v>
      </c>
      <c r="Q470" s="229">
        <v>0</v>
      </c>
      <c r="R470" s="229">
        <f>Q470*H470</f>
        <v>0</v>
      </c>
      <c r="S470" s="229">
        <v>0</v>
      </c>
      <c r="T470" s="230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1" t="s">
        <v>269</v>
      </c>
      <c r="AT470" s="231" t="s">
        <v>143</v>
      </c>
      <c r="AU470" s="231" t="s">
        <v>85</v>
      </c>
      <c r="AY470" s="18" t="s">
        <v>142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18" t="s">
        <v>82</v>
      </c>
      <c r="BK470" s="232">
        <f>ROUND(I470*H470,2)</f>
        <v>0</v>
      </c>
      <c r="BL470" s="18" t="s">
        <v>269</v>
      </c>
      <c r="BM470" s="231" t="s">
        <v>738</v>
      </c>
    </row>
    <row r="471" s="2" customFormat="1">
      <c r="A471" s="39"/>
      <c r="B471" s="40"/>
      <c r="C471" s="41"/>
      <c r="D471" s="233" t="s">
        <v>149</v>
      </c>
      <c r="E471" s="41"/>
      <c r="F471" s="234" t="s">
        <v>739</v>
      </c>
      <c r="G471" s="41"/>
      <c r="H471" s="41"/>
      <c r="I471" s="137"/>
      <c r="J471" s="41"/>
      <c r="K471" s="41"/>
      <c r="L471" s="45"/>
      <c r="M471" s="235"/>
      <c r="N471" s="236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149</v>
      </c>
      <c r="AU471" s="18" t="s">
        <v>85</v>
      </c>
    </row>
    <row r="472" s="2" customFormat="1">
      <c r="A472" s="39"/>
      <c r="B472" s="40"/>
      <c r="C472" s="41"/>
      <c r="D472" s="233" t="s">
        <v>197</v>
      </c>
      <c r="E472" s="41"/>
      <c r="F472" s="260" t="s">
        <v>740</v>
      </c>
      <c r="G472" s="41"/>
      <c r="H472" s="41"/>
      <c r="I472" s="137"/>
      <c r="J472" s="41"/>
      <c r="K472" s="41"/>
      <c r="L472" s="45"/>
      <c r="M472" s="235"/>
      <c r="N472" s="236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197</v>
      </c>
      <c r="AU472" s="18" t="s">
        <v>85</v>
      </c>
    </row>
    <row r="473" s="13" customFormat="1">
      <c r="A473" s="13"/>
      <c r="B473" s="237"/>
      <c r="C473" s="238"/>
      <c r="D473" s="233" t="s">
        <v>150</v>
      </c>
      <c r="E473" s="239" t="s">
        <v>19</v>
      </c>
      <c r="F473" s="240" t="s">
        <v>1424</v>
      </c>
      <c r="G473" s="238"/>
      <c r="H473" s="241">
        <v>62</v>
      </c>
      <c r="I473" s="242"/>
      <c r="J473" s="238"/>
      <c r="K473" s="238"/>
      <c r="L473" s="243"/>
      <c r="M473" s="244"/>
      <c r="N473" s="245"/>
      <c r="O473" s="245"/>
      <c r="P473" s="245"/>
      <c r="Q473" s="245"/>
      <c r="R473" s="245"/>
      <c r="S473" s="245"/>
      <c r="T473" s="246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7" t="s">
        <v>150</v>
      </c>
      <c r="AU473" s="247" t="s">
        <v>85</v>
      </c>
      <c r="AV473" s="13" t="s">
        <v>85</v>
      </c>
      <c r="AW473" s="13" t="s">
        <v>34</v>
      </c>
      <c r="AX473" s="13" t="s">
        <v>82</v>
      </c>
      <c r="AY473" s="247" t="s">
        <v>142</v>
      </c>
    </row>
    <row r="474" s="2" customFormat="1" ht="21.75" customHeight="1">
      <c r="A474" s="39"/>
      <c r="B474" s="40"/>
      <c r="C474" s="220" t="s">
        <v>786</v>
      </c>
      <c r="D474" s="220" t="s">
        <v>143</v>
      </c>
      <c r="E474" s="221" t="s">
        <v>891</v>
      </c>
      <c r="F474" s="222" t="s">
        <v>892</v>
      </c>
      <c r="G474" s="223" t="s">
        <v>146</v>
      </c>
      <c r="H474" s="224">
        <v>62</v>
      </c>
      <c r="I474" s="225"/>
      <c r="J474" s="226">
        <f>ROUND(I474*H474,2)</f>
        <v>0</v>
      </c>
      <c r="K474" s="222" t="s">
        <v>165</v>
      </c>
      <c r="L474" s="45"/>
      <c r="M474" s="227" t="s">
        <v>19</v>
      </c>
      <c r="N474" s="228" t="s">
        <v>45</v>
      </c>
      <c r="O474" s="85"/>
      <c r="P474" s="229">
        <f>O474*H474</f>
        <v>0</v>
      </c>
      <c r="Q474" s="229">
        <v>0</v>
      </c>
      <c r="R474" s="229">
        <f>Q474*H474</f>
        <v>0</v>
      </c>
      <c r="S474" s="229">
        <v>0</v>
      </c>
      <c r="T474" s="230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1" t="s">
        <v>269</v>
      </c>
      <c r="AT474" s="231" t="s">
        <v>143</v>
      </c>
      <c r="AU474" s="231" t="s">
        <v>85</v>
      </c>
      <c r="AY474" s="18" t="s">
        <v>142</v>
      </c>
      <c r="BE474" s="232">
        <f>IF(N474="základní",J474,0)</f>
        <v>0</v>
      </c>
      <c r="BF474" s="232">
        <f>IF(N474="snížená",J474,0)</f>
        <v>0</v>
      </c>
      <c r="BG474" s="232">
        <f>IF(N474="zákl. přenesená",J474,0)</f>
        <v>0</v>
      </c>
      <c r="BH474" s="232">
        <f>IF(N474="sníž. přenesená",J474,0)</f>
        <v>0</v>
      </c>
      <c r="BI474" s="232">
        <f>IF(N474="nulová",J474,0)</f>
        <v>0</v>
      </c>
      <c r="BJ474" s="18" t="s">
        <v>82</v>
      </c>
      <c r="BK474" s="232">
        <f>ROUND(I474*H474,2)</f>
        <v>0</v>
      </c>
      <c r="BL474" s="18" t="s">
        <v>269</v>
      </c>
      <c r="BM474" s="231" t="s">
        <v>893</v>
      </c>
    </row>
    <row r="475" s="2" customFormat="1">
      <c r="A475" s="39"/>
      <c r="B475" s="40"/>
      <c r="C475" s="41"/>
      <c r="D475" s="233" t="s">
        <v>149</v>
      </c>
      <c r="E475" s="41"/>
      <c r="F475" s="234" t="s">
        <v>894</v>
      </c>
      <c r="G475" s="41"/>
      <c r="H475" s="41"/>
      <c r="I475" s="137"/>
      <c r="J475" s="41"/>
      <c r="K475" s="41"/>
      <c r="L475" s="45"/>
      <c r="M475" s="235"/>
      <c r="N475" s="236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149</v>
      </c>
      <c r="AU475" s="18" t="s">
        <v>85</v>
      </c>
    </row>
    <row r="476" s="2" customFormat="1">
      <c r="A476" s="39"/>
      <c r="B476" s="40"/>
      <c r="C476" s="41"/>
      <c r="D476" s="233" t="s">
        <v>197</v>
      </c>
      <c r="E476" s="41"/>
      <c r="F476" s="260" t="s">
        <v>753</v>
      </c>
      <c r="G476" s="41"/>
      <c r="H476" s="41"/>
      <c r="I476" s="137"/>
      <c r="J476" s="41"/>
      <c r="K476" s="41"/>
      <c r="L476" s="45"/>
      <c r="M476" s="235"/>
      <c r="N476" s="236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197</v>
      </c>
      <c r="AU476" s="18" t="s">
        <v>85</v>
      </c>
    </row>
    <row r="477" s="13" customFormat="1">
      <c r="A477" s="13"/>
      <c r="B477" s="237"/>
      <c r="C477" s="238"/>
      <c r="D477" s="233" t="s">
        <v>150</v>
      </c>
      <c r="E477" s="239" t="s">
        <v>19</v>
      </c>
      <c r="F477" s="240" t="s">
        <v>1424</v>
      </c>
      <c r="G477" s="238"/>
      <c r="H477" s="241">
        <v>62</v>
      </c>
      <c r="I477" s="242"/>
      <c r="J477" s="238"/>
      <c r="K477" s="238"/>
      <c r="L477" s="243"/>
      <c r="M477" s="244"/>
      <c r="N477" s="245"/>
      <c r="O477" s="245"/>
      <c r="P477" s="245"/>
      <c r="Q477" s="245"/>
      <c r="R477" s="245"/>
      <c r="S477" s="245"/>
      <c r="T477" s="24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7" t="s">
        <v>150</v>
      </c>
      <c r="AU477" s="247" t="s">
        <v>85</v>
      </c>
      <c r="AV477" s="13" t="s">
        <v>85</v>
      </c>
      <c r="AW477" s="13" t="s">
        <v>34</v>
      </c>
      <c r="AX477" s="13" t="s">
        <v>82</v>
      </c>
      <c r="AY477" s="247" t="s">
        <v>142</v>
      </c>
    </row>
    <row r="478" s="2" customFormat="1" ht="21.75" customHeight="1">
      <c r="A478" s="39"/>
      <c r="B478" s="40"/>
      <c r="C478" s="220" t="s">
        <v>792</v>
      </c>
      <c r="D478" s="220" t="s">
        <v>143</v>
      </c>
      <c r="E478" s="221" t="s">
        <v>774</v>
      </c>
      <c r="F478" s="222" t="s">
        <v>775</v>
      </c>
      <c r="G478" s="223" t="s">
        <v>146</v>
      </c>
      <c r="H478" s="224">
        <v>6</v>
      </c>
      <c r="I478" s="225"/>
      <c r="J478" s="226">
        <f>ROUND(I478*H478,2)</f>
        <v>0</v>
      </c>
      <c r="K478" s="222" t="s">
        <v>165</v>
      </c>
      <c r="L478" s="45"/>
      <c r="M478" s="227" t="s">
        <v>19</v>
      </c>
      <c r="N478" s="228" t="s">
        <v>45</v>
      </c>
      <c r="O478" s="85"/>
      <c r="P478" s="229">
        <f>O478*H478</f>
        <v>0</v>
      </c>
      <c r="Q478" s="229">
        <v>0</v>
      </c>
      <c r="R478" s="229">
        <f>Q478*H478</f>
        <v>0</v>
      </c>
      <c r="S478" s="229">
        <v>0</v>
      </c>
      <c r="T478" s="230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1" t="s">
        <v>269</v>
      </c>
      <c r="AT478" s="231" t="s">
        <v>143</v>
      </c>
      <c r="AU478" s="231" t="s">
        <v>85</v>
      </c>
      <c r="AY478" s="18" t="s">
        <v>142</v>
      </c>
      <c r="BE478" s="232">
        <f>IF(N478="základní",J478,0)</f>
        <v>0</v>
      </c>
      <c r="BF478" s="232">
        <f>IF(N478="snížená",J478,0)</f>
        <v>0</v>
      </c>
      <c r="BG478" s="232">
        <f>IF(N478="zákl. přenesená",J478,0)</f>
        <v>0</v>
      </c>
      <c r="BH478" s="232">
        <f>IF(N478="sníž. přenesená",J478,0)</f>
        <v>0</v>
      </c>
      <c r="BI478" s="232">
        <f>IF(N478="nulová",J478,0)</f>
        <v>0</v>
      </c>
      <c r="BJ478" s="18" t="s">
        <v>82</v>
      </c>
      <c r="BK478" s="232">
        <f>ROUND(I478*H478,2)</f>
        <v>0</v>
      </c>
      <c r="BL478" s="18" t="s">
        <v>269</v>
      </c>
      <c r="BM478" s="231" t="s">
        <v>776</v>
      </c>
    </row>
    <row r="479" s="2" customFormat="1">
      <c r="A479" s="39"/>
      <c r="B479" s="40"/>
      <c r="C479" s="41"/>
      <c r="D479" s="233" t="s">
        <v>149</v>
      </c>
      <c r="E479" s="41"/>
      <c r="F479" s="234" t="s">
        <v>777</v>
      </c>
      <c r="G479" s="41"/>
      <c r="H479" s="41"/>
      <c r="I479" s="137"/>
      <c r="J479" s="41"/>
      <c r="K479" s="41"/>
      <c r="L479" s="45"/>
      <c r="M479" s="235"/>
      <c r="N479" s="236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149</v>
      </c>
      <c r="AU479" s="18" t="s">
        <v>85</v>
      </c>
    </row>
    <row r="480" s="2" customFormat="1">
      <c r="A480" s="39"/>
      <c r="B480" s="40"/>
      <c r="C480" s="41"/>
      <c r="D480" s="233" t="s">
        <v>197</v>
      </c>
      <c r="E480" s="41"/>
      <c r="F480" s="260" t="s">
        <v>740</v>
      </c>
      <c r="G480" s="41"/>
      <c r="H480" s="41"/>
      <c r="I480" s="137"/>
      <c r="J480" s="41"/>
      <c r="K480" s="41"/>
      <c r="L480" s="45"/>
      <c r="M480" s="235"/>
      <c r="N480" s="236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197</v>
      </c>
      <c r="AU480" s="18" t="s">
        <v>85</v>
      </c>
    </row>
    <row r="481" s="13" customFormat="1">
      <c r="A481" s="13"/>
      <c r="B481" s="237"/>
      <c r="C481" s="238"/>
      <c r="D481" s="233" t="s">
        <v>150</v>
      </c>
      <c r="E481" s="239" t="s">
        <v>19</v>
      </c>
      <c r="F481" s="240" t="s">
        <v>1375</v>
      </c>
      <c r="G481" s="238"/>
      <c r="H481" s="241">
        <v>6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7" t="s">
        <v>150</v>
      </c>
      <c r="AU481" s="247" t="s">
        <v>85</v>
      </c>
      <c r="AV481" s="13" t="s">
        <v>85</v>
      </c>
      <c r="AW481" s="13" t="s">
        <v>34</v>
      </c>
      <c r="AX481" s="13" t="s">
        <v>82</v>
      </c>
      <c r="AY481" s="247" t="s">
        <v>142</v>
      </c>
    </row>
    <row r="482" s="2" customFormat="1" ht="21.75" customHeight="1">
      <c r="A482" s="39"/>
      <c r="B482" s="40"/>
      <c r="C482" s="220" t="s">
        <v>799</v>
      </c>
      <c r="D482" s="220" t="s">
        <v>143</v>
      </c>
      <c r="E482" s="221" t="s">
        <v>1290</v>
      </c>
      <c r="F482" s="222" t="s">
        <v>1291</v>
      </c>
      <c r="G482" s="223" t="s">
        <v>194</v>
      </c>
      <c r="H482" s="224">
        <v>36</v>
      </c>
      <c r="I482" s="225"/>
      <c r="J482" s="226">
        <f>ROUND(I482*H482,2)</f>
        <v>0</v>
      </c>
      <c r="K482" s="222" t="s">
        <v>165</v>
      </c>
      <c r="L482" s="45"/>
      <c r="M482" s="227" t="s">
        <v>19</v>
      </c>
      <c r="N482" s="228" t="s">
        <v>45</v>
      </c>
      <c r="O482" s="85"/>
      <c r="P482" s="229">
        <f>O482*H482</f>
        <v>0</v>
      </c>
      <c r="Q482" s="229">
        <v>0</v>
      </c>
      <c r="R482" s="229">
        <f>Q482*H482</f>
        <v>0</v>
      </c>
      <c r="S482" s="229">
        <v>0</v>
      </c>
      <c r="T482" s="230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1" t="s">
        <v>269</v>
      </c>
      <c r="AT482" s="231" t="s">
        <v>143</v>
      </c>
      <c r="AU482" s="231" t="s">
        <v>85</v>
      </c>
      <c r="AY482" s="18" t="s">
        <v>142</v>
      </c>
      <c r="BE482" s="232">
        <f>IF(N482="základní",J482,0)</f>
        <v>0</v>
      </c>
      <c r="BF482" s="232">
        <f>IF(N482="snížená",J482,0)</f>
        <v>0</v>
      </c>
      <c r="BG482" s="232">
        <f>IF(N482="zákl. přenesená",J482,0)</f>
        <v>0</v>
      </c>
      <c r="BH482" s="232">
        <f>IF(N482="sníž. přenesená",J482,0)</f>
        <v>0</v>
      </c>
      <c r="BI482" s="232">
        <f>IF(N482="nulová",J482,0)</f>
        <v>0</v>
      </c>
      <c r="BJ482" s="18" t="s">
        <v>82</v>
      </c>
      <c r="BK482" s="232">
        <f>ROUND(I482*H482,2)</f>
        <v>0</v>
      </c>
      <c r="BL482" s="18" t="s">
        <v>269</v>
      </c>
      <c r="BM482" s="231" t="s">
        <v>782</v>
      </c>
    </row>
    <row r="483" s="2" customFormat="1">
      <c r="A483" s="39"/>
      <c r="B483" s="40"/>
      <c r="C483" s="41"/>
      <c r="D483" s="233" t="s">
        <v>149</v>
      </c>
      <c r="E483" s="41"/>
      <c r="F483" s="234" t="s">
        <v>1292</v>
      </c>
      <c r="G483" s="41"/>
      <c r="H483" s="41"/>
      <c r="I483" s="137"/>
      <c r="J483" s="41"/>
      <c r="K483" s="41"/>
      <c r="L483" s="45"/>
      <c r="M483" s="235"/>
      <c r="N483" s="236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149</v>
      </c>
      <c r="AU483" s="18" t="s">
        <v>85</v>
      </c>
    </row>
    <row r="484" s="2" customFormat="1">
      <c r="A484" s="39"/>
      <c r="B484" s="40"/>
      <c r="C484" s="41"/>
      <c r="D484" s="233" t="s">
        <v>197</v>
      </c>
      <c r="E484" s="41"/>
      <c r="F484" s="260" t="s">
        <v>784</v>
      </c>
      <c r="G484" s="41"/>
      <c r="H484" s="41"/>
      <c r="I484" s="137"/>
      <c r="J484" s="41"/>
      <c r="K484" s="41"/>
      <c r="L484" s="45"/>
      <c r="M484" s="235"/>
      <c r="N484" s="236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197</v>
      </c>
      <c r="AU484" s="18" t="s">
        <v>85</v>
      </c>
    </row>
    <row r="485" s="13" customFormat="1">
      <c r="A485" s="13"/>
      <c r="B485" s="237"/>
      <c r="C485" s="238"/>
      <c r="D485" s="233" t="s">
        <v>150</v>
      </c>
      <c r="E485" s="239" t="s">
        <v>19</v>
      </c>
      <c r="F485" s="240" t="s">
        <v>1425</v>
      </c>
      <c r="G485" s="238"/>
      <c r="H485" s="241">
        <v>36</v>
      </c>
      <c r="I485" s="242"/>
      <c r="J485" s="238"/>
      <c r="K485" s="238"/>
      <c r="L485" s="243"/>
      <c r="M485" s="244"/>
      <c r="N485" s="245"/>
      <c r="O485" s="245"/>
      <c r="P485" s="245"/>
      <c r="Q485" s="245"/>
      <c r="R485" s="245"/>
      <c r="S485" s="245"/>
      <c r="T485" s="24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7" t="s">
        <v>150</v>
      </c>
      <c r="AU485" s="247" t="s">
        <v>85</v>
      </c>
      <c r="AV485" s="13" t="s">
        <v>85</v>
      </c>
      <c r="AW485" s="13" t="s">
        <v>34</v>
      </c>
      <c r="AX485" s="13" t="s">
        <v>82</v>
      </c>
      <c r="AY485" s="247" t="s">
        <v>142</v>
      </c>
    </row>
    <row r="486" s="2" customFormat="1" ht="21.75" customHeight="1">
      <c r="A486" s="39"/>
      <c r="B486" s="40"/>
      <c r="C486" s="220" t="s">
        <v>804</v>
      </c>
      <c r="D486" s="220" t="s">
        <v>143</v>
      </c>
      <c r="E486" s="221" t="s">
        <v>1294</v>
      </c>
      <c r="F486" s="222" t="s">
        <v>1295</v>
      </c>
      <c r="G486" s="223" t="s">
        <v>194</v>
      </c>
      <c r="H486" s="224">
        <v>36</v>
      </c>
      <c r="I486" s="225"/>
      <c r="J486" s="226">
        <f>ROUND(I486*H486,2)</f>
        <v>0</v>
      </c>
      <c r="K486" s="222" t="s">
        <v>165</v>
      </c>
      <c r="L486" s="45"/>
      <c r="M486" s="227" t="s">
        <v>19</v>
      </c>
      <c r="N486" s="228" t="s">
        <v>45</v>
      </c>
      <c r="O486" s="85"/>
      <c r="P486" s="229">
        <f>O486*H486</f>
        <v>0</v>
      </c>
      <c r="Q486" s="229">
        <v>0</v>
      </c>
      <c r="R486" s="229">
        <f>Q486*H486</f>
        <v>0</v>
      </c>
      <c r="S486" s="229">
        <v>0</v>
      </c>
      <c r="T486" s="230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1" t="s">
        <v>269</v>
      </c>
      <c r="AT486" s="231" t="s">
        <v>143</v>
      </c>
      <c r="AU486" s="231" t="s">
        <v>85</v>
      </c>
      <c r="AY486" s="18" t="s">
        <v>142</v>
      </c>
      <c r="BE486" s="232">
        <f>IF(N486="základní",J486,0)</f>
        <v>0</v>
      </c>
      <c r="BF486" s="232">
        <f>IF(N486="snížená",J486,0)</f>
        <v>0</v>
      </c>
      <c r="BG486" s="232">
        <f>IF(N486="zákl. přenesená",J486,0)</f>
        <v>0</v>
      </c>
      <c r="BH486" s="232">
        <f>IF(N486="sníž. přenesená",J486,0)</f>
        <v>0</v>
      </c>
      <c r="BI486" s="232">
        <f>IF(N486="nulová",J486,0)</f>
        <v>0</v>
      </c>
      <c r="BJ486" s="18" t="s">
        <v>82</v>
      </c>
      <c r="BK486" s="232">
        <f>ROUND(I486*H486,2)</f>
        <v>0</v>
      </c>
      <c r="BL486" s="18" t="s">
        <v>269</v>
      </c>
      <c r="BM486" s="231" t="s">
        <v>807</v>
      </c>
    </row>
    <row r="487" s="2" customFormat="1">
      <c r="A487" s="39"/>
      <c r="B487" s="40"/>
      <c r="C487" s="41"/>
      <c r="D487" s="233" t="s">
        <v>149</v>
      </c>
      <c r="E487" s="41"/>
      <c r="F487" s="234" t="s">
        <v>1296</v>
      </c>
      <c r="G487" s="41"/>
      <c r="H487" s="41"/>
      <c r="I487" s="137"/>
      <c r="J487" s="41"/>
      <c r="K487" s="41"/>
      <c r="L487" s="45"/>
      <c r="M487" s="235"/>
      <c r="N487" s="236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149</v>
      </c>
      <c r="AU487" s="18" t="s">
        <v>85</v>
      </c>
    </row>
    <row r="488" s="13" customFormat="1">
      <c r="A488" s="13"/>
      <c r="B488" s="237"/>
      <c r="C488" s="238"/>
      <c r="D488" s="233" t="s">
        <v>150</v>
      </c>
      <c r="E488" s="239" t="s">
        <v>19</v>
      </c>
      <c r="F488" s="240" t="s">
        <v>1425</v>
      </c>
      <c r="G488" s="238"/>
      <c r="H488" s="241">
        <v>36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7" t="s">
        <v>150</v>
      </c>
      <c r="AU488" s="247" t="s">
        <v>85</v>
      </c>
      <c r="AV488" s="13" t="s">
        <v>85</v>
      </c>
      <c r="AW488" s="13" t="s">
        <v>34</v>
      </c>
      <c r="AX488" s="13" t="s">
        <v>82</v>
      </c>
      <c r="AY488" s="247" t="s">
        <v>142</v>
      </c>
    </row>
    <row r="489" s="2" customFormat="1" ht="21.75" customHeight="1">
      <c r="A489" s="39"/>
      <c r="B489" s="40"/>
      <c r="C489" s="220" t="s">
        <v>810</v>
      </c>
      <c r="D489" s="220" t="s">
        <v>143</v>
      </c>
      <c r="E489" s="221" t="s">
        <v>1426</v>
      </c>
      <c r="F489" s="222" t="s">
        <v>1427</v>
      </c>
      <c r="G489" s="223" t="s">
        <v>194</v>
      </c>
      <c r="H489" s="224">
        <v>20</v>
      </c>
      <c r="I489" s="225"/>
      <c r="J489" s="226">
        <f>ROUND(I489*H489,2)</f>
        <v>0</v>
      </c>
      <c r="K489" s="222" t="s">
        <v>165</v>
      </c>
      <c r="L489" s="45"/>
      <c r="M489" s="227" t="s">
        <v>19</v>
      </c>
      <c r="N489" s="228" t="s">
        <v>45</v>
      </c>
      <c r="O489" s="85"/>
      <c r="P489" s="229">
        <f>O489*H489</f>
        <v>0</v>
      </c>
      <c r="Q489" s="229">
        <v>0</v>
      </c>
      <c r="R489" s="229">
        <f>Q489*H489</f>
        <v>0</v>
      </c>
      <c r="S489" s="229">
        <v>0</v>
      </c>
      <c r="T489" s="230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1" t="s">
        <v>269</v>
      </c>
      <c r="AT489" s="231" t="s">
        <v>143</v>
      </c>
      <c r="AU489" s="231" t="s">
        <v>85</v>
      </c>
      <c r="AY489" s="18" t="s">
        <v>142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18" t="s">
        <v>82</v>
      </c>
      <c r="BK489" s="232">
        <f>ROUND(I489*H489,2)</f>
        <v>0</v>
      </c>
      <c r="BL489" s="18" t="s">
        <v>269</v>
      </c>
      <c r="BM489" s="231" t="s">
        <v>1428</v>
      </c>
    </row>
    <row r="490" s="2" customFormat="1">
      <c r="A490" s="39"/>
      <c r="B490" s="40"/>
      <c r="C490" s="41"/>
      <c r="D490" s="233" t="s">
        <v>149</v>
      </c>
      <c r="E490" s="41"/>
      <c r="F490" s="234" t="s">
        <v>1429</v>
      </c>
      <c r="G490" s="41"/>
      <c r="H490" s="41"/>
      <c r="I490" s="137"/>
      <c r="J490" s="41"/>
      <c r="K490" s="41"/>
      <c r="L490" s="45"/>
      <c r="M490" s="235"/>
      <c r="N490" s="236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149</v>
      </c>
      <c r="AU490" s="18" t="s">
        <v>85</v>
      </c>
    </row>
    <row r="491" s="2" customFormat="1">
      <c r="A491" s="39"/>
      <c r="B491" s="40"/>
      <c r="C491" s="41"/>
      <c r="D491" s="233" t="s">
        <v>197</v>
      </c>
      <c r="E491" s="41"/>
      <c r="F491" s="260" t="s">
        <v>784</v>
      </c>
      <c r="G491" s="41"/>
      <c r="H491" s="41"/>
      <c r="I491" s="137"/>
      <c r="J491" s="41"/>
      <c r="K491" s="41"/>
      <c r="L491" s="45"/>
      <c r="M491" s="235"/>
      <c r="N491" s="236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197</v>
      </c>
      <c r="AU491" s="18" t="s">
        <v>85</v>
      </c>
    </row>
    <row r="492" s="13" customFormat="1">
      <c r="A492" s="13"/>
      <c r="B492" s="237"/>
      <c r="C492" s="238"/>
      <c r="D492" s="233" t="s">
        <v>150</v>
      </c>
      <c r="E492" s="239" t="s">
        <v>19</v>
      </c>
      <c r="F492" s="240" t="s">
        <v>1430</v>
      </c>
      <c r="G492" s="238"/>
      <c r="H492" s="241">
        <v>20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7" t="s">
        <v>150</v>
      </c>
      <c r="AU492" s="247" t="s">
        <v>85</v>
      </c>
      <c r="AV492" s="13" t="s">
        <v>85</v>
      </c>
      <c r="AW492" s="13" t="s">
        <v>34</v>
      </c>
      <c r="AX492" s="13" t="s">
        <v>82</v>
      </c>
      <c r="AY492" s="247" t="s">
        <v>142</v>
      </c>
    </row>
    <row r="493" s="2" customFormat="1" ht="21.75" customHeight="1">
      <c r="A493" s="39"/>
      <c r="B493" s="40"/>
      <c r="C493" s="220" t="s">
        <v>816</v>
      </c>
      <c r="D493" s="220" t="s">
        <v>143</v>
      </c>
      <c r="E493" s="221" t="s">
        <v>1431</v>
      </c>
      <c r="F493" s="222" t="s">
        <v>1432</v>
      </c>
      <c r="G493" s="223" t="s">
        <v>194</v>
      </c>
      <c r="H493" s="224">
        <v>20</v>
      </c>
      <c r="I493" s="225"/>
      <c r="J493" s="226">
        <f>ROUND(I493*H493,2)</f>
        <v>0</v>
      </c>
      <c r="K493" s="222" t="s">
        <v>165</v>
      </c>
      <c r="L493" s="45"/>
      <c r="M493" s="227" t="s">
        <v>19</v>
      </c>
      <c r="N493" s="228" t="s">
        <v>45</v>
      </c>
      <c r="O493" s="85"/>
      <c r="P493" s="229">
        <f>O493*H493</f>
        <v>0</v>
      </c>
      <c r="Q493" s="229">
        <v>0</v>
      </c>
      <c r="R493" s="229">
        <f>Q493*H493</f>
        <v>0</v>
      </c>
      <c r="S493" s="229">
        <v>0</v>
      </c>
      <c r="T493" s="230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1" t="s">
        <v>269</v>
      </c>
      <c r="AT493" s="231" t="s">
        <v>143</v>
      </c>
      <c r="AU493" s="231" t="s">
        <v>85</v>
      </c>
      <c r="AY493" s="18" t="s">
        <v>142</v>
      </c>
      <c r="BE493" s="232">
        <f>IF(N493="základní",J493,0)</f>
        <v>0</v>
      </c>
      <c r="BF493" s="232">
        <f>IF(N493="snížená",J493,0)</f>
        <v>0</v>
      </c>
      <c r="BG493" s="232">
        <f>IF(N493="zákl. přenesená",J493,0)</f>
        <v>0</v>
      </c>
      <c r="BH493" s="232">
        <f>IF(N493="sníž. přenesená",J493,0)</f>
        <v>0</v>
      </c>
      <c r="BI493" s="232">
        <f>IF(N493="nulová",J493,0)</f>
        <v>0</v>
      </c>
      <c r="BJ493" s="18" t="s">
        <v>82</v>
      </c>
      <c r="BK493" s="232">
        <f>ROUND(I493*H493,2)</f>
        <v>0</v>
      </c>
      <c r="BL493" s="18" t="s">
        <v>269</v>
      </c>
      <c r="BM493" s="231" t="s">
        <v>1433</v>
      </c>
    </row>
    <row r="494" s="2" customFormat="1">
      <c r="A494" s="39"/>
      <c r="B494" s="40"/>
      <c r="C494" s="41"/>
      <c r="D494" s="233" t="s">
        <v>149</v>
      </c>
      <c r="E494" s="41"/>
      <c r="F494" s="234" t="s">
        <v>1434</v>
      </c>
      <c r="G494" s="41"/>
      <c r="H494" s="41"/>
      <c r="I494" s="137"/>
      <c r="J494" s="41"/>
      <c r="K494" s="41"/>
      <c r="L494" s="45"/>
      <c r="M494" s="235"/>
      <c r="N494" s="236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149</v>
      </c>
      <c r="AU494" s="18" t="s">
        <v>85</v>
      </c>
    </row>
    <row r="495" s="13" customFormat="1">
      <c r="A495" s="13"/>
      <c r="B495" s="237"/>
      <c r="C495" s="238"/>
      <c r="D495" s="233" t="s">
        <v>150</v>
      </c>
      <c r="E495" s="239" t="s">
        <v>19</v>
      </c>
      <c r="F495" s="240" t="s">
        <v>1430</v>
      </c>
      <c r="G495" s="238"/>
      <c r="H495" s="241">
        <v>20</v>
      </c>
      <c r="I495" s="242"/>
      <c r="J495" s="238"/>
      <c r="K495" s="238"/>
      <c r="L495" s="243"/>
      <c r="M495" s="244"/>
      <c r="N495" s="245"/>
      <c r="O495" s="245"/>
      <c r="P495" s="245"/>
      <c r="Q495" s="245"/>
      <c r="R495" s="245"/>
      <c r="S495" s="245"/>
      <c r="T495" s="24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7" t="s">
        <v>150</v>
      </c>
      <c r="AU495" s="247" t="s">
        <v>85</v>
      </c>
      <c r="AV495" s="13" t="s">
        <v>85</v>
      </c>
      <c r="AW495" s="13" t="s">
        <v>34</v>
      </c>
      <c r="AX495" s="13" t="s">
        <v>82</v>
      </c>
      <c r="AY495" s="247" t="s">
        <v>142</v>
      </c>
    </row>
    <row r="496" s="2" customFormat="1" ht="21.75" customHeight="1">
      <c r="A496" s="39"/>
      <c r="B496" s="40"/>
      <c r="C496" s="220" t="s">
        <v>822</v>
      </c>
      <c r="D496" s="220" t="s">
        <v>143</v>
      </c>
      <c r="E496" s="221" t="s">
        <v>793</v>
      </c>
      <c r="F496" s="222" t="s">
        <v>794</v>
      </c>
      <c r="G496" s="223" t="s">
        <v>194</v>
      </c>
      <c r="H496" s="224">
        <v>56</v>
      </c>
      <c r="I496" s="225"/>
      <c r="J496" s="226">
        <f>ROUND(I496*H496,2)</f>
        <v>0</v>
      </c>
      <c r="K496" s="222" t="s">
        <v>165</v>
      </c>
      <c r="L496" s="45"/>
      <c r="M496" s="227" t="s">
        <v>19</v>
      </c>
      <c r="N496" s="228" t="s">
        <v>45</v>
      </c>
      <c r="O496" s="85"/>
      <c r="P496" s="229">
        <f>O496*H496</f>
        <v>0</v>
      </c>
      <c r="Q496" s="229">
        <v>0.156</v>
      </c>
      <c r="R496" s="229">
        <f>Q496*H496</f>
        <v>8.7360000000000007</v>
      </c>
      <c r="S496" s="229">
        <v>0</v>
      </c>
      <c r="T496" s="230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1" t="s">
        <v>269</v>
      </c>
      <c r="AT496" s="231" t="s">
        <v>143</v>
      </c>
      <c r="AU496" s="231" t="s">
        <v>85</v>
      </c>
      <c r="AY496" s="18" t="s">
        <v>142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18" t="s">
        <v>82</v>
      </c>
      <c r="BK496" s="232">
        <f>ROUND(I496*H496,2)</f>
        <v>0</v>
      </c>
      <c r="BL496" s="18" t="s">
        <v>269</v>
      </c>
      <c r="BM496" s="231" t="s">
        <v>795</v>
      </c>
    </row>
    <row r="497" s="2" customFormat="1">
      <c r="A497" s="39"/>
      <c r="B497" s="40"/>
      <c r="C497" s="41"/>
      <c r="D497" s="233" t="s">
        <v>149</v>
      </c>
      <c r="E497" s="41"/>
      <c r="F497" s="234" t="s">
        <v>796</v>
      </c>
      <c r="G497" s="41"/>
      <c r="H497" s="41"/>
      <c r="I497" s="137"/>
      <c r="J497" s="41"/>
      <c r="K497" s="41"/>
      <c r="L497" s="45"/>
      <c r="M497" s="235"/>
      <c r="N497" s="236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149</v>
      </c>
      <c r="AU497" s="18" t="s">
        <v>85</v>
      </c>
    </row>
    <row r="498" s="2" customFormat="1">
      <c r="A498" s="39"/>
      <c r="B498" s="40"/>
      <c r="C498" s="41"/>
      <c r="D498" s="233" t="s">
        <v>197</v>
      </c>
      <c r="E498" s="41"/>
      <c r="F498" s="260" t="s">
        <v>797</v>
      </c>
      <c r="G498" s="41"/>
      <c r="H498" s="41"/>
      <c r="I498" s="137"/>
      <c r="J498" s="41"/>
      <c r="K498" s="41"/>
      <c r="L498" s="45"/>
      <c r="M498" s="235"/>
      <c r="N498" s="236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197</v>
      </c>
      <c r="AU498" s="18" t="s">
        <v>85</v>
      </c>
    </row>
    <row r="499" s="13" customFormat="1">
      <c r="A499" s="13"/>
      <c r="B499" s="237"/>
      <c r="C499" s="238"/>
      <c r="D499" s="233" t="s">
        <v>150</v>
      </c>
      <c r="E499" s="239" t="s">
        <v>19</v>
      </c>
      <c r="F499" s="240" t="s">
        <v>1435</v>
      </c>
      <c r="G499" s="238"/>
      <c r="H499" s="241">
        <v>56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7" t="s">
        <v>150</v>
      </c>
      <c r="AU499" s="247" t="s">
        <v>85</v>
      </c>
      <c r="AV499" s="13" t="s">
        <v>85</v>
      </c>
      <c r="AW499" s="13" t="s">
        <v>34</v>
      </c>
      <c r="AX499" s="13" t="s">
        <v>82</v>
      </c>
      <c r="AY499" s="247" t="s">
        <v>142</v>
      </c>
    </row>
    <row r="500" s="2" customFormat="1" ht="16.5" customHeight="1">
      <c r="A500" s="39"/>
      <c r="B500" s="40"/>
      <c r="C500" s="248" t="s">
        <v>829</v>
      </c>
      <c r="D500" s="248" t="s">
        <v>152</v>
      </c>
      <c r="E500" s="249" t="s">
        <v>800</v>
      </c>
      <c r="F500" s="250" t="s">
        <v>801</v>
      </c>
      <c r="G500" s="251" t="s">
        <v>194</v>
      </c>
      <c r="H500" s="252">
        <v>100</v>
      </c>
      <c r="I500" s="253"/>
      <c r="J500" s="254">
        <f>ROUND(I500*H500,2)</f>
        <v>0</v>
      </c>
      <c r="K500" s="250" t="s">
        <v>165</v>
      </c>
      <c r="L500" s="255"/>
      <c r="M500" s="256" t="s">
        <v>19</v>
      </c>
      <c r="N500" s="257" t="s">
        <v>45</v>
      </c>
      <c r="O500" s="85"/>
      <c r="P500" s="229">
        <f>O500*H500</f>
        <v>0</v>
      </c>
      <c r="Q500" s="229">
        <v>2.0000000000000002E-05</v>
      </c>
      <c r="R500" s="229">
        <f>Q500*H500</f>
        <v>0.002</v>
      </c>
      <c r="S500" s="229">
        <v>0</v>
      </c>
      <c r="T500" s="230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1" t="s">
        <v>325</v>
      </c>
      <c r="AT500" s="231" t="s">
        <v>152</v>
      </c>
      <c r="AU500" s="231" t="s">
        <v>85</v>
      </c>
      <c r="AY500" s="18" t="s">
        <v>142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18" t="s">
        <v>82</v>
      </c>
      <c r="BK500" s="232">
        <f>ROUND(I500*H500,2)</f>
        <v>0</v>
      </c>
      <c r="BL500" s="18" t="s">
        <v>325</v>
      </c>
      <c r="BM500" s="231" t="s">
        <v>802</v>
      </c>
    </row>
    <row r="501" s="2" customFormat="1">
      <c r="A501" s="39"/>
      <c r="B501" s="40"/>
      <c r="C501" s="41"/>
      <c r="D501" s="233" t="s">
        <v>149</v>
      </c>
      <c r="E501" s="41"/>
      <c r="F501" s="234" t="s">
        <v>801</v>
      </c>
      <c r="G501" s="41"/>
      <c r="H501" s="41"/>
      <c r="I501" s="137"/>
      <c r="J501" s="41"/>
      <c r="K501" s="41"/>
      <c r="L501" s="45"/>
      <c r="M501" s="235"/>
      <c r="N501" s="236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149</v>
      </c>
      <c r="AU501" s="18" t="s">
        <v>85</v>
      </c>
    </row>
    <row r="502" s="13" customFormat="1">
      <c r="A502" s="13"/>
      <c r="B502" s="237"/>
      <c r="C502" s="238"/>
      <c r="D502" s="233" t="s">
        <v>150</v>
      </c>
      <c r="E502" s="239" t="s">
        <v>19</v>
      </c>
      <c r="F502" s="240" t="s">
        <v>1436</v>
      </c>
      <c r="G502" s="238"/>
      <c r="H502" s="241">
        <v>100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6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7" t="s">
        <v>150</v>
      </c>
      <c r="AU502" s="247" t="s">
        <v>85</v>
      </c>
      <c r="AV502" s="13" t="s">
        <v>85</v>
      </c>
      <c r="AW502" s="13" t="s">
        <v>34</v>
      </c>
      <c r="AX502" s="13" t="s">
        <v>82</v>
      </c>
      <c r="AY502" s="247" t="s">
        <v>142</v>
      </c>
    </row>
    <row r="503" s="2" customFormat="1" ht="21.75" customHeight="1">
      <c r="A503" s="39"/>
      <c r="B503" s="40"/>
      <c r="C503" s="220" t="s">
        <v>838</v>
      </c>
      <c r="D503" s="220" t="s">
        <v>143</v>
      </c>
      <c r="E503" s="221" t="s">
        <v>811</v>
      </c>
      <c r="F503" s="222" t="s">
        <v>812</v>
      </c>
      <c r="G503" s="223" t="s">
        <v>813</v>
      </c>
      <c r="H503" s="224">
        <v>12.24</v>
      </c>
      <c r="I503" s="225"/>
      <c r="J503" s="226">
        <f>ROUND(I503*H503,2)</f>
        <v>0</v>
      </c>
      <c r="K503" s="222" t="s">
        <v>19</v>
      </c>
      <c r="L503" s="45"/>
      <c r="M503" s="227" t="s">
        <v>19</v>
      </c>
      <c r="N503" s="228" t="s">
        <v>45</v>
      </c>
      <c r="O503" s="85"/>
      <c r="P503" s="229">
        <f>O503*H503</f>
        <v>0</v>
      </c>
      <c r="Q503" s="229">
        <v>0</v>
      </c>
      <c r="R503" s="229">
        <f>Q503*H503</f>
        <v>0</v>
      </c>
      <c r="S503" s="229">
        <v>0</v>
      </c>
      <c r="T503" s="230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1" t="s">
        <v>269</v>
      </c>
      <c r="AT503" s="231" t="s">
        <v>143</v>
      </c>
      <c r="AU503" s="231" t="s">
        <v>85</v>
      </c>
      <c r="AY503" s="18" t="s">
        <v>142</v>
      </c>
      <c r="BE503" s="232">
        <f>IF(N503="základní",J503,0)</f>
        <v>0</v>
      </c>
      <c r="BF503" s="232">
        <f>IF(N503="snížená",J503,0)</f>
        <v>0</v>
      </c>
      <c r="BG503" s="232">
        <f>IF(N503="zákl. přenesená",J503,0)</f>
        <v>0</v>
      </c>
      <c r="BH503" s="232">
        <f>IF(N503="sníž. přenesená",J503,0)</f>
        <v>0</v>
      </c>
      <c r="BI503" s="232">
        <f>IF(N503="nulová",J503,0)</f>
        <v>0</v>
      </c>
      <c r="BJ503" s="18" t="s">
        <v>82</v>
      </c>
      <c r="BK503" s="232">
        <f>ROUND(I503*H503,2)</f>
        <v>0</v>
      </c>
      <c r="BL503" s="18" t="s">
        <v>269</v>
      </c>
      <c r="BM503" s="231" t="s">
        <v>1310</v>
      </c>
    </row>
    <row r="504" s="2" customFormat="1">
      <c r="A504" s="39"/>
      <c r="B504" s="40"/>
      <c r="C504" s="41"/>
      <c r="D504" s="233" t="s">
        <v>149</v>
      </c>
      <c r="E504" s="41"/>
      <c r="F504" s="234" t="s">
        <v>812</v>
      </c>
      <c r="G504" s="41"/>
      <c r="H504" s="41"/>
      <c r="I504" s="137"/>
      <c r="J504" s="41"/>
      <c r="K504" s="41"/>
      <c r="L504" s="45"/>
      <c r="M504" s="235"/>
      <c r="N504" s="236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149</v>
      </c>
      <c r="AU504" s="18" t="s">
        <v>85</v>
      </c>
    </row>
    <row r="505" s="13" customFormat="1">
      <c r="A505" s="13"/>
      <c r="B505" s="237"/>
      <c r="C505" s="238"/>
      <c r="D505" s="233" t="s">
        <v>150</v>
      </c>
      <c r="E505" s="239" t="s">
        <v>19</v>
      </c>
      <c r="F505" s="240" t="s">
        <v>1437</v>
      </c>
      <c r="G505" s="238"/>
      <c r="H505" s="241">
        <v>12.24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7" t="s">
        <v>150</v>
      </c>
      <c r="AU505" s="247" t="s">
        <v>85</v>
      </c>
      <c r="AV505" s="13" t="s">
        <v>85</v>
      </c>
      <c r="AW505" s="13" t="s">
        <v>34</v>
      </c>
      <c r="AX505" s="13" t="s">
        <v>82</v>
      </c>
      <c r="AY505" s="247" t="s">
        <v>142</v>
      </c>
    </row>
    <row r="506" s="2" customFormat="1" ht="21.75" customHeight="1">
      <c r="A506" s="39"/>
      <c r="B506" s="40"/>
      <c r="C506" s="220" t="s">
        <v>843</v>
      </c>
      <c r="D506" s="220" t="s">
        <v>143</v>
      </c>
      <c r="E506" s="221" t="s">
        <v>817</v>
      </c>
      <c r="F506" s="222" t="s">
        <v>818</v>
      </c>
      <c r="G506" s="223" t="s">
        <v>813</v>
      </c>
      <c r="H506" s="224">
        <v>12.24</v>
      </c>
      <c r="I506" s="225"/>
      <c r="J506" s="226">
        <f>ROUND(I506*H506,2)</f>
        <v>0</v>
      </c>
      <c r="K506" s="222" t="s">
        <v>165</v>
      </c>
      <c r="L506" s="45"/>
      <c r="M506" s="227" t="s">
        <v>19</v>
      </c>
      <c r="N506" s="228" t="s">
        <v>45</v>
      </c>
      <c r="O506" s="85"/>
      <c r="P506" s="229">
        <f>O506*H506</f>
        <v>0</v>
      </c>
      <c r="Q506" s="229">
        <v>2.2563399999999998</v>
      </c>
      <c r="R506" s="229">
        <f>Q506*H506</f>
        <v>27.617601599999997</v>
      </c>
      <c r="S506" s="229">
        <v>0</v>
      </c>
      <c r="T506" s="230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1" t="s">
        <v>269</v>
      </c>
      <c r="AT506" s="231" t="s">
        <v>143</v>
      </c>
      <c r="AU506" s="231" t="s">
        <v>85</v>
      </c>
      <c r="AY506" s="18" t="s">
        <v>142</v>
      </c>
      <c r="BE506" s="232">
        <f>IF(N506="základní",J506,0)</f>
        <v>0</v>
      </c>
      <c r="BF506" s="232">
        <f>IF(N506="snížená",J506,0)</f>
        <v>0</v>
      </c>
      <c r="BG506" s="232">
        <f>IF(N506="zákl. přenesená",J506,0)</f>
        <v>0</v>
      </c>
      <c r="BH506" s="232">
        <f>IF(N506="sníž. přenesená",J506,0)</f>
        <v>0</v>
      </c>
      <c r="BI506" s="232">
        <f>IF(N506="nulová",J506,0)</f>
        <v>0</v>
      </c>
      <c r="BJ506" s="18" t="s">
        <v>82</v>
      </c>
      <c r="BK506" s="232">
        <f>ROUND(I506*H506,2)</f>
        <v>0</v>
      </c>
      <c r="BL506" s="18" t="s">
        <v>269</v>
      </c>
      <c r="BM506" s="231" t="s">
        <v>819</v>
      </c>
    </row>
    <row r="507" s="2" customFormat="1">
      <c r="A507" s="39"/>
      <c r="B507" s="40"/>
      <c r="C507" s="41"/>
      <c r="D507" s="233" t="s">
        <v>149</v>
      </c>
      <c r="E507" s="41"/>
      <c r="F507" s="234" t="s">
        <v>820</v>
      </c>
      <c r="G507" s="41"/>
      <c r="H507" s="41"/>
      <c r="I507" s="137"/>
      <c r="J507" s="41"/>
      <c r="K507" s="41"/>
      <c r="L507" s="45"/>
      <c r="M507" s="235"/>
      <c r="N507" s="236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149</v>
      </c>
      <c r="AU507" s="18" t="s">
        <v>85</v>
      </c>
    </row>
    <row r="508" s="13" customFormat="1">
      <c r="A508" s="13"/>
      <c r="B508" s="237"/>
      <c r="C508" s="238"/>
      <c r="D508" s="233" t="s">
        <v>150</v>
      </c>
      <c r="E508" s="239" t="s">
        <v>19</v>
      </c>
      <c r="F508" s="240" t="s">
        <v>1438</v>
      </c>
      <c r="G508" s="238"/>
      <c r="H508" s="241">
        <v>12.24</v>
      </c>
      <c r="I508" s="242"/>
      <c r="J508" s="238"/>
      <c r="K508" s="238"/>
      <c r="L508" s="243"/>
      <c r="M508" s="244"/>
      <c r="N508" s="245"/>
      <c r="O508" s="245"/>
      <c r="P508" s="245"/>
      <c r="Q508" s="245"/>
      <c r="R508" s="245"/>
      <c r="S508" s="245"/>
      <c r="T508" s="246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7" t="s">
        <v>150</v>
      </c>
      <c r="AU508" s="247" t="s">
        <v>85</v>
      </c>
      <c r="AV508" s="13" t="s">
        <v>85</v>
      </c>
      <c r="AW508" s="13" t="s">
        <v>34</v>
      </c>
      <c r="AX508" s="13" t="s">
        <v>82</v>
      </c>
      <c r="AY508" s="247" t="s">
        <v>142</v>
      </c>
    </row>
    <row r="509" s="2" customFormat="1" ht="16.5" customHeight="1">
      <c r="A509" s="39"/>
      <c r="B509" s="40"/>
      <c r="C509" s="220" t="s">
        <v>851</v>
      </c>
      <c r="D509" s="220" t="s">
        <v>143</v>
      </c>
      <c r="E509" s="221" t="s">
        <v>823</v>
      </c>
      <c r="F509" s="222" t="s">
        <v>824</v>
      </c>
      <c r="G509" s="223" t="s">
        <v>825</v>
      </c>
      <c r="H509" s="224">
        <v>0.125</v>
      </c>
      <c r="I509" s="225"/>
      <c r="J509" s="226">
        <f>ROUND(I509*H509,2)</f>
        <v>0</v>
      </c>
      <c r="K509" s="222" t="s">
        <v>165</v>
      </c>
      <c r="L509" s="45"/>
      <c r="M509" s="227" t="s">
        <v>19</v>
      </c>
      <c r="N509" s="228" t="s">
        <v>45</v>
      </c>
      <c r="O509" s="85"/>
      <c r="P509" s="229">
        <f>O509*H509</f>
        <v>0</v>
      </c>
      <c r="Q509" s="229">
        <v>1.0601700000000001</v>
      </c>
      <c r="R509" s="229">
        <f>Q509*H509</f>
        <v>0.13252125000000001</v>
      </c>
      <c r="S509" s="229">
        <v>0</v>
      </c>
      <c r="T509" s="230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1" t="s">
        <v>269</v>
      </c>
      <c r="AT509" s="231" t="s">
        <v>143</v>
      </c>
      <c r="AU509" s="231" t="s">
        <v>85</v>
      </c>
      <c r="AY509" s="18" t="s">
        <v>142</v>
      </c>
      <c r="BE509" s="232">
        <f>IF(N509="základní",J509,0)</f>
        <v>0</v>
      </c>
      <c r="BF509" s="232">
        <f>IF(N509="snížená",J509,0)</f>
        <v>0</v>
      </c>
      <c r="BG509" s="232">
        <f>IF(N509="zákl. přenesená",J509,0)</f>
        <v>0</v>
      </c>
      <c r="BH509" s="232">
        <f>IF(N509="sníž. přenesená",J509,0)</f>
        <v>0</v>
      </c>
      <c r="BI509" s="232">
        <f>IF(N509="nulová",J509,0)</f>
        <v>0</v>
      </c>
      <c r="BJ509" s="18" t="s">
        <v>82</v>
      </c>
      <c r="BK509" s="232">
        <f>ROUND(I509*H509,2)</f>
        <v>0</v>
      </c>
      <c r="BL509" s="18" t="s">
        <v>269</v>
      </c>
      <c r="BM509" s="231" t="s">
        <v>826</v>
      </c>
    </row>
    <row r="510" s="2" customFormat="1">
      <c r="A510" s="39"/>
      <c r="B510" s="40"/>
      <c r="C510" s="41"/>
      <c r="D510" s="233" t="s">
        <v>149</v>
      </c>
      <c r="E510" s="41"/>
      <c r="F510" s="234" t="s">
        <v>827</v>
      </c>
      <c r="G510" s="41"/>
      <c r="H510" s="41"/>
      <c r="I510" s="137"/>
      <c r="J510" s="41"/>
      <c r="K510" s="41"/>
      <c r="L510" s="45"/>
      <c r="M510" s="235"/>
      <c r="N510" s="236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149</v>
      </c>
      <c r="AU510" s="18" t="s">
        <v>85</v>
      </c>
    </row>
    <row r="511" s="13" customFormat="1">
      <c r="A511" s="13"/>
      <c r="B511" s="237"/>
      <c r="C511" s="238"/>
      <c r="D511" s="233" t="s">
        <v>150</v>
      </c>
      <c r="E511" s="239" t="s">
        <v>19</v>
      </c>
      <c r="F511" s="240" t="s">
        <v>1439</v>
      </c>
      <c r="G511" s="238"/>
      <c r="H511" s="241">
        <v>0.125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7" t="s">
        <v>150</v>
      </c>
      <c r="AU511" s="247" t="s">
        <v>85</v>
      </c>
      <c r="AV511" s="13" t="s">
        <v>85</v>
      </c>
      <c r="AW511" s="13" t="s">
        <v>34</v>
      </c>
      <c r="AX511" s="13" t="s">
        <v>82</v>
      </c>
      <c r="AY511" s="247" t="s">
        <v>142</v>
      </c>
    </row>
    <row r="512" s="2" customFormat="1" ht="16.5" customHeight="1">
      <c r="A512" s="39"/>
      <c r="B512" s="40"/>
      <c r="C512" s="220" t="s">
        <v>856</v>
      </c>
      <c r="D512" s="220" t="s">
        <v>143</v>
      </c>
      <c r="E512" s="221" t="s">
        <v>830</v>
      </c>
      <c r="F512" s="222" t="s">
        <v>831</v>
      </c>
      <c r="G512" s="223" t="s">
        <v>825</v>
      </c>
      <c r="H512" s="224">
        <v>28.224</v>
      </c>
      <c r="I512" s="225"/>
      <c r="J512" s="226">
        <f>ROUND(I512*H512,2)</f>
        <v>0</v>
      </c>
      <c r="K512" s="222" t="s">
        <v>165</v>
      </c>
      <c r="L512" s="45"/>
      <c r="M512" s="227" t="s">
        <v>19</v>
      </c>
      <c r="N512" s="228" t="s">
        <v>45</v>
      </c>
      <c r="O512" s="85"/>
      <c r="P512" s="229">
        <f>O512*H512</f>
        <v>0</v>
      </c>
      <c r="Q512" s="229">
        <v>0</v>
      </c>
      <c r="R512" s="229">
        <f>Q512*H512</f>
        <v>0</v>
      </c>
      <c r="S512" s="229">
        <v>0</v>
      </c>
      <c r="T512" s="230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1" t="s">
        <v>269</v>
      </c>
      <c r="AT512" s="231" t="s">
        <v>143</v>
      </c>
      <c r="AU512" s="231" t="s">
        <v>85</v>
      </c>
      <c r="AY512" s="18" t="s">
        <v>142</v>
      </c>
      <c r="BE512" s="232">
        <f>IF(N512="základní",J512,0)</f>
        <v>0</v>
      </c>
      <c r="BF512" s="232">
        <f>IF(N512="snížená",J512,0)</f>
        <v>0</v>
      </c>
      <c r="BG512" s="232">
        <f>IF(N512="zákl. přenesená",J512,0)</f>
        <v>0</v>
      </c>
      <c r="BH512" s="232">
        <f>IF(N512="sníž. přenesená",J512,0)</f>
        <v>0</v>
      </c>
      <c r="BI512" s="232">
        <f>IF(N512="nulová",J512,0)</f>
        <v>0</v>
      </c>
      <c r="BJ512" s="18" t="s">
        <v>82</v>
      </c>
      <c r="BK512" s="232">
        <f>ROUND(I512*H512,2)</f>
        <v>0</v>
      </c>
      <c r="BL512" s="18" t="s">
        <v>269</v>
      </c>
      <c r="BM512" s="231" t="s">
        <v>832</v>
      </c>
    </row>
    <row r="513" s="2" customFormat="1">
      <c r="A513" s="39"/>
      <c r="B513" s="40"/>
      <c r="C513" s="41"/>
      <c r="D513" s="233" t="s">
        <v>149</v>
      </c>
      <c r="E513" s="41"/>
      <c r="F513" s="234" t="s">
        <v>833</v>
      </c>
      <c r="G513" s="41"/>
      <c r="H513" s="41"/>
      <c r="I513" s="137"/>
      <c r="J513" s="41"/>
      <c r="K513" s="41"/>
      <c r="L513" s="45"/>
      <c r="M513" s="235"/>
      <c r="N513" s="236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149</v>
      </c>
      <c r="AU513" s="18" t="s">
        <v>85</v>
      </c>
    </row>
    <row r="514" s="2" customFormat="1">
      <c r="A514" s="39"/>
      <c r="B514" s="40"/>
      <c r="C514" s="41"/>
      <c r="D514" s="233" t="s">
        <v>197</v>
      </c>
      <c r="E514" s="41"/>
      <c r="F514" s="260" t="s">
        <v>834</v>
      </c>
      <c r="G514" s="41"/>
      <c r="H514" s="41"/>
      <c r="I514" s="137"/>
      <c r="J514" s="41"/>
      <c r="K514" s="41"/>
      <c r="L514" s="45"/>
      <c r="M514" s="235"/>
      <c r="N514" s="236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197</v>
      </c>
      <c r="AU514" s="18" t="s">
        <v>85</v>
      </c>
    </row>
    <row r="515" s="13" customFormat="1">
      <c r="A515" s="13"/>
      <c r="B515" s="237"/>
      <c r="C515" s="238"/>
      <c r="D515" s="233" t="s">
        <v>150</v>
      </c>
      <c r="E515" s="239" t="s">
        <v>19</v>
      </c>
      <c r="F515" s="240" t="s">
        <v>1440</v>
      </c>
      <c r="G515" s="238"/>
      <c r="H515" s="241">
        <v>11.75</v>
      </c>
      <c r="I515" s="242"/>
      <c r="J515" s="238"/>
      <c r="K515" s="238"/>
      <c r="L515" s="243"/>
      <c r="M515" s="244"/>
      <c r="N515" s="245"/>
      <c r="O515" s="245"/>
      <c r="P515" s="245"/>
      <c r="Q515" s="245"/>
      <c r="R515" s="245"/>
      <c r="S515" s="245"/>
      <c r="T515" s="24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7" t="s">
        <v>150</v>
      </c>
      <c r="AU515" s="247" t="s">
        <v>85</v>
      </c>
      <c r="AV515" s="13" t="s">
        <v>85</v>
      </c>
      <c r="AW515" s="13" t="s">
        <v>34</v>
      </c>
      <c r="AX515" s="13" t="s">
        <v>74</v>
      </c>
      <c r="AY515" s="247" t="s">
        <v>142</v>
      </c>
    </row>
    <row r="516" s="13" customFormat="1">
      <c r="A516" s="13"/>
      <c r="B516" s="237"/>
      <c r="C516" s="238"/>
      <c r="D516" s="233" t="s">
        <v>150</v>
      </c>
      <c r="E516" s="239" t="s">
        <v>19</v>
      </c>
      <c r="F516" s="240" t="s">
        <v>1441</v>
      </c>
      <c r="G516" s="238"/>
      <c r="H516" s="241">
        <v>11.087999999999999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6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7" t="s">
        <v>150</v>
      </c>
      <c r="AU516" s="247" t="s">
        <v>85</v>
      </c>
      <c r="AV516" s="13" t="s">
        <v>85</v>
      </c>
      <c r="AW516" s="13" t="s">
        <v>34</v>
      </c>
      <c r="AX516" s="13" t="s">
        <v>74</v>
      </c>
      <c r="AY516" s="247" t="s">
        <v>142</v>
      </c>
    </row>
    <row r="517" s="13" customFormat="1">
      <c r="A517" s="13"/>
      <c r="B517" s="237"/>
      <c r="C517" s="238"/>
      <c r="D517" s="233" t="s">
        <v>150</v>
      </c>
      <c r="E517" s="239" t="s">
        <v>19</v>
      </c>
      <c r="F517" s="240" t="s">
        <v>1442</v>
      </c>
      <c r="G517" s="238"/>
      <c r="H517" s="241">
        <v>5.3860000000000001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7" t="s">
        <v>150</v>
      </c>
      <c r="AU517" s="247" t="s">
        <v>85</v>
      </c>
      <c r="AV517" s="13" t="s">
        <v>85</v>
      </c>
      <c r="AW517" s="13" t="s">
        <v>34</v>
      </c>
      <c r="AX517" s="13" t="s">
        <v>74</v>
      </c>
      <c r="AY517" s="247" t="s">
        <v>142</v>
      </c>
    </row>
    <row r="518" s="14" customFormat="1">
      <c r="A518" s="14"/>
      <c r="B518" s="261"/>
      <c r="C518" s="262"/>
      <c r="D518" s="233" t="s">
        <v>150</v>
      </c>
      <c r="E518" s="263" t="s">
        <v>19</v>
      </c>
      <c r="F518" s="264" t="s">
        <v>480</v>
      </c>
      <c r="G518" s="262"/>
      <c r="H518" s="265">
        <v>28.224</v>
      </c>
      <c r="I518" s="266"/>
      <c r="J518" s="262"/>
      <c r="K518" s="262"/>
      <c r="L518" s="267"/>
      <c r="M518" s="268"/>
      <c r="N518" s="269"/>
      <c r="O518" s="269"/>
      <c r="P518" s="269"/>
      <c r="Q518" s="269"/>
      <c r="R518" s="269"/>
      <c r="S518" s="269"/>
      <c r="T518" s="270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1" t="s">
        <v>150</v>
      </c>
      <c r="AU518" s="271" t="s">
        <v>85</v>
      </c>
      <c r="AV518" s="14" t="s">
        <v>169</v>
      </c>
      <c r="AW518" s="14" t="s">
        <v>34</v>
      </c>
      <c r="AX518" s="14" t="s">
        <v>82</v>
      </c>
      <c r="AY518" s="271" t="s">
        <v>142</v>
      </c>
    </row>
    <row r="519" s="2" customFormat="1" ht="21.75" customHeight="1">
      <c r="A519" s="39"/>
      <c r="B519" s="40"/>
      <c r="C519" s="220" t="s">
        <v>861</v>
      </c>
      <c r="D519" s="220" t="s">
        <v>143</v>
      </c>
      <c r="E519" s="221" t="s">
        <v>839</v>
      </c>
      <c r="F519" s="222" t="s">
        <v>840</v>
      </c>
      <c r="G519" s="223" t="s">
        <v>825</v>
      </c>
      <c r="H519" s="224">
        <v>28.224</v>
      </c>
      <c r="I519" s="225"/>
      <c r="J519" s="226">
        <f>ROUND(I519*H519,2)</f>
        <v>0</v>
      </c>
      <c r="K519" s="222" t="s">
        <v>165</v>
      </c>
      <c r="L519" s="45"/>
      <c r="M519" s="227" t="s">
        <v>19</v>
      </c>
      <c r="N519" s="228" t="s">
        <v>45</v>
      </c>
      <c r="O519" s="85"/>
      <c r="P519" s="229">
        <f>O519*H519</f>
        <v>0</v>
      </c>
      <c r="Q519" s="229">
        <v>0</v>
      </c>
      <c r="R519" s="229">
        <f>Q519*H519</f>
        <v>0</v>
      </c>
      <c r="S519" s="229">
        <v>0</v>
      </c>
      <c r="T519" s="230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1" t="s">
        <v>269</v>
      </c>
      <c r="AT519" s="231" t="s">
        <v>143</v>
      </c>
      <c r="AU519" s="231" t="s">
        <v>85</v>
      </c>
      <c r="AY519" s="18" t="s">
        <v>142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18" t="s">
        <v>82</v>
      </c>
      <c r="BK519" s="232">
        <f>ROUND(I519*H519,2)</f>
        <v>0</v>
      </c>
      <c r="BL519" s="18" t="s">
        <v>269</v>
      </c>
      <c r="BM519" s="231" t="s">
        <v>841</v>
      </c>
    </row>
    <row r="520" s="2" customFormat="1">
      <c r="A520" s="39"/>
      <c r="B520" s="40"/>
      <c r="C520" s="41"/>
      <c r="D520" s="233" t="s">
        <v>149</v>
      </c>
      <c r="E520" s="41"/>
      <c r="F520" s="234" t="s">
        <v>842</v>
      </c>
      <c r="G520" s="41"/>
      <c r="H520" s="41"/>
      <c r="I520" s="137"/>
      <c r="J520" s="41"/>
      <c r="K520" s="41"/>
      <c r="L520" s="45"/>
      <c r="M520" s="235"/>
      <c r="N520" s="236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149</v>
      </c>
      <c r="AU520" s="18" t="s">
        <v>85</v>
      </c>
    </row>
    <row r="521" s="2" customFormat="1">
      <c r="A521" s="39"/>
      <c r="B521" s="40"/>
      <c r="C521" s="41"/>
      <c r="D521" s="233" t="s">
        <v>197</v>
      </c>
      <c r="E521" s="41"/>
      <c r="F521" s="260" t="s">
        <v>834</v>
      </c>
      <c r="G521" s="41"/>
      <c r="H521" s="41"/>
      <c r="I521" s="137"/>
      <c r="J521" s="41"/>
      <c r="K521" s="41"/>
      <c r="L521" s="45"/>
      <c r="M521" s="235"/>
      <c r="N521" s="236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197</v>
      </c>
      <c r="AU521" s="18" t="s">
        <v>85</v>
      </c>
    </row>
    <row r="522" s="13" customFormat="1">
      <c r="A522" s="13"/>
      <c r="B522" s="237"/>
      <c r="C522" s="238"/>
      <c r="D522" s="233" t="s">
        <v>150</v>
      </c>
      <c r="E522" s="239" t="s">
        <v>19</v>
      </c>
      <c r="F522" s="240" t="s">
        <v>1440</v>
      </c>
      <c r="G522" s="238"/>
      <c r="H522" s="241">
        <v>11.75</v>
      </c>
      <c r="I522" s="242"/>
      <c r="J522" s="238"/>
      <c r="K522" s="238"/>
      <c r="L522" s="243"/>
      <c r="M522" s="244"/>
      <c r="N522" s="245"/>
      <c r="O522" s="245"/>
      <c r="P522" s="245"/>
      <c r="Q522" s="245"/>
      <c r="R522" s="245"/>
      <c r="S522" s="245"/>
      <c r="T522" s="246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7" t="s">
        <v>150</v>
      </c>
      <c r="AU522" s="247" t="s">
        <v>85</v>
      </c>
      <c r="AV522" s="13" t="s">
        <v>85</v>
      </c>
      <c r="AW522" s="13" t="s">
        <v>34</v>
      </c>
      <c r="AX522" s="13" t="s">
        <v>74</v>
      </c>
      <c r="AY522" s="247" t="s">
        <v>142</v>
      </c>
    </row>
    <row r="523" s="13" customFormat="1">
      <c r="A523" s="13"/>
      <c r="B523" s="237"/>
      <c r="C523" s="238"/>
      <c r="D523" s="233" t="s">
        <v>150</v>
      </c>
      <c r="E523" s="239" t="s">
        <v>19</v>
      </c>
      <c r="F523" s="240" t="s">
        <v>1441</v>
      </c>
      <c r="G523" s="238"/>
      <c r="H523" s="241">
        <v>11.087999999999999</v>
      </c>
      <c r="I523" s="242"/>
      <c r="J523" s="238"/>
      <c r="K523" s="238"/>
      <c r="L523" s="243"/>
      <c r="M523" s="244"/>
      <c r="N523" s="245"/>
      <c r="O523" s="245"/>
      <c r="P523" s="245"/>
      <c r="Q523" s="245"/>
      <c r="R523" s="245"/>
      <c r="S523" s="245"/>
      <c r="T523" s="24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7" t="s">
        <v>150</v>
      </c>
      <c r="AU523" s="247" t="s">
        <v>85</v>
      </c>
      <c r="AV523" s="13" t="s">
        <v>85</v>
      </c>
      <c r="AW523" s="13" t="s">
        <v>34</v>
      </c>
      <c r="AX523" s="13" t="s">
        <v>74</v>
      </c>
      <c r="AY523" s="247" t="s">
        <v>142</v>
      </c>
    </row>
    <row r="524" s="13" customFormat="1">
      <c r="A524" s="13"/>
      <c r="B524" s="237"/>
      <c r="C524" s="238"/>
      <c r="D524" s="233" t="s">
        <v>150</v>
      </c>
      <c r="E524" s="239" t="s">
        <v>19</v>
      </c>
      <c r="F524" s="240" t="s">
        <v>1442</v>
      </c>
      <c r="G524" s="238"/>
      <c r="H524" s="241">
        <v>5.3860000000000001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7" t="s">
        <v>150</v>
      </c>
      <c r="AU524" s="247" t="s">
        <v>85</v>
      </c>
      <c r="AV524" s="13" t="s">
        <v>85</v>
      </c>
      <c r="AW524" s="13" t="s">
        <v>34</v>
      </c>
      <c r="AX524" s="13" t="s">
        <v>74</v>
      </c>
      <c r="AY524" s="247" t="s">
        <v>142</v>
      </c>
    </row>
    <row r="525" s="14" customFormat="1">
      <c r="A525" s="14"/>
      <c r="B525" s="261"/>
      <c r="C525" s="262"/>
      <c r="D525" s="233" t="s">
        <v>150</v>
      </c>
      <c r="E525" s="263" t="s">
        <v>19</v>
      </c>
      <c r="F525" s="264" t="s">
        <v>480</v>
      </c>
      <c r="G525" s="262"/>
      <c r="H525" s="265">
        <v>28.224</v>
      </c>
      <c r="I525" s="266"/>
      <c r="J525" s="262"/>
      <c r="K525" s="262"/>
      <c r="L525" s="267"/>
      <c r="M525" s="268"/>
      <c r="N525" s="269"/>
      <c r="O525" s="269"/>
      <c r="P525" s="269"/>
      <c r="Q525" s="269"/>
      <c r="R525" s="269"/>
      <c r="S525" s="269"/>
      <c r="T525" s="27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1" t="s">
        <v>150</v>
      </c>
      <c r="AU525" s="271" t="s">
        <v>85</v>
      </c>
      <c r="AV525" s="14" t="s">
        <v>169</v>
      </c>
      <c r="AW525" s="14" t="s">
        <v>34</v>
      </c>
      <c r="AX525" s="14" t="s">
        <v>82</v>
      </c>
      <c r="AY525" s="271" t="s">
        <v>142</v>
      </c>
    </row>
    <row r="526" s="2" customFormat="1" ht="16.5" customHeight="1">
      <c r="A526" s="39"/>
      <c r="B526" s="40"/>
      <c r="C526" s="220" t="s">
        <v>868</v>
      </c>
      <c r="D526" s="220" t="s">
        <v>143</v>
      </c>
      <c r="E526" s="221" t="s">
        <v>844</v>
      </c>
      <c r="F526" s="222" t="s">
        <v>845</v>
      </c>
      <c r="G526" s="223" t="s">
        <v>146</v>
      </c>
      <c r="H526" s="224">
        <v>112</v>
      </c>
      <c r="I526" s="225"/>
      <c r="J526" s="226">
        <f>ROUND(I526*H526,2)</f>
        <v>0</v>
      </c>
      <c r="K526" s="222" t="s">
        <v>165</v>
      </c>
      <c r="L526" s="45"/>
      <c r="M526" s="227" t="s">
        <v>19</v>
      </c>
      <c r="N526" s="228" t="s">
        <v>45</v>
      </c>
      <c r="O526" s="85"/>
      <c r="P526" s="229">
        <f>O526*H526</f>
        <v>0</v>
      </c>
      <c r="Q526" s="229">
        <v>0</v>
      </c>
      <c r="R526" s="229">
        <f>Q526*H526</f>
        <v>0</v>
      </c>
      <c r="S526" s="229">
        <v>0</v>
      </c>
      <c r="T526" s="230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1" t="s">
        <v>269</v>
      </c>
      <c r="AT526" s="231" t="s">
        <v>143</v>
      </c>
      <c r="AU526" s="231" t="s">
        <v>85</v>
      </c>
      <c r="AY526" s="18" t="s">
        <v>142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18" t="s">
        <v>82</v>
      </c>
      <c r="BK526" s="232">
        <f>ROUND(I526*H526,2)</f>
        <v>0</v>
      </c>
      <c r="BL526" s="18" t="s">
        <v>269</v>
      </c>
      <c r="BM526" s="231" t="s">
        <v>846</v>
      </c>
    </row>
    <row r="527" s="2" customFormat="1">
      <c r="A527" s="39"/>
      <c r="B527" s="40"/>
      <c r="C527" s="41"/>
      <c r="D527" s="233" t="s">
        <v>149</v>
      </c>
      <c r="E527" s="41"/>
      <c r="F527" s="234" t="s">
        <v>847</v>
      </c>
      <c r="G527" s="41"/>
      <c r="H527" s="41"/>
      <c r="I527" s="137"/>
      <c r="J527" s="41"/>
      <c r="K527" s="41"/>
      <c r="L527" s="45"/>
      <c r="M527" s="235"/>
      <c r="N527" s="236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149</v>
      </c>
      <c r="AU527" s="18" t="s">
        <v>85</v>
      </c>
    </row>
    <row r="528" s="2" customFormat="1">
      <c r="A528" s="39"/>
      <c r="B528" s="40"/>
      <c r="C528" s="41"/>
      <c r="D528" s="233" t="s">
        <v>197</v>
      </c>
      <c r="E528" s="41"/>
      <c r="F528" s="260" t="s">
        <v>848</v>
      </c>
      <c r="G528" s="41"/>
      <c r="H528" s="41"/>
      <c r="I528" s="137"/>
      <c r="J528" s="41"/>
      <c r="K528" s="41"/>
      <c r="L528" s="45"/>
      <c r="M528" s="235"/>
      <c r="N528" s="236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197</v>
      </c>
      <c r="AU528" s="18" t="s">
        <v>85</v>
      </c>
    </row>
    <row r="529" s="13" customFormat="1">
      <c r="A529" s="13"/>
      <c r="B529" s="237"/>
      <c r="C529" s="238"/>
      <c r="D529" s="233" t="s">
        <v>150</v>
      </c>
      <c r="E529" s="239" t="s">
        <v>19</v>
      </c>
      <c r="F529" s="240" t="s">
        <v>1443</v>
      </c>
      <c r="G529" s="238"/>
      <c r="H529" s="241">
        <v>112</v>
      </c>
      <c r="I529" s="242"/>
      <c r="J529" s="238"/>
      <c r="K529" s="238"/>
      <c r="L529" s="243"/>
      <c r="M529" s="244"/>
      <c r="N529" s="245"/>
      <c r="O529" s="245"/>
      <c r="P529" s="245"/>
      <c r="Q529" s="245"/>
      <c r="R529" s="245"/>
      <c r="S529" s="245"/>
      <c r="T529" s="24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7" t="s">
        <v>150</v>
      </c>
      <c r="AU529" s="247" t="s">
        <v>85</v>
      </c>
      <c r="AV529" s="13" t="s">
        <v>85</v>
      </c>
      <c r="AW529" s="13" t="s">
        <v>34</v>
      </c>
      <c r="AX529" s="13" t="s">
        <v>82</v>
      </c>
      <c r="AY529" s="247" t="s">
        <v>142</v>
      </c>
    </row>
    <row r="530" s="2" customFormat="1" ht="21.75" customHeight="1">
      <c r="A530" s="39"/>
      <c r="B530" s="40"/>
      <c r="C530" s="220" t="s">
        <v>874</v>
      </c>
      <c r="D530" s="220" t="s">
        <v>143</v>
      </c>
      <c r="E530" s="221" t="s">
        <v>852</v>
      </c>
      <c r="F530" s="222" t="s">
        <v>853</v>
      </c>
      <c r="G530" s="223" t="s">
        <v>146</v>
      </c>
      <c r="H530" s="224">
        <v>112</v>
      </c>
      <c r="I530" s="225"/>
      <c r="J530" s="226">
        <f>ROUND(I530*H530,2)</f>
        <v>0</v>
      </c>
      <c r="K530" s="222" t="s">
        <v>165</v>
      </c>
      <c r="L530" s="45"/>
      <c r="M530" s="227" t="s">
        <v>19</v>
      </c>
      <c r="N530" s="228" t="s">
        <v>45</v>
      </c>
      <c r="O530" s="85"/>
      <c r="P530" s="229">
        <f>O530*H530</f>
        <v>0</v>
      </c>
      <c r="Q530" s="229">
        <v>0.1012</v>
      </c>
      <c r="R530" s="229">
        <f>Q530*H530</f>
        <v>11.334400000000001</v>
      </c>
      <c r="S530" s="229">
        <v>0</v>
      </c>
      <c r="T530" s="230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1" t="s">
        <v>269</v>
      </c>
      <c r="AT530" s="231" t="s">
        <v>143</v>
      </c>
      <c r="AU530" s="231" t="s">
        <v>85</v>
      </c>
      <c r="AY530" s="18" t="s">
        <v>142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18" t="s">
        <v>82</v>
      </c>
      <c r="BK530" s="232">
        <f>ROUND(I530*H530,2)</f>
        <v>0</v>
      </c>
      <c r="BL530" s="18" t="s">
        <v>269</v>
      </c>
      <c r="BM530" s="231" t="s">
        <v>854</v>
      </c>
    </row>
    <row r="531" s="2" customFormat="1">
      <c r="A531" s="39"/>
      <c r="B531" s="40"/>
      <c r="C531" s="41"/>
      <c r="D531" s="233" t="s">
        <v>149</v>
      </c>
      <c r="E531" s="41"/>
      <c r="F531" s="234" t="s">
        <v>855</v>
      </c>
      <c r="G531" s="41"/>
      <c r="H531" s="41"/>
      <c r="I531" s="137"/>
      <c r="J531" s="41"/>
      <c r="K531" s="41"/>
      <c r="L531" s="45"/>
      <c r="M531" s="235"/>
      <c r="N531" s="236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149</v>
      </c>
      <c r="AU531" s="18" t="s">
        <v>85</v>
      </c>
    </row>
    <row r="532" s="2" customFormat="1">
      <c r="A532" s="39"/>
      <c r="B532" s="40"/>
      <c r="C532" s="41"/>
      <c r="D532" s="233" t="s">
        <v>197</v>
      </c>
      <c r="E532" s="41"/>
      <c r="F532" s="260" t="s">
        <v>753</v>
      </c>
      <c r="G532" s="41"/>
      <c r="H532" s="41"/>
      <c r="I532" s="137"/>
      <c r="J532" s="41"/>
      <c r="K532" s="41"/>
      <c r="L532" s="45"/>
      <c r="M532" s="235"/>
      <c r="N532" s="236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197</v>
      </c>
      <c r="AU532" s="18" t="s">
        <v>85</v>
      </c>
    </row>
    <row r="533" s="13" customFormat="1">
      <c r="A533" s="13"/>
      <c r="B533" s="237"/>
      <c r="C533" s="238"/>
      <c r="D533" s="233" t="s">
        <v>150</v>
      </c>
      <c r="E533" s="239" t="s">
        <v>19</v>
      </c>
      <c r="F533" s="240" t="s">
        <v>1444</v>
      </c>
      <c r="G533" s="238"/>
      <c r="H533" s="241">
        <v>112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7" t="s">
        <v>150</v>
      </c>
      <c r="AU533" s="247" t="s">
        <v>85</v>
      </c>
      <c r="AV533" s="13" t="s">
        <v>85</v>
      </c>
      <c r="AW533" s="13" t="s">
        <v>34</v>
      </c>
      <c r="AX533" s="13" t="s">
        <v>82</v>
      </c>
      <c r="AY533" s="247" t="s">
        <v>142</v>
      </c>
    </row>
    <row r="534" s="2" customFormat="1" ht="16.5" customHeight="1">
      <c r="A534" s="39"/>
      <c r="B534" s="40"/>
      <c r="C534" s="248" t="s">
        <v>325</v>
      </c>
      <c r="D534" s="248" t="s">
        <v>152</v>
      </c>
      <c r="E534" s="249" t="s">
        <v>857</v>
      </c>
      <c r="F534" s="250" t="s">
        <v>858</v>
      </c>
      <c r="G534" s="251" t="s">
        <v>825</v>
      </c>
      <c r="H534" s="252">
        <v>15.119999999999999</v>
      </c>
      <c r="I534" s="253"/>
      <c r="J534" s="254">
        <f>ROUND(I534*H534,2)</f>
        <v>0</v>
      </c>
      <c r="K534" s="250" t="s">
        <v>19</v>
      </c>
      <c r="L534" s="255"/>
      <c r="M534" s="256" t="s">
        <v>19</v>
      </c>
      <c r="N534" s="257" t="s">
        <v>45</v>
      </c>
      <c r="O534" s="85"/>
      <c r="P534" s="229">
        <f>O534*H534</f>
        <v>0</v>
      </c>
      <c r="Q534" s="229">
        <v>1</v>
      </c>
      <c r="R534" s="229">
        <f>Q534*H534</f>
        <v>15.119999999999999</v>
      </c>
      <c r="S534" s="229">
        <v>0</v>
      </c>
      <c r="T534" s="230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1" t="s">
        <v>388</v>
      </c>
      <c r="AT534" s="231" t="s">
        <v>152</v>
      </c>
      <c r="AU534" s="231" t="s">
        <v>85</v>
      </c>
      <c r="AY534" s="18" t="s">
        <v>142</v>
      </c>
      <c r="BE534" s="232">
        <f>IF(N534="základní",J534,0)</f>
        <v>0</v>
      </c>
      <c r="BF534" s="232">
        <f>IF(N534="snížená",J534,0)</f>
        <v>0</v>
      </c>
      <c r="BG534" s="232">
        <f>IF(N534="zákl. přenesená",J534,0)</f>
        <v>0</v>
      </c>
      <c r="BH534" s="232">
        <f>IF(N534="sníž. přenesená",J534,0)</f>
        <v>0</v>
      </c>
      <c r="BI534" s="232">
        <f>IF(N534="nulová",J534,0)</f>
        <v>0</v>
      </c>
      <c r="BJ534" s="18" t="s">
        <v>82</v>
      </c>
      <c r="BK534" s="232">
        <f>ROUND(I534*H534,2)</f>
        <v>0</v>
      </c>
      <c r="BL534" s="18" t="s">
        <v>269</v>
      </c>
      <c r="BM534" s="231" t="s">
        <v>859</v>
      </c>
    </row>
    <row r="535" s="2" customFormat="1">
      <c r="A535" s="39"/>
      <c r="B535" s="40"/>
      <c r="C535" s="41"/>
      <c r="D535" s="233" t="s">
        <v>149</v>
      </c>
      <c r="E535" s="41"/>
      <c r="F535" s="234" t="s">
        <v>858</v>
      </c>
      <c r="G535" s="41"/>
      <c r="H535" s="41"/>
      <c r="I535" s="137"/>
      <c r="J535" s="41"/>
      <c r="K535" s="41"/>
      <c r="L535" s="45"/>
      <c r="M535" s="235"/>
      <c r="N535" s="236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149</v>
      </c>
      <c r="AU535" s="18" t="s">
        <v>85</v>
      </c>
    </row>
    <row r="536" s="13" customFormat="1">
      <c r="A536" s="13"/>
      <c r="B536" s="237"/>
      <c r="C536" s="238"/>
      <c r="D536" s="233" t="s">
        <v>150</v>
      </c>
      <c r="E536" s="239" t="s">
        <v>19</v>
      </c>
      <c r="F536" s="240" t="s">
        <v>1445</v>
      </c>
      <c r="G536" s="238"/>
      <c r="H536" s="241">
        <v>15.119999999999999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7" t="s">
        <v>150</v>
      </c>
      <c r="AU536" s="247" t="s">
        <v>85</v>
      </c>
      <c r="AV536" s="13" t="s">
        <v>85</v>
      </c>
      <c r="AW536" s="13" t="s">
        <v>34</v>
      </c>
      <c r="AX536" s="13" t="s">
        <v>82</v>
      </c>
      <c r="AY536" s="247" t="s">
        <v>142</v>
      </c>
    </row>
    <row r="537" s="2" customFormat="1" ht="21.75" customHeight="1">
      <c r="A537" s="39"/>
      <c r="B537" s="40"/>
      <c r="C537" s="220" t="s">
        <v>885</v>
      </c>
      <c r="D537" s="220" t="s">
        <v>143</v>
      </c>
      <c r="E537" s="221" t="s">
        <v>862</v>
      </c>
      <c r="F537" s="222" t="s">
        <v>863</v>
      </c>
      <c r="G537" s="223" t="s">
        <v>146</v>
      </c>
      <c r="H537" s="224">
        <v>112</v>
      </c>
      <c r="I537" s="225"/>
      <c r="J537" s="226">
        <f>ROUND(I537*H537,2)</f>
        <v>0</v>
      </c>
      <c r="K537" s="222" t="s">
        <v>165</v>
      </c>
      <c r="L537" s="45"/>
      <c r="M537" s="227" t="s">
        <v>19</v>
      </c>
      <c r="N537" s="228" t="s">
        <v>45</v>
      </c>
      <c r="O537" s="85"/>
      <c r="P537" s="229">
        <f>O537*H537</f>
        <v>0</v>
      </c>
      <c r="Q537" s="229">
        <v>0.30360999999999999</v>
      </c>
      <c r="R537" s="229">
        <f>Q537*H537</f>
        <v>34.00432</v>
      </c>
      <c r="S537" s="229">
        <v>0</v>
      </c>
      <c r="T537" s="230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1" t="s">
        <v>269</v>
      </c>
      <c r="AT537" s="231" t="s">
        <v>143</v>
      </c>
      <c r="AU537" s="231" t="s">
        <v>85</v>
      </c>
      <c r="AY537" s="18" t="s">
        <v>142</v>
      </c>
      <c r="BE537" s="232">
        <f>IF(N537="základní",J537,0)</f>
        <v>0</v>
      </c>
      <c r="BF537" s="232">
        <f>IF(N537="snížená",J537,0)</f>
        <v>0</v>
      </c>
      <c r="BG537" s="232">
        <f>IF(N537="zákl. přenesená",J537,0)</f>
        <v>0</v>
      </c>
      <c r="BH537" s="232">
        <f>IF(N537="sníž. přenesená",J537,0)</f>
        <v>0</v>
      </c>
      <c r="BI537" s="232">
        <f>IF(N537="nulová",J537,0)</f>
        <v>0</v>
      </c>
      <c r="BJ537" s="18" t="s">
        <v>82</v>
      </c>
      <c r="BK537" s="232">
        <f>ROUND(I537*H537,2)</f>
        <v>0</v>
      </c>
      <c r="BL537" s="18" t="s">
        <v>269</v>
      </c>
      <c r="BM537" s="231" t="s">
        <v>864</v>
      </c>
    </row>
    <row r="538" s="2" customFormat="1">
      <c r="A538" s="39"/>
      <c r="B538" s="40"/>
      <c r="C538" s="41"/>
      <c r="D538" s="233" t="s">
        <v>149</v>
      </c>
      <c r="E538" s="41"/>
      <c r="F538" s="234" t="s">
        <v>865</v>
      </c>
      <c r="G538" s="41"/>
      <c r="H538" s="41"/>
      <c r="I538" s="137"/>
      <c r="J538" s="41"/>
      <c r="K538" s="41"/>
      <c r="L538" s="45"/>
      <c r="M538" s="235"/>
      <c r="N538" s="236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149</v>
      </c>
      <c r="AU538" s="18" t="s">
        <v>85</v>
      </c>
    </row>
    <row r="539" s="2" customFormat="1">
      <c r="A539" s="39"/>
      <c r="B539" s="40"/>
      <c r="C539" s="41"/>
      <c r="D539" s="233" t="s">
        <v>197</v>
      </c>
      <c r="E539" s="41"/>
      <c r="F539" s="260" t="s">
        <v>753</v>
      </c>
      <c r="G539" s="41"/>
      <c r="H539" s="41"/>
      <c r="I539" s="137"/>
      <c r="J539" s="41"/>
      <c r="K539" s="41"/>
      <c r="L539" s="45"/>
      <c r="M539" s="235"/>
      <c r="N539" s="236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197</v>
      </c>
      <c r="AU539" s="18" t="s">
        <v>85</v>
      </c>
    </row>
    <row r="540" s="13" customFormat="1">
      <c r="A540" s="13"/>
      <c r="B540" s="237"/>
      <c r="C540" s="238"/>
      <c r="D540" s="233" t="s">
        <v>150</v>
      </c>
      <c r="E540" s="239" t="s">
        <v>19</v>
      </c>
      <c r="F540" s="240" t="s">
        <v>1446</v>
      </c>
      <c r="G540" s="238"/>
      <c r="H540" s="241">
        <v>112</v>
      </c>
      <c r="I540" s="242"/>
      <c r="J540" s="238"/>
      <c r="K540" s="238"/>
      <c r="L540" s="243"/>
      <c r="M540" s="244"/>
      <c r="N540" s="245"/>
      <c r="O540" s="245"/>
      <c r="P540" s="245"/>
      <c r="Q540" s="245"/>
      <c r="R540" s="245"/>
      <c r="S540" s="245"/>
      <c r="T540" s="24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7" t="s">
        <v>150</v>
      </c>
      <c r="AU540" s="247" t="s">
        <v>85</v>
      </c>
      <c r="AV540" s="13" t="s">
        <v>85</v>
      </c>
      <c r="AW540" s="13" t="s">
        <v>34</v>
      </c>
      <c r="AX540" s="13" t="s">
        <v>82</v>
      </c>
      <c r="AY540" s="247" t="s">
        <v>142</v>
      </c>
    </row>
    <row r="541" s="2" customFormat="1" ht="16.5" customHeight="1">
      <c r="A541" s="39"/>
      <c r="B541" s="40"/>
      <c r="C541" s="248" t="s">
        <v>890</v>
      </c>
      <c r="D541" s="248" t="s">
        <v>152</v>
      </c>
      <c r="E541" s="249" t="s">
        <v>869</v>
      </c>
      <c r="F541" s="250" t="s">
        <v>870</v>
      </c>
      <c r="G541" s="251" t="s">
        <v>825</v>
      </c>
      <c r="H541" s="252">
        <v>45.359999999999999</v>
      </c>
      <c r="I541" s="253"/>
      <c r="J541" s="254">
        <f>ROUND(I541*H541,2)</f>
        <v>0</v>
      </c>
      <c r="K541" s="250" t="s">
        <v>165</v>
      </c>
      <c r="L541" s="255"/>
      <c r="M541" s="256" t="s">
        <v>19</v>
      </c>
      <c r="N541" s="257" t="s">
        <v>45</v>
      </c>
      <c r="O541" s="85"/>
      <c r="P541" s="229">
        <f>O541*H541</f>
        <v>0</v>
      </c>
      <c r="Q541" s="229">
        <v>1</v>
      </c>
      <c r="R541" s="229">
        <f>Q541*H541</f>
        <v>45.359999999999999</v>
      </c>
      <c r="S541" s="229">
        <v>0</v>
      </c>
      <c r="T541" s="230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1" t="s">
        <v>388</v>
      </c>
      <c r="AT541" s="231" t="s">
        <v>152</v>
      </c>
      <c r="AU541" s="231" t="s">
        <v>85</v>
      </c>
      <c r="AY541" s="18" t="s">
        <v>142</v>
      </c>
      <c r="BE541" s="232">
        <f>IF(N541="základní",J541,0)</f>
        <v>0</v>
      </c>
      <c r="BF541" s="232">
        <f>IF(N541="snížená",J541,0)</f>
        <v>0</v>
      </c>
      <c r="BG541" s="232">
        <f>IF(N541="zákl. přenesená",J541,0)</f>
        <v>0</v>
      </c>
      <c r="BH541" s="232">
        <f>IF(N541="sníž. přenesená",J541,0)</f>
        <v>0</v>
      </c>
      <c r="BI541" s="232">
        <f>IF(N541="nulová",J541,0)</f>
        <v>0</v>
      </c>
      <c r="BJ541" s="18" t="s">
        <v>82</v>
      </c>
      <c r="BK541" s="232">
        <f>ROUND(I541*H541,2)</f>
        <v>0</v>
      </c>
      <c r="BL541" s="18" t="s">
        <v>269</v>
      </c>
      <c r="BM541" s="231" t="s">
        <v>871</v>
      </c>
    </row>
    <row r="542" s="2" customFormat="1">
      <c r="A542" s="39"/>
      <c r="B542" s="40"/>
      <c r="C542" s="41"/>
      <c r="D542" s="233" t="s">
        <v>149</v>
      </c>
      <c r="E542" s="41"/>
      <c r="F542" s="234" t="s">
        <v>870</v>
      </c>
      <c r="G542" s="41"/>
      <c r="H542" s="41"/>
      <c r="I542" s="137"/>
      <c r="J542" s="41"/>
      <c r="K542" s="41"/>
      <c r="L542" s="45"/>
      <c r="M542" s="235"/>
      <c r="N542" s="236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149</v>
      </c>
      <c r="AU542" s="18" t="s">
        <v>85</v>
      </c>
    </row>
    <row r="543" s="13" customFormat="1">
      <c r="A543" s="13"/>
      <c r="B543" s="237"/>
      <c r="C543" s="238"/>
      <c r="D543" s="233" t="s">
        <v>150</v>
      </c>
      <c r="E543" s="239" t="s">
        <v>19</v>
      </c>
      <c r="F543" s="240" t="s">
        <v>1447</v>
      </c>
      <c r="G543" s="238"/>
      <c r="H543" s="241">
        <v>45.359999999999999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7" t="s">
        <v>150</v>
      </c>
      <c r="AU543" s="247" t="s">
        <v>85</v>
      </c>
      <c r="AV543" s="13" t="s">
        <v>85</v>
      </c>
      <c r="AW543" s="13" t="s">
        <v>34</v>
      </c>
      <c r="AX543" s="13" t="s">
        <v>82</v>
      </c>
      <c r="AY543" s="247" t="s">
        <v>142</v>
      </c>
    </row>
    <row r="544" s="2" customFormat="1" ht="21.75" customHeight="1">
      <c r="A544" s="39"/>
      <c r="B544" s="40"/>
      <c r="C544" s="220" t="s">
        <v>895</v>
      </c>
      <c r="D544" s="220" t="s">
        <v>143</v>
      </c>
      <c r="E544" s="221" t="s">
        <v>875</v>
      </c>
      <c r="F544" s="222" t="s">
        <v>876</v>
      </c>
      <c r="G544" s="223" t="s">
        <v>146</v>
      </c>
      <c r="H544" s="224">
        <v>2.3999999999999999</v>
      </c>
      <c r="I544" s="225"/>
      <c r="J544" s="226">
        <f>ROUND(I544*H544,2)</f>
        <v>0</v>
      </c>
      <c r="K544" s="222" t="s">
        <v>165</v>
      </c>
      <c r="L544" s="45"/>
      <c r="M544" s="227" t="s">
        <v>19</v>
      </c>
      <c r="N544" s="228" t="s">
        <v>45</v>
      </c>
      <c r="O544" s="85"/>
      <c r="P544" s="229">
        <f>O544*H544</f>
        <v>0</v>
      </c>
      <c r="Q544" s="229">
        <v>0.22649</v>
      </c>
      <c r="R544" s="229">
        <f>Q544*H544</f>
        <v>0.54357599999999995</v>
      </c>
      <c r="S544" s="229">
        <v>0</v>
      </c>
      <c r="T544" s="230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1" t="s">
        <v>269</v>
      </c>
      <c r="AT544" s="231" t="s">
        <v>143</v>
      </c>
      <c r="AU544" s="231" t="s">
        <v>85</v>
      </c>
      <c r="AY544" s="18" t="s">
        <v>142</v>
      </c>
      <c r="BE544" s="232">
        <f>IF(N544="základní",J544,0)</f>
        <v>0</v>
      </c>
      <c r="BF544" s="232">
        <f>IF(N544="snížená",J544,0)</f>
        <v>0</v>
      </c>
      <c r="BG544" s="232">
        <f>IF(N544="zákl. přenesená",J544,0)</f>
        <v>0</v>
      </c>
      <c r="BH544" s="232">
        <f>IF(N544="sníž. přenesená",J544,0)</f>
        <v>0</v>
      </c>
      <c r="BI544" s="232">
        <f>IF(N544="nulová",J544,0)</f>
        <v>0</v>
      </c>
      <c r="BJ544" s="18" t="s">
        <v>82</v>
      </c>
      <c r="BK544" s="232">
        <f>ROUND(I544*H544,2)</f>
        <v>0</v>
      </c>
      <c r="BL544" s="18" t="s">
        <v>269</v>
      </c>
      <c r="BM544" s="231" t="s">
        <v>877</v>
      </c>
    </row>
    <row r="545" s="2" customFormat="1">
      <c r="A545" s="39"/>
      <c r="B545" s="40"/>
      <c r="C545" s="41"/>
      <c r="D545" s="233" t="s">
        <v>149</v>
      </c>
      <c r="E545" s="41"/>
      <c r="F545" s="234" t="s">
        <v>878</v>
      </c>
      <c r="G545" s="41"/>
      <c r="H545" s="41"/>
      <c r="I545" s="137"/>
      <c r="J545" s="41"/>
      <c r="K545" s="41"/>
      <c r="L545" s="45"/>
      <c r="M545" s="235"/>
      <c r="N545" s="236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149</v>
      </c>
      <c r="AU545" s="18" t="s">
        <v>85</v>
      </c>
    </row>
    <row r="546" s="2" customFormat="1">
      <c r="A546" s="39"/>
      <c r="B546" s="40"/>
      <c r="C546" s="41"/>
      <c r="D546" s="233" t="s">
        <v>197</v>
      </c>
      <c r="E546" s="41"/>
      <c r="F546" s="260" t="s">
        <v>753</v>
      </c>
      <c r="G546" s="41"/>
      <c r="H546" s="41"/>
      <c r="I546" s="137"/>
      <c r="J546" s="41"/>
      <c r="K546" s="41"/>
      <c r="L546" s="45"/>
      <c r="M546" s="235"/>
      <c r="N546" s="236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197</v>
      </c>
      <c r="AU546" s="18" t="s">
        <v>85</v>
      </c>
    </row>
    <row r="547" s="13" customFormat="1">
      <c r="A547" s="13"/>
      <c r="B547" s="237"/>
      <c r="C547" s="238"/>
      <c r="D547" s="233" t="s">
        <v>150</v>
      </c>
      <c r="E547" s="239" t="s">
        <v>19</v>
      </c>
      <c r="F547" s="240" t="s">
        <v>1448</v>
      </c>
      <c r="G547" s="238"/>
      <c r="H547" s="241">
        <v>2.3999999999999999</v>
      </c>
      <c r="I547" s="242"/>
      <c r="J547" s="238"/>
      <c r="K547" s="238"/>
      <c r="L547" s="243"/>
      <c r="M547" s="244"/>
      <c r="N547" s="245"/>
      <c r="O547" s="245"/>
      <c r="P547" s="245"/>
      <c r="Q547" s="245"/>
      <c r="R547" s="245"/>
      <c r="S547" s="245"/>
      <c r="T547" s="246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7" t="s">
        <v>150</v>
      </c>
      <c r="AU547" s="247" t="s">
        <v>85</v>
      </c>
      <c r="AV547" s="13" t="s">
        <v>85</v>
      </c>
      <c r="AW547" s="13" t="s">
        <v>34</v>
      </c>
      <c r="AX547" s="13" t="s">
        <v>82</v>
      </c>
      <c r="AY547" s="247" t="s">
        <v>142</v>
      </c>
    </row>
    <row r="548" s="2" customFormat="1" ht="21.75" customHeight="1">
      <c r="A548" s="39"/>
      <c r="B548" s="40"/>
      <c r="C548" s="220" t="s">
        <v>901</v>
      </c>
      <c r="D548" s="220" t="s">
        <v>143</v>
      </c>
      <c r="E548" s="221" t="s">
        <v>880</v>
      </c>
      <c r="F548" s="222" t="s">
        <v>881</v>
      </c>
      <c r="G548" s="223" t="s">
        <v>146</v>
      </c>
      <c r="H548" s="224">
        <v>112</v>
      </c>
      <c r="I548" s="225"/>
      <c r="J548" s="226">
        <f>ROUND(I548*H548,2)</f>
        <v>0</v>
      </c>
      <c r="K548" s="222" t="s">
        <v>165</v>
      </c>
      <c r="L548" s="45"/>
      <c r="M548" s="227" t="s">
        <v>19</v>
      </c>
      <c r="N548" s="228" t="s">
        <v>45</v>
      </c>
      <c r="O548" s="85"/>
      <c r="P548" s="229">
        <f>O548*H548</f>
        <v>0</v>
      </c>
      <c r="Q548" s="229">
        <v>0.084250000000000005</v>
      </c>
      <c r="R548" s="229">
        <f>Q548*H548</f>
        <v>9.4359999999999999</v>
      </c>
      <c r="S548" s="229">
        <v>0</v>
      </c>
      <c r="T548" s="230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1" t="s">
        <v>269</v>
      </c>
      <c r="AT548" s="231" t="s">
        <v>143</v>
      </c>
      <c r="AU548" s="231" t="s">
        <v>85</v>
      </c>
      <c r="AY548" s="18" t="s">
        <v>142</v>
      </c>
      <c r="BE548" s="232">
        <f>IF(N548="základní",J548,0)</f>
        <v>0</v>
      </c>
      <c r="BF548" s="232">
        <f>IF(N548="snížená",J548,0)</f>
        <v>0</v>
      </c>
      <c r="BG548" s="232">
        <f>IF(N548="zákl. přenesená",J548,0)</f>
        <v>0</v>
      </c>
      <c r="BH548" s="232">
        <f>IF(N548="sníž. přenesená",J548,0)</f>
        <v>0</v>
      </c>
      <c r="BI548" s="232">
        <f>IF(N548="nulová",J548,0)</f>
        <v>0</v>
      </c>
      <c r="BJ548" s="18" t="s">
        <v>82</v>
      </c>
      <c r="BK548" s="232">
        <f>ROUND(I548*H548,2)</f>
        <v>0</v>
      </c>
      <c r="BL548" s="18" t="s">
        <v>269</v>
      </c>
      <c r="BM548" s="231" t="s">
        <v>882</v>
      </c>
    </row>
    <row r="549" s="2" customFormat="1">
      <c r="A549" s="39"/>
      <c r="B549" s="40"/>
      <c r="C549" s="41"/>
      <c r="D549" s="233" t="s">
        <v>149</v>
      </c>
      <c r="E549" s="41"/>
      <c r="F549" s="234" t="s">
        <v>883</v>
      </c>
      <c r="G549" s="41"/>
      <c r="H549" s="41"/>
      <c r="I549" s="137"/>
      <c r="J549" s="41"/>
      <c r="K549" s="41"/>
      <c r="L549" s="45"/>
      <c r="M549" s="235"/>
      <c r="N549" s="236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149</v>
      </c>
      <c r="AU549" s="18" t="s">
        <v>85</v>
      </c>
    </row>
    <row r="550" s="2" customFormat="1">
      <c r="A550" s="39"/>
      <c r="B550" s="40"/>
      <c r="C550" s="41"/>
      <c r="D550" s="233" t="s">
        <v>197</v>
      </c>
      <c r="E550" s="41"/>
      <c r="F550" s="260" t="s">
        <v>753</v>
      </c>
      <c r="G550" s="41"/>
      <c r="H550" s="41"/>
      <c r="I550" s="137"/>
      <c r="J550" s="41"/>
      <c r="K550" s="41"/>
      <c r="L550" s="45"/>
      <c r="M550" s="235"/>
      <c r="N550" s="236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197</v>
      </c>
      <c r="AU550" s="18" t="s">
        <v>85</v>
      </c>
    </row>
    <row r="551" s="13" customFormat="1">
      <c r="A551" s="13"/>
      <c r="B551" s="237"/>
      <c r="C551" s="238"/>
      <c r="D551" s="233" t="s">
        <v>150</v>
      </c>
      <c r="E551" s="239" t="s">
        <v>19</v>
      </c>
      <c r="F551" s="240" t="s">
        <v>1449</v>
      </c>
      <c r="G551" s="238"/>
      <c r="H551" s="241">
        <v>112</v>
      </c>
      <c r="I551" s="242"/>
      <c r="J551" s="238"/>
      <c r="K551" s="238"/>
      <c r="L551" s="243"/>
      <c r="M551" s="244"/>
      <c r="N551" s="245"/>
      <c r="O551" s="245"/>
      <c r="P551" s="245"/>
      <c r="Q551" s="245"/>
      <c r="R551" s="245"/>
      <c r="S551" s="245"/>
      <c r="T551" s="246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7" t="s">
        <v>150</v>
      </c>
      <c r="AU551" s="247" t="s">
        <v>85</v>
      </c>
      <c r="AV551" s="13" t="s">
        <v>85</v>
      </c>
      <c r="AW551" s="13" t="s">
        <v>34</v>
      </c>
      <c r="AX551" s="13" t="s">
        <v>82</v>
      </c>
      <c r="AY551" s="247" t="s">
        <v>142</v>
      </c>
    </row>
    <row r="552" s="2" customFormat="1" ht="16.5" customHeight="1">
      <c r="A552" s="39"/>
      <c r="B552" s="40"/>
      <c r="C552" s="248" t="s">
        <v>907</v>
      </c>
      <c r="D552" s="248" t="s">
        <v>152</v>
      </c>
      <c r="E552" s="249" t="s">
        <v>886</v>
      </c>
      <c r="F552" s="250" t="s">
        <v>887</v>
      </c>
      <c r="G552" s="251" t="s">
        <v>146</v>
      </c>
      <c r="H552" s="252">
        <v>22.399999999999999</v>
      </c>
      <c r="I552" s="253"/>
      <c r="J552" s="254">
        <f>ROUND(I552*H552,2)</f>
        <v>0</v>
      </c>
      <c r="K552" s="250" t="s">
        <v>165</v>
      </c>
      <c r="L552" s="255"/>
      <c r="M552" s="256" t="s">
        <v>19</v>
      </c>
      <c r="N552" s="257" t="s">
        <v>45</v>
      </c>
      <c r="O552" s="85"/>
      <c r="P552" s="229">
        <f>O552*H552</f>
        <v>0</v>
      </c>
      <c r="Q552" s="229">
        <v>0.13100000000000001</v>
      </c>
      <c r="R552" s="229">
        <f>Q552*H552</f>
        <v>2.9344000000000001</v>
      </c>
      <c r="S552" s="229">
        <v>0</v>
      </c>
      <c r="T552" s="230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1" t="s">
        <v>325</v>
      </c>
      <c r="AT552" s="231" t="s">
        <v>152</v>
      </c>
      <c r="AU552" s="231" t="s">
        <v>85</v>
      </c>
      <c r="AY552" s="18" t="s">
        <v>142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18" t="s">
        <v>82</v>
      </c>
      <c r="BK552" s="232">
        <f>ROUND(I552*H552,2)</f>
        <v>0</v>
      </c>
      <c r="BL552" s="18" t="s">
        <v>325</v>
      </c>
      <c r="BM552" s="231" t="s">
        <v>888</v>
      </c>
    </row>
    <row r="553" s="2" customFormat="1">
      <c r="A553" s="39"/>
      <c r="B553" s="40"/>
      <c r="C553" s="41"/>
      <c r="D553" s="233" t="s">
        <v>149</v>
      </c>
      <c r="E553" s="41"/>
      <c r="F553" s="234" t="s">
        <v>887</v>
      </c>
      <c r="G553" s="41"/>
      <c r="H553" s="41"/>
      <c r="I553" s="137"/>
      <c r="J553" s="41"/>
      <c r="K553" s="41"/>
      <c r="L553" s="45"/>
      <c r="M553" s="235"/>
      <c r="N553" s="236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149</v>
      </c>
      <c r="AU553" s="18" t="s">
        <v>85</v>
      </c>
    </row>
    <row r="554" s="13" customFormat="1">
      <c r="A554" s="13"/>
      <c r="B554" s="237"/>
      <c r="C554" s="238"/>
      <c r="D554" s="233" t="s">
        <v>150</v>
      </c>
      <c r="E554" s="239" t="s">
        <v>19</v>
      </c>
      <c r="F554" s="240" t="s">
        <v>1450</v>
      </c>
      <c r="G554" s="238"/>
      <c r="H554" s="241">
        <v>22.399999999999999</v>
      </c>
      <c r="I554" s="242"/>
      <c r="J554" s="238"/>
      <c r="K554" s="238"/>
      <c r="L554" s="243"/>
      <c r="M554" s="244"/>
      <c r="N554" s="245"/>
      <c r="O554" s="245"/>
      <c r="P554" s="245"/>
      <c r="Q554" s="245"/>
      <c r="R554" s="245"/>
      <c r="S554" s="245"/>
      <c r="T554" s="24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7" t="s">
        <v>150</v>
      </c>
      <c r="AU554" s="247" t="s">
        <v>85</v>
      </c>
      <c r="AV554" s="13" t="s">
        <v>85</v>
      </c>
      <c r="AW554" s="13" t="s">
        <v>34</v>
      </c>
      <c r="AX554" s="13" t="s">
        <v>82</v>
      </c>
      <c r="AY554" s="247" t="s">
        <v>142</v>
      </c>
    </row>
    <row r="555" s="2" customFormat="1" ht="16.5" customHeight="1">
      <c r="A555" s="39"/>
      <c r="B555" s="40"/>
      <c r="C555" s="220" t="s">
        <v>912</v>
      </c>
      <c r="D555" s="220" t="s">
        <v>143</v>
      </c>
      <c r="E555" s="221" t="s">
        <v>1451</v>
      </c>
      <c r="F555" s="222" t="s">
        <v>1452</v>
      </c>
      <c r="G555" s="223" t="s">
        <v>194</v>
      </c>
      <c r="H555" s="224">
        <v>4</v>
      </c>
      <c r="I555" s="225"/>
      <c r="J555" s="226">
        <f>ROUND(I555*H555,2)</f>
        <v>0</v>
      </c>
      <c r="K555" s="222" t="s">
        <v>165</v>
      </c>
      <c r="L555" s="45"/>
      <c r="M555" s="227" t="s">
        <v>19</v>
      </c>
      <c r="N555" s="228" t="s">
        <v>45</v>
      </c>
      <c r="O555" s="85"/>
      <c r="P555" s="229">
        <f>O555*H555</f>
        <v>0</v>
      </c>
      <c r="Q555" s="229">
        <v>0</v>
      </c>
      <c r="R555" s="229">
        <f>Q555*H555</f>
        <v>0</v>
      </c>
      <c r="S555" s="229">
        <v>0</v>
      </c>
      <c r="T555" s="230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1" t="s">
        <v>269</v>
      </c>
      <c r="AT555" s="231" t="s">
        <v>143</v>
      </c>
      <c r="AU555" s="231" t="s">
        <v>85</v>
      </c>
      <c r="AY555" s="18" t="s">
        <v>142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18" t="s">
        <v>82</v>
      </c>
      <c r="BK555" s="232">
        <f>ROUND(I555*H555,2)</f>
        <v>0</v>
      </c>
      <c r="BL555" s="18" t="s">
        <v>269</v>
      </c>
      <c r="BM555" s="231" t="s">
        <v>898</v>
      </c>
    </row>
    <row r="556" s="2" customFormat="1">
      <c r="A556" s="39"/>
      <c r="B556" s="40"/>
      <c r="C556" s="41"/>
      <c r="D556" s="233" t="s">
        <v>149</v>
      </c>
      <c r="E556" s="41"/>
      <c r="F556" s="234" t="s">
        <v>1453</v>
      </c>
      <c r="G556" s="41"/>
      <c r="H556" s="41"/>
      <c r="I556" s="137"/>
      <c r="J556" s="41"/>
      <c r="K556" s="41"/>
      <c r="L556" s="45"/>
      <c r="M556" s="235"/>
      <c r="N556" s="236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149</v>
      </c>
      <c r="AU556" s="18" t="s">
        <v>85</v>
      </c>
    </row>
    <row r="557" s="2" customFormat="1">
      <c r="A557" s="39"/>
      <c r="B557" s="40"/>
      <c r="C557" s="41"/>
      <c r="D557" s="233" t="s">
        <v>197</v>
      </c>
      <c r="E557" s="41"/>
      <c r="F557" s="260" t="s">
        <v>740</v>
      </c>
      <c r="G557" s="41"/>
      <c r="H557" s="41"/>
      <c r="I557" s="137"/>
      <c r="J557" s="41"/>
      <c r="K557" s="41"/>
      <c r="L557" s="45"/>
      <c r="M557" s="235"/>
      <c r="N557" s="236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197</v>
      </c>
      <c r="AU557" s="18" t="s">
        <v>85</v>
      </c>
    </row>
    <row r="558" s="13" customFormat="1">
      <c r="A558" s="13"/>
      <c r="B558" s="237"/>
      <c r="C558" s="238"/>
      <c r="D558" s="233" t="s">
        <v>150</v>
      </c>
      <c r="E558" s="239" t="s">
        <v>19</v>
      </c>
      <c r="F558" s="240" t="s">
        <v>1454</v>
      </c>
      <c r="G558" s="238"/>
      <c r="H558" s="241">
        <v>4</v>
      </c>
      <c r="I558" s="242"/>
      <c r="J558" s="238"/>
      <c r="K558" s="238"/>
      <c r="L558" s="243"/>
      <c r="M558" s="244"/>
      <c r="N558" s="245"/>
      <c r="O558" s="245"/>
      <c r="P558" s="245"/>
      <c r="Q558" s="245"/>
      <c r="R558" s="245"/>
      <c r="S558" s="245"/>
      <c r="T558" s="24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7" t="s">
        <v>150</v>
      </c>
      <c r="AU558" s="247" t="s">
        <v>85</v>
      </c>
      <c r="AV558" s="13" t="s">
        <v>85</v>
      </c>
      <c r="AW558" s="13" t="s">
        <v>34</v>
      </c>
      <c r="AX558" s="13" t="s">
        <v>82</v>
      </c>
      <c r="AY558" s="247" t="s">
        <v>142</v>
      </c>
    </row>
    <row r="559" s="2" customFormat="1" ht="21.75" customHeight="1">
      <c r="A559" s="39"/>
      <c r="B559" s="40"/>
      <c r="C559" s="220" t="s">
        <v>917</v>
      </c>
      <c r="D559" s="220" t="s">
        <v>143</v>
      </c>
      <c r="E559" s="221" t="s">
        <v>902</v>
      </c>
      <c r="F559" s="222" t="s">
        <v>903</v>
      </c>
      <c r="G559" s="223" t="s">
        <v>146</v>
      </c>
      <c r="H559" s="224">
        <v>6</v>
      </c>
      <c r="I559" s="225"/>
      <c r="J559" s="226">
        <f>ROUND(I559*H559,2)</f>
        <v>0</v>
      </c>
      <c r="K559" s="222" t="s">
        <v>165</v>
      </c>
      <c r="L559" s="45"/>
      <c r="M559" s="227" t="s">
        <v>19</v>
      </c>
      <c r="N559" s="228" t="s">
        <v>45</v>
      </c>
      <c r="O559" s="85"/>
      <c r="P559" s="229">
        <f>O559*H559</f>
        <v>0</v>
      </c>
      <c r="Q559" s="229">
        <v>0.15192</v>
      </c>
      <c r="R559" s="229">
        <f>Q559*H559</f>
        <v>0.91152</v>
      </c>
      <c r="S559" s="229">
        <v>0</v>
      </c>
      <c r="T559" s="230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1" t="s">
        <v>269</v>
      </c>
      <c r="AT559" s="231" t="s">
        <v>143</v>
      </c>
      <c r="AU559" s="231" t="s">
        <v>85</v>
      </c>
      <c r="AY559" s="18" t="s">
        <v>142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18" t="s">
        <v>82</v>
      </c>
      <c r="BK559" s="232">
        <f>ROUND(I559*H559,2)</f>
        <v>0</v>
      </c>
      <c r="BL559" s="18" t="s">
        <v>269</v>
      </c>
      <c r="BM559" s="231" t="s">
        <v>904</v>
      </c>
    </row>
    <row r="560" s="2" customFormat="1">
      <c r="A560" s="39"/>
      <c r="B560" s="40"/>
      <c r="C560" s="41"/>
      <c r="D560" s="233" t="s">
        <v>149</v>
      </c>
      <c r="E560" s="41"/>
      <c r="F560" s="234" t="s">
        <v>905</v>
      </c>
      <c r="G560" s="41"/>
      <c r="H560" s="41"/>
      <c r="I560" s="137"/>
      <c r="J560" s="41"/>
      <c r="K560" s="41"/>
      <c r="L560" s="45"/>
      <c r="M560" s="235"/>
      <c r="N560" s="236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149</v>
      </c>
      <c r="AU560" s="18" t="s">
        <v>85</v>
      </c>
    </row>
    <row r="561" s="2" customFormat="1">
      <c r="A561" s="39"/>
      <c r="B561" s="40"/>
      <c r="C561" s="41"/>
      <c r="D561" s="233" t="s">
        <v>197</v>
      </c>
      <c r="E561" s="41"/>
      <c r="F561" s="260" t="s">
        <v>753</v>
      </c>
      <c r="G561" s="41"/>
      <c r="H561" s="41"/>
      <c r="I561" s="137"/>
      <c r="J561" s="41"/>
      <c r="K561" s="41"/>
      <c r="L561" s="45"/>
      <c r="M561" s="235"/>
      <c r="N561" s="236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197</v>
      </c>
      <c r="AU561" s="18" t="s">
        <v>85</v>
      </c>
    </row>
    <row r="562" s="13" customFormat="1">
      <c r="A562" s="13"/>
      <c r="B562" s="237"/>
      <c r="C562" s="238"/>
      <c r="D562" s="233" t="s">
        <v>150</v>
      </c>
      <c r="E562" s="239" t="s">
        <v>19</v>
      </c>
      <c r="F562" s="240" t="s">
        <v>1455</v>
      </c>
      <c r="G562" s="238"/>
      <c r="H562" s="241">
        <v>6</v>
      </c>
      <c r="I562" s="242"/>
      <c r="J562" s="238"/>
      <c r="K562" s="238"/>
      <c r="L562" s="243"/>
      <c r="M562" s="244"/>
      <c r="N562" s="245"/>
      <c r="O562" s="245"/>
      <c r="P562" s="245"/>
      <c r="Q562" s="245"/>
      <c r="R562" s="245"/>
      <c r="S562" s="245"/>
      <c r="T562" s="24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7" t="s">
        <v>150</v>
      </c>
      <c r="AU562" s="247" t="s">
        <v>85</v>
      </c>
      <c r="AV562" s="13" t="s">
        <v>85</v>
      </c>
      <c r="AW562" s="13" t="s">
        <v>34</v>
      </c>
      <c r="AX562" s="13" t="s">
        <v>82</v>
      </c>
      <c r="AY562" s="247" t="s">
        <v>142</v>
      </c>
    </row>
    <row r="563" s="2" customFormat="1" ht="21.75" customHeight="1">
      <c r="A563" s="39"/>
      <c r="B563" s="40"/>
      <c r="C563" s="248" t="s">
        <v>922</v>
      </c>
      <c r="D563" s="248" t="s">
        <v>152</v>
      </c>
      <c r="E563" s="249" t="s">
        <v>908</v>
      </c>
      <c r="F563" s="250" t="s">
        <v>909</v>
      </c>
      <c r="G563" s="251" t="s">
        <v>825</v>
      </c>
      <c r="H563" s="252">
        <v>1.1200000000000001</v>
      </c>
      <c r="I563" s="253"/>
      <c r="J563" s="254">
        <f>ROUND(I563*H563,2)</f>
        <v>0</v>
      </c>
      <c r="K563" s="250" t="s">
        <v>165</v>
      </c>
      <c r="L563" s="255"/>
      <c r="M563" s="256" t="s">
        <v>19</v>
      </c>
      <c r="N563" s="257" t="s">
        <v>45</v>
      </c>
      <c r="O563" s="85"/>
      <c r="P563" s="229">
        <f>O563*H563</f>
        <v>0</v>
      </c>
      <c r="Q563" s="229">
        <v>1</v>
      </c>
      <c r="R563" s="229">
        <f>Q563*H563</f>
        <v>1.1200000000000001</v>
      </c>
      <c r="S563" s="229">
        <v>0</v>
      </c>
      <c r="T563" s="230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1" t="s">
        <v>325</v>
      </c>
      <c r="AT563" s="231" t="s">
        <v>152</v>
      </c>
      <c r="AU563" s="231" t="s">
        <v>85</v>
      </c>
      <c r="AY563" s="18" t="s">
        <v>142</v>
      </c>
      <c r="BE563" s="232">
        <f>IF(N563="základní",J563,0)</f>
        <v>0</v>
      </c>
      <c r="BF563" s="232">
        <f>IF(N563="snížená",J563,0)</f>
        <v>0</v>
      </c>
      <c r="BG563" s="232">
        <f>IF(N563="zákl. přenesená",J563,0)</f>
        <v>0</v>
      </c>
      <c r="BH563" s="232">
        <f>IF(N563="sníž. přenesená",J563,0)</f>
        <v>0</v>
      </c>
      <c r="BI563" s="232">
        <f>IF(N563="nulová",J563,0)</f>
        <v>0</v>
      </c>
      <c r="BJ563" s="18" t="s">
        <v>82</v>
      </c>
      <c r="BK563" s="232">
        <f>ROUND(I563*H563,2)</f>
        <v>0</v>
      </c>
      <c r="BL563" s="18" t="s">
        <v>325</v>
      </c>
      <c r="BM563" s="231" t="s">
        <v>910</v>
      </c>
    </row>
    <row r="564" s="2" customFormat="1">
      <c r="A564" s="39"/>
      <c r="B564" s="40"/>
      <c r="C564" s="41"/>
      <c r="D564" s="233" t="s">
        <v>149</v>
      </c>
      <c r="E564" s="41"/>
      <c r="F564" s="234" t="s">
        <v>909</v>
      </c>
      <c r="G564" s="41"/>
      <c r="H564" s="41"/>
      <c r="I564" s="137"/>
      <c r="J564" s="41"/>
      <c r="K564" s="41"/>
      <c r="L564" s="45"/>
      <c r="M564" s="235"/>
      <c r="N564" s="236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149</v>
      </c>
      <c r="AU564" s="18" t="s">
        <v>85</v>
      </c>
    </row>
    <row r="565" s="13" customFormat="1">
      <c r="A565" s="13"/>
      <c r="B565" s="237"/>
      <c r="C565" s="238"/>
      <c r="D565" s="233" t="s">
        <v>150</v>
      </c>
      <c r="E565" s="239" t="s">
        <v>19</v>
      </c>
      <c r="F565" s="240" t="s">
        <v>1456</v>
      </c>
      <c r="G565" s="238"/>
      <c r="H565" s="241">
        <v>1.1200000000000001</v>
      </c>
      <c r="I565" s="242"/>
      <c r="J565" s="238"/>
      <c r="K565" s="238"/>
      <c r="L565" s="243"/>
      <c r="M565" s="244"/>
      <c r="N565" s="245"/>
      <c r="O565" s="245"/>
      <c r="P565" s="245"/>
      <c r="Q565" s="245"/>
      <c r="R565" s="245"/>
      <c r="S565" s="245"/>
      <c r="T565" s="246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7" t="s">
        <v>150</v>
      </c>
      <c r="AU565" s="247" t="s">
        <v>85</v>
      </c>
      <c r="AV565" s="13" t="s">
        <v>85</v>
      </c>
      <c r="AW565" s="13" t="s">
        <v>34</v>
      </c>
      <c r="AX565" s="13" t="s">
        <v>82</v>
      </c>
      <c r="AY565" s="247" t="s">
        <v>142</v>
      </c>
    </row>
    <row r="566" s="12" customFormat="1" ht="25.92" customHeight="1">
      <c r="A566" s="12"/>
      <c r="B566" s="206"/>
      <c r="C566" s="207"/>
      <c r="D566" s="208" t="s">
        <v>73</v>
      </c>
      <c r="E566" s="209" t="s">
        <v>82</v>
      </c>
      <c r="F566" s="209" t="s">
        <v>940</v>
      </c>
      <c r="G566" s="207"/>
      <c r="H566" s="207"/>
      <c r="I566" s="210"/>
      <c r="J566" s="211">
        <f>BK566</f>
        <v>0</v>
      </c>
      <c r="K566" s="207"/>
      <c r="L566" s="212"/>
      <c r="M566" s="213"/>
      <c r="N566" s="214"/>
      <c r="O566" s="214"/>
      <c r="P566" s="215">
        <f>P567+SUM(P568:P593)</f>
        <v>0</v>
      </c>
      <c r="Q566" s="214"/>
      <c r="R566" s="215">
        <f>R567+SUM(R568:R593)</f>
        <v>0.39334999999999998</v>
      </c>
      <c r="S566" s="214"/>
      <c r="T566" s="216">
        <f>T567+SUM(T568:T593)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17" t="s">
        <v>169</v>
      </c>
      <c r="AT566" s="218" t="s">
        <v>73</v>
      </c>
      <c r="AU566" s="218" t="s">
        <v>74</v>
      </c>
      <c r="AY566" s="217" t="s">
        <v>142</v>
      </c>
      <c r="BK566" s="219">
        <f>BK567+SUM(BK568:BK593)</f>
        <v>0</v>
      </c>
    </row>
    <row r="567" s="2" customFormat="1" ht="21.75" customHeight="1">
      <c r="A567" s="39"/>
      <c r="B567" s="40"/>
      <c r="C567" s="220" t="s">
        <v>926</v>
      </c>
      <c r="D567" s="220" t="s">
        <v>143</v>
      </c>
      <c r="E567" s="221" t="s">
        <v>942</v>
      </c>
      <c r="F567" s="222" t="s">
        <v>943</v>
      </c>
      <c r="G567" s="223" t="s">
        <v>155</v>
      </c>
      <c r="H567" s="224">
        <v>4</v>
      </c>
      <c r="I567" s="225"/>
      <c r="J567" s="226">
        <f>ROUND(I567*H567,2)</f>
        <v>0</v>
      </c>
      <c r="K567" s="222" t="s">
        <v>165</v>
      </c>
      <c r="L567" s="45"/>
      <c r="M567" s="227" t="s">
        <v>19</v>
      </c>
      <c r="N567" s="228" t="s">
        <v>45</v>
      </c>
      <c r="O567" s="85"/>
      <c r="P567" s="229">
        <f>O567*H567</f>
        <v>0</v>
      </c>
      <c r="Q567" s="229">
        <v>0.00064999999999999997</v>
      </c>
      <c r="R567" s="229">
        <f>Q567*H567</f>
        <v>0.0025999999999999999</v>
      </c>
      <c r="S567" s="229">
        <v>0</v>
      </c>
      <c r="T567" s="230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1" t="s">
        <v>944</v>
      </c>
      <c r="AT567" s="231" t="s">
        <v>143</v>
      </c>
      <c r="AU567" s="231" t="s">
        <v>82</v>
      </c>
      <c r="AY567" s="18" t="s">
        <v>142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18" t="s">
        <v>82</v>
      </c>
      <c r="BK567" s="232">
        <f>ROUND(I567*H567,2)</f>
        <v>0</v>
      </c>
      <c r="BL567" s="18" t="s">
        <v>944</v>
      </c>
      <c r="BM567" s="231" t="s">
        <v>945</v>
      </c>
    </row>
    <row r="568" s="2" customFormat="1">
      <c r="A568" s="39"/>
      <c r="B568" s="40"/>
      <c r="C568" s="41"/>
      <c r="D568" s="233" t="s">
        <v>149</v>
      </c>
      <c r="E568" s="41"/>
      <c r="F568" s="234" t="s">
        <v>946</v>
      </c>
      <c r="G568" s="41"/>
      <c r="H568" s="41"/>
      <c r="I568" s="137"/>
      <c r="J568" s="41"/>
      <c r="K568" s="41"/>
      <c r="L568" s="45"/>
      <c r="M568" s="235"/>
      <c r="N568" s="236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149</v>
      </c>
      <c r="AU568" s="18" t="s">
        <v>82</v>
      </c>
    </row>
    <row r="569" s="2" customFormat="1">
      <c r="A569" s="39"/>
      <c r="B569" s="40"/>
      <c r="C569" s="41"/>
      <c r="D569" s="233" t="s">
        <v>197</v>
      </c>
      <c r="E569" s="41"/>
      <c r="F569" s="260" t="s">
        <v>947</v>
      </c>
      <c r="G569" s="41"/>
      <c r="H569" s="41"/>
      <c r="I569" s="137"/>
      <c r="J569" s="41"/>
      <c r="K569" s="41"/>
      <c r="L569" s="45"/>
      <c r="M569" s="235"/>
      <c r="N569" s="236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197</v>
      </c>
      <c r="AU569" s="18" t="s">
        <v>82</v>
      </c>
    </row>
    <row r="570" s="13" customFormat="1">
      <c r="A570" s="13"/>
      <c r="B570" s="237"/>
      <c r="C570" s="238"/>
      <c r="D570" s="233" t="s">
        <v>150</v>
      </c>
      <c r="E570" s="239" t="s">
        <v>19</v>
      </c>
      <c r="F570" s="240" t="s">
        <v>1353</v>
      </c>
      <c r="G570" s="238"/>
      <c r="H570" s="241">
        <v>4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7" t="s">
        <v>150</v>
      </c>
      <c r="AU570" s="247" t="s">
        <v>82</v>
      </c>
      <c r="AV570" s="13" t="s">
        <v>85</v>
      </c>
      <c r="AW570" s="13" t="s">
        <v>34</v>
      </c>
      <c r="AX570" s="13" t="s">
        <v>82</v>
      </c>
      <c r="AY570" s="247" t="s">
        <v>142</v>
      </c>
    </row>
    <row r="571" s="2" customFormat="1" ht="21.75" customHeight="1">
      <c r="A571" s="39"/>
      <c r="B571" s="40"/>
      <c r="C571" s="220" t="s">
        <v>930</v>
      </c>
      <c r="D571" s="220" t="s">
        <v>143</v>
      </c>
      <c r="E571" s="221" t="s">
        <v>950</v>
      </c>
      <c r="F571" s="222" t="s">
        <v>951</v>
      </c>
      <c r="G571" s="223" t="s">
        <v>155</v>
      </c>
      <c r="H571" s="224">
        <v>4</v>
      </c>
      <c r="I571" s="225"/>
      <c r="J571" s="226">
        <f>ROUND(I571*H571,2)</f>
        <v>0</v>
      </c>
      <c r="K571" s="222" t="s">
        <v>165</v>
      </c>
      <c r="L571" s="45"/>
      <c r="M571" s="227" t="s">
        <v>19</v>
      </c>
      <c r="N571" s="228" t="s">
        <v>45</v>
      </c>
      <c r="O571" s="85"/>
      <c r="P571" s="229">
        <f>O571*H571</f>
        <v>0</v>
      </c>
      <c r="Q571" s="229">
        <v>0</v>
      </c>
      <c r="R571" s="229">
        <f>Q571*H571</f>
        <v>0</v>
      </c>
      <c r="S571" s="229">
        <v>0</v>
      </c>
      <c r="T571" s="230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1" t="s">
        <v>944</v>
      </c>
      <c r="AT571" s="231" t="s">
        <v>143</v>
      </c>
      <c r="AU571" s="231" t="s">
        <v>82</v>
      </c>
      <c r="AY571" s="18" t="s">
        <v>142</v>
      </c>
      <c r="BE571" s="232">
        <f>IF(N571="základní",J571,0)</f>
        <v>0</v>
      </c>
      <c r="BF571" s="232">
        <f>IF(N571="snížená",J571,0)</f>
        <v>0</v>
      </c>
      <c r="BG571" s="232">
        <f>IF(N571="zákl. přenesená",J571,0)</f>
        <v>0</v>
      </c>
      <c r="BH571" s="232">
        <f>IF(N571="sníž. přenesená",J571,0)</f>
        <v>0</v>
      </c>
      <c r="BI571" s="232">
        <f>IF(N571="nulová",J571,0)</f>
        <v>0</v>
      </c>
      <c r="BJ571" s="18" t="s">
        <v>82</v>
      </c>
      <c r="BK571" s="232">
        <f>ROUND(I571*H571,2)</f>
        <v>0</v>
      </c>
      <c r="BL571" s="18" t="s">
        <v>944</v>
      </c>
      <c r="BM571" s="231" t="s">
        <v>952</v>
      </c>
    </row>
    <row r="572" s="2" customFormat="1">
      <c r="A572" s="39"/>
      <c r="B572" s="40"/>
      <c r="C572" s="41"/>
      <c r="D572" s="233" t="s">
        <v>149</v>
      </c>
      <c r="E572" s="41"/>
      <c r="F572" s="234" t="s">
        <v>953</v>
      </c>
      <c r="G572" s="41"/>
      <c r="H572" s="41"/>
      <c r="I572" s="137"/>
      <c r="J572" s="41"/>
      <c r="K572" s="41"/>
      <c r="L572" s="45"/>
      <c r="M572" s="235"/>
      <c r="N572" s="236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149</v>
      </c>
      <c r="AU572" s="18" t="s">
        <v>82</v>
      </c>
    </row>
    <row r="573" s="2" customFormat="1">
      <c r="A573" s="39"/>
      <c r="B573" s="40"/>
      <c r="C573" s="41"/>
      <c r="D573" s="233" t="s">
        <v>197</v>
      </c>
      <c r="E573" s="41"/>
      <c r="F573" s="260" t="s">
        <v>947</v>
      </c>
      <c r="G573" s="41"/>
      <c r="H573" s="41"/>
      <c r="I573" s="137"/>
      <c r="J573" s="41"/>
      <c r="K573" s="41"/>
      <c r="L573" s="45"/>
      <c r="M573" s="235"/>
      <c r="N573" s="236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197</v>
      </c>
      <c r="AU573" s="18" t="s">
        <v>82</v>
      </c>
    </row>
    <row r="574" s="13" customFormat="1">
      <c r="A574" s="13"/>
      <c r="B574" s="237"/>
      <c r="C574" s="238"/>
      <c r="D574" s="233" t="s">
        <v>150</v>
      </c>
      <c r="E574" s="239" t="s">
        <v>19</v>
      </c>
      <c r="F574" s="240" t="s">
        <v>1353</v>
      </c>
      <c r="G574" s="238"/>
      <c r="H574" s="241">
        <v>4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7" t="s">
        <v>150</v>
      </c>
      <c r="AU574" s="247" t="s">
        <v>82</v>
      </c>
      <c r="AV574" s="13" t="s">
        <v>85</v>
      </c>
      <c r="AW574" s="13" t="s">
        <v>34</v>
      </c>
      <c r="AX574" s="13" t="s">
        <v>82</v>
      </c>
      <c r="AY574" s="247" t="s">
        <v>142</v>
      </c>
    </row>
    <row r="575" s="2" customFormat="1" ht="21.75" customHeight="1">
      <c r="A575" s="39"/>
      <c r="B575" s="40"/>
      <c r="C575" s="248" t="s">
        <v>934</v>
      </c>
      <c r="D575" s="248" t="s">
        <v>152</v>
      </c>
      <c r="E575" s="249" t="s">
        <v>955</v>
      </c>
      <c r="F575" s="250" t="s">
        <v>956</v>
      </c>
      <c r="G575" s="251" t="s">
        <v>155</v>
      </c>
      <c r="H575" s="252">
        <v>28</v>
      </c>
      <c r="I575" s="253"/>
      <c r="J575" s="254">
        <f>ROUND(I575*H575,2)</f>
        <v>0</v>
      </c>
      <c r="K575" s="250" t="s">
        <v>165</v>
      </c>
      <c r="L575" s="255"/>
      <c r="M575" s="256" t="s">
        <v>19</v>
      </c>
      <c r="N575" s="257" t="s">
        <v>45</v>
      </c>
      <c r="O575" s="85"/>
      <c r="P575" s="229">
        <f>O575*H575</f>
        <v>0</v>
      </c>
      <c r="Q575" s="229">
        <v>0</v>
      </c>
      <c r="R575" s="229">
        <f>Q575*H575</f>
        <v>0</v>
      </c>
      <c r="S575" s="229">
        <v>0</v>
      </c>
      <c r="T575" s="230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1" t="s">
        <v>944</v>
      </c>
      <c r="AT575" s="231" t="s">
        <v>152</v>
      </c>
      <c r="AU575" s="231" t="s">
        <v>82</v>
      </c>
      <c r="AY575" s="18" t="s">
        <v>142</v>
      </c>
      <c r="BE575" s="232">
        <f>IF(N575="základní",J575,0)</f>
        <v>0</v>
      </c>
      <c r="BF575" s="232">
        <f>IF(N575="snížená",J575,0)</f>
        <v>0</v>
      </c>
      <c r="BG575" s="232">
        <f>IF(N575="zákl. přenesená",J575,0)</f>
        <v>0</v>
      </c>
      <c r="BH575" s="232">
        <f>IF(N575="sníž. přenesená",J575,0)</f>
        <v>0</v>
      </c>
      <c r="BI575" s="232">
        <f>IF(N575="nulová",J575,0)</f>
        <v>0</v>
      </c>
      <c r="BJ575" s="18" t="s">
        <v>82</v>
      </c>
      <c r="BK575" s="232">
        <f>ROUND(I575*H575,2)</f>
        <v>0</v>
      </c>
      <c r="BL575" s="18" t="s">
        <v>944</v>
      </c>
      <c r="BM575" s="231" t="s">
        <v>957</v>
      </c>
    </row>
    <row r="576" s="2" customFormat="1">
      <c r="A576" s="39"/>
      <c r="B576" s="40"/>
      <c r="C576" s="41"/>
      <c r="D576" s="233" t="s">
        <v>149</v>
      </c>
      <c r="E576" s="41"/>
      <c r="F576" s="234" t="s">
        <v>956</v>
      </c>
      <c r="G576" s="41"/>
      <c r="H576" s="41"/>
      <c r="I576" s="137"/>
      <c r="J576" s="41"/>
      <c r="K576" s="41"/>
      <c r="L576" s="45"/>
      <c r="M576" s="235"/>
      <c r="N576" s="236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149</v>
      </c>
      <c r="AU576" s="18" t="s">
        <v>82</v>
      </c>
    </row>
    <row r="577" s="13" customFormat="1">
      <c r="A577" s="13"/>
      <c r="B577" s="237"/>
      <c r="C577" s="238"/>
      <c r="D577" s="233" t="s">
        <v>150</v>
      </c>
      <c r="E577" s="239" t="s">
        <v>19</v>
      </c>
      <c r="F577" s="240" t="s">
        <v>1457</v>
      </c>
      <c r="G577" s="238"/>
      <c r="H577" s="241">
        <v>28</v>
      </c>
      <c r="I577" s="242"/>
      <c r="J577" s="238"/>
      <c r="K577" s="238"/>
      <c r="L577" s="243"/>
      <c r="M577" s="244"/>
      <c r="N577" s="245"/>
      <c r="O577" s="245"/>
      <c r="P577" s="245"/>
      <c r="Q577" s="245"/>
      <c r="R577" s="245"/>
      <c r="S577" s="245"/>
      <c r="T577" s="24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7" t="s">
        <v>150</v>
      </c>
      <c r="AU577" s="247" t="s">
        <v>82</v>
      </c>
      <c r="AV577" s="13" t="s">
        <v>85</v>
      </c>
      <c r="AW577" s="13" t="s">
        <v>34</v>
      </c>
      <c r="AX577" s="13" t="s">
        <v>82</v>
      </c>
      <c r="AY577" s="247" t="s">
        <v>142</v>
      </c>
    </row>
    <row r="578" s="2" customFormat="1" ht="21.75" customHeight="1">
      <c r="A578" s="39"/>
      <c r="B578" s="40"/>
      <c r="C578" s="220" t="s">
        <v>941</v>
      </c>
      <c r="D578" s="220" t="s">
        <v>143</v>
      </c>
      <c r="E578" s="221" t="s">
        <v>960</v>
      </c>
      <c r="F578" s="222" t="s">
        <v>961</v>
      </c>
      <c r="G578" s="223" t="s">
        <v>194</v>
      </c>
      <c r="H578" s="224">
        <v>105</v>
      </c>
      <c r="I578" s="225"/>
      <c r="J578" s="226">
        <f>ROUND(I578*H578,2)</f>
        <v>0</v>
      </c>
      <c r="K578" s="222" t="s">
        <v>165</v>
      </c>
      <c r="L578" s="45"/>
      <c r="M578" s="227" t="s">
        <v>19</v>
      </c>
      <c r="N578" s="228" t="s">
        <v>45</v>
      </c>
      <c r="O578" s="85"/>
      <c r="P578" s="229">
        <f>O578*H578</f>
        <v>0</v>
      </c>
      <c r="Q578" s="229">
        <v>0.00014999999999999999</v>
      </c>
      <c r="R578" s="229">
        <f>Q578*H578</f>
        <v>0.01575</v>
      </c>
      <c r="S578" s="229">
        <v>0</v>
      </c>
      <c r="T578" s="230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1" t="s">
        <v>147</v>
      </c>
      <c r="AT578" s="231" t="s">
        <v>143</v>
      </c>
      <c r="AU578" s="231" t="s">
        <v>82</v>
      </c>
      <c r="AY578" s="18" t="s">
        <v>142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18" t="s">
        <v>82</v>
      </c>
      <c r="BK578" s="232">
        <f>ROUND(I578*H578,2)</f>
        <v>0</v>
      </c>
      <c r="BL578" s="18" t="s">
        <v>147</v>
      </c>
      <c r="BM578" s="231" t="s">
        <v>962</v>
      </c>
    </row>
    <row r="579" s="2" customFormat="1">
      <c r="A579" s="39"/>
      <c r="B579" s="40"/>
      <c r="C579" s="41"/>
      <c r="D579" s="233" t="s">
        <v>149</v>
      </c>
      <c r="E579" s="41"/>
      <c r="F579" s="234" t="s">
        <v>963</v>
      </c>
      <c r="G579" s="41"/>
      <c r="H579" s="41"/>
      <c r="I579" s="137"/>
      <c r="J579" s="41"/>
      <c r="K579" s="41"/>
      <c r="L579" s="45"/>
      <c r="M579" s="235"/>
      <c r="N579" s="236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149</v>
      </c>
      <c r="AU579" s="18" t="s">
        <v>82</v>
      </c>
    </row>
    <row r="580" s="2" customFormat="1">
      <c r="A580" s="39"/>
      <c r="B580" s="40"/>
      <c r="C580" s="41"/>
      <c r="D580" s="233" t="s">
        <v>197</v>
      </c>
      <c r="E580" s="41"/>
      <c r="F580" s="260" t="s">
        <v>947</v>
      </c>
      <c r="G580" s="41"/>
      <c r="H580" s="41"/>
      <c r="I580" s="137"/>
      <c r="J580" s="41"/>
      <c r="K580" s="41"/>
      <c r="L580" s="45"/>
      <c r="M580" s="235"/>
      <c r="N580" s="236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197</v>
      </c>
      <c r="AU580" s="18" t="s">
        <v>82</v>
      </c>
    </row>
    <row r="581" s="13" customFormat="1">
      <c r="A581" s="13"/>
      <c r="B581" s="237"/>
      <c r="C581" s="238"/>
      <c r="D581" s="233" t="s">
        <v>150</v>
      </c>
      <c r="E581" s="239" t="s">
        <v>19</v>
      </c>
      <c r="F581" s="240" t="s">
        <v>1458</v>
      </c>
      <c r="G581" s="238"/>
      <c r="H581" s="241">
        <v>105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7" t="s">
        <v>150</v>
      </c>
      <c r="AU581" s="247" t="s">
        <v>82</v>
      </c>
      <c r="AV581" s="13" t="s">
        <v>85</v>
      </c>
      <c r="AW581" s="13" t="s">
        <v>34</v>
      </c>
      <c r="AX581" s="13" t="s">
        <v>82</v>
      </c>
      <c r="AY581" s="247" t="s">
        <v>142</v>
      </c>
    </row>
    <row r="582" s="2" customFormat="1" ht="21.75" customHeight="1">
      <c r="A582" s="39"/>
      <c r="B582" s="40"/>
      <c r="C582" s="220" t="s">
        <v>949</v>
      </c>
      <c r="D582" s="220" t="s">
        <v>143</v>
      </c>
      <c r="E582" s="221" t="s">
        <v>966</v>
      </c>
      <c r="F582" s="222" t="s">
        <v>967</v>
      </c>
      <c r="G582" s="223" t="s">
        <v>194</v>
      </c>
      <c r="H582" s="224">
        <v>105</v>
      </c>
      <c r="I582" s="225"/>
      <c r="J582" s="226">
        <f>ROUND(I582*H582,2)</f>
        <v>0</v>
      </c>
      <c r="K582" s="222" t="s">
        <v>165</v>
      </c>
      <c r="L582" s="45"/>
      <c r="M582" s="227" t="s">
        <v>19</v>
      </c>
      <c r="N582" s="228" t="s">
        <v>45</v>
      </c>
      <c r="O582" s="85"/>
      <c r="P582" s="229">
        <f>O582*H582</f>
        <v>0</v>
      </c>
      <c r="Q582" s="229">
        <v>0</v>
      </c>
      <c r="R582" s="229">
        <f>Q582*H582</f>
        <v>0</v>
      </c>
      <c r="S582" s="229">
        <v>0</v>
      </c>
      <c r="T582" s="230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31" t="s">
        <v>944</v>
      </c>
      <c r="AT582" s="231" t="s">
        <v>143</v>
      </c>
      <c r="AU582" s="231" t="s">
        <v>82</v>
      </c>
      <c r="AY582" s="18" t="s">
        <v>142</v>
      </c>
      <c r="BE582" s="232">
        <f>IF(N582="základní",J582,0)</f>
        <v>0</v>
      </c>
      <c r="BF582" s="232">
        <f>IF(N582="snížená",J582,0)</f>
        <v>0</v>
      </c>
      <c r="BG582" s="232">
        <f>IF(N582="zákl. přenesená",J582,0)</f>
        <v>0</v>
      </c>
      <c r="BH582" s="232">
        <f>IF(N582="sníž. přenesená",J582,0)</f>
        <v>0</v>
      </c>
      <c r="BI582" s="232">
        <f>IF(N582="nulová",J582,0)</f>
        <v>0</v>
      </c>
      <c r="BJ582" s="18" t="s">
        <v>82</v>
      </c>
      <c r="BK582" s="232">
        <f>ROUND(I582*H582,2)</f>
        <v>0</v>
      </c>
      <c r="BL582" s="18" t="s">
        <v>944</v>
      </c>
      <c r="BM582" s="231" t="s">
        <v>968</v>
      </c>
    </row>
    <row r="583" s="2" customFormat="1">
      <c r="A583" s="39"/>
      <c r="B583" s="40"/>
      <c r="C583" s="41"/>
      <c r="D583" s="233" t="s">
        <v>149</v>
      </c>
      <c r="E583" s="41"/>
      <c r="F583" s="234" t="s">
        <v>969</v>
      </c>
      <c r="G583" s="41"/>
      <c r="H583" s="41"/>
      <c r="I583" s="137"/>
      <c r="J583" s="41"/>
      <c r="K583" s="41"/>
      <c r="L583" s="45"/>
      <c r="M583" s="235"/>
      <c r="N583" s="236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149</v>
      </c>
      <c r="AU583" s="18" t="s">
        <v>82</v>
      </c>
    </row>
    <row r="584" s="2" customFormat="1">
      <c r="A584" s="39"/>
      <c r="B584" s="40"/>
      <c r="C584" s="41"/>
      <c r="D584" s="233" t="s">
        <v>197</v>
      </c>
      <c r="E584" s="41"/>
      <c r="F584" s="260" t="s">
        <v>947</v>
      </c>
      <c r="G584" s="41"/>
      <c r="H584" s="41"/>
      <c r="I584" s="137"/>
      <c r="J584" s="41"/>
      <c r="K584" s="41"/>
      <c r="L584" s="45"/>
      <c r="M584" s="235"/>
      <c r="N584" s="236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197</v>
      </c>
      <c r="AU584" s="18" t="s">
        <v>82</v>
      </c>
    </row>
    <row r="585" s="13" customFormat="1">
      <c r="A585" s="13"/>
      <c r="B585" s="237"/>
      <c r="C585" s="238"/>
      <c r="D585" s="233" t="s">
        <v>150</v>
      </c>
      <c r="E585" s="239" t="s">
        <v>19</v>
      </c>
      <c r="F585" s="240" t="s">
        <v>1458</v>
      </c>
      <c r="G585" s="238"/>
      <c r="H585" s="241">
        <v>105</v>
      </c>
      <c r="I585" s="242"/>
      <c r="J585" s="238"/>
      <c r="K585" s="238"/>
      <c r="L585" s="243"/>
      <c r="M585" s="244"/>
      <c r="N585" s="245"/>
      <c r="O585" s="245"/>
      <c r="P585" s="245"/>
      <c r="Q585" s="245"/>
      <c r="R585" s="245"/>
      <c r="S585" s="245"/>
      <c r="T585" s="246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7" t="s">
        <v>150</v>
      </c>
      <c r="AU585" s="247" t="s">
        <v>82</v>
      </c>
      <c r="AV585" s="13" t="s">
        <v>85</v>
      </c>
      <c r="AW585" s="13" t="s">
        <v>34</v>
      </c>
      <c r="AX585" s="13" t="s">
        <v>82</v>
      </c>
      <c r="AY585" s="247" t="s">
        <v>142</v>
      </c>
    </row>
    <row r="586" s="2" customFormat="1" ht="21.75" customHeight="1">
      <c r="A586" s="39"/>
      <c r="B586" s="40"/>
      <c r="C586" s="248" t="s">
        <v>954</v>
      </c>
      <c r="D586" s="248" t="s">
        <v>152</v>
      </c>
      <c r="E586" s="249" t="s">
        <v>971</v>
      </c>
      <c r="F586" s="250" t="s">
        <v>972</v>
      </c>
      <c r="G586" s="251" t="s">
        <v>155</v>
      </c>
      <c r="H586" s="252">
        <v>30</v>
      </c>
      <c r="I586" s="253"/>
      <c r="J586" s="254">
        <f>ROUND(I586*H586,2)</f>
        <v>0</v>
      </c>
      <c r="K586" s="250" t="s">
        <v>165</v>
      </c>
      <c r="L586" s="255"/>
      <c r="M586" s="256" t="s">
        <v>19</v>
      </c>
      <c r="N586" s="257" t="s">
        <v>45</v>
      </c>
      <c r="O586" s="85"/>
      <c r="P586" s="229">
        <f>O586*H586</f>
        <v>0</v>
      </c>
      <c r="Q586" s="229">
        <v>0.012500000000000001</v>
      </c>
      <c r="R586" s="229">
        <f>Q586*H586</f>
        <v>0.375</v>
      </c>
      <c r="S586" s="229">
        <v>0</v>
      </c>
      <c r="T586" s="230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1" t="s">
        <v>944</v>
      </c>
      <c r="AT586" s="231" t="s">
        <v>152</v>
      </c>
      <c r="AU586" s="231" t="s">
        <v>82</v>
      </c>
      <c r="AY586" s="18" t="s">
        <v>142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18" t="s">
        <v>82</v>
      </c>
      <c r="BK586" s="232">
        <f>ROUND(I586*H586,2)</f>
        <v>0</v>
      </c>
      <c r="BL586" s="18" t="s">
        <v>944</v>
      </c>
      <c r="BM586" s="231" t="s">
        <v>973</v>
      </c>
    </row>
    <row r="587" s="2" customFormat="1">
      <c r="A587" s="39"/>
      <c r="B587" s="40"/>
      <c r="C587" s="41"/>
      <c r="D587" s="233" t="s">
        <v>149</v>
      </c>
      <c r="E587" s="41"/>
      <c r="F587" s="234" t="s">
        <v>972</v>
      </c>
      <c r="G587" s="41"/>
      <c r="H587" s="41"/>
      <c r="I587" s="137"/>
      <c r="J587" s="41"/>
      <c r="K587" s="41"/>
      <c r="L587" s="45"/>
      <c r="M587" s="235"/>
      <c r="N587" s="236"/>
      <c r="O587" s="85"/>
      <c r="P587" s="85"/>
      <c r="Q587" s="85"/>
      <c r="R587" s="85"/>
      <c r="S587" s="85"/>
      <c r="T587" s="86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149</v>
      </c>
      <c r="AU587" s="18" t="s">
        <v>82</v>
      </c>
    </row>
    <row r="588" s="13" customFormat="1">
      <c r="A588" s="13"/>
      <c r="B588" s="237"/>
      <c r="C588" s="238"/>
      <c r="D588" s="233" t="s">
        <v>150</v>
      </c>
      <c r="E588" s="239" t="s">
        <v>19</v>
      </c>
      <c r="F588" s="240" t="s">
        <v>1459</v>
      </c>
      <c r="G588" s="238"/>
      <c r="H588" s="241">
        <v>30</v>
      </c>
      <c r="I588" s="242"/>
      <c r="J588" s="238"/>
      <c r="K588" s="238"/>
      <c r="L588" s="243"/>
      <c r="M588" s="244"/>
      <c r="N588" s="245"/>
      <c r="O588" s="245"/>
      <c r="P588" s="245"/>
      <c r="Q588" s="245"/>
      <c r="R588" s="245"/>
      <c r="S588" s="245"/>
      <c r="T588" s="246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7" t="s">
        <v>150</v>
      </c>
      <c r="AU588" s="247" t="s">
        <v>82</v>
      </c>
      <c r="AV588" s="13" t="s">
        <v>85</v>
      </c>
      <c r="AW588" s="13" t="s">
        <v>34</v>
      </c>
      <c r="AX588" s="13" t="s">
        <v>82</v>
      </c>
      <c r="AY588" s="247" t="s">
        <v>142</v>
      </c>
    </row>
    <row r="589" s="2" customFormat="1" ht="21.75" customHeight="1">
      <c r="A589" s="39"/>
      <c r="B589" s="40"/>
      <c r="C589" s="220" t="s">
        <v>959</v>
      </c>
      <c r="D589" s="220" t="s">
        <v>143</v>
      </c>
      <c r="E589" s="221" t="s">
        <v>976</v>
      </c>
      <c r="F589" s="222" t="s">
        <v>977</v>
      </c>
      <c r="G589" s="223" t="s">
        <v>978</v>
      </c>
      <c r="H589" s="224">
        <v>7.2000000000000002</v>
      </c>
      <c r="I589" s="225"/>
      <c r="J589" s="226">
        <f>ROUND(I589*H589,2)</f>
        <v>0</v>
      </c>
      <c r="K589" s="222" t="s">
        <v>165</v>
      </c>
      <c r="L589" s="45"/>
      <c r="M589" s="227" t="s">
        <v>19</v>
      </c>
      <c r="N589" s="228" t="s">
        <v>45</v>
      </c>
      <c r="O589" s="85"/>
      <c r="P589" s="229">
        <f>O589*H589</f>
        <v>0</v>
      </c>
      <c r="Q589" s="229">
        <v>0</v>
      </c>
      <c r="R589" s="229">
        <f>Q589*H589</f>
        <v>0</v>
      </c>
      <c r="S589" s="229">
        <v>0</v>
      </c>
      <c r="T589" s="230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1" t="s">
        <v>169</v>
      </c>
      <c r="AT589" s="231" t="s">
        <v>143</v>
      </c>
      <c r="AU589" s="231" t="s">
        <v>82</v>
      </c>
      <c r="AY589" s="18" t="s">
        <v>142</v>
      </c>
      <c r="BE589" s="232">
        <f>IF(N589="základní",J589,0)</f>
        <v>0</v>
      </c>
      <c r="BF589" s="232">
        <f>IF(N589="snížená",J589,0)</f>
        <v>0</v>
      </c>
      <c r="BG589" s="232">
        <f>IF(N589="zákl. přenesená",J589,0)</f>
        <v>0</v>
      </c>
      <c r="BH589" s="232">
        <f>IF(N589="sníž. přenesená",J589,0)</f>
        <v>0</v>
      </c>
      <c r="BI589" s="232">
        <f>IF(N589="nulová",J589,0)</f>
        <v>0</v>
      </c>
      <c r="BJ589" s="18" t="s">
        <v>82</v>
      </c>
      <c r="BK589" s="232">
        <f>ROUND(I589*H589,2)</f>
        <v>0</v>
      </c>
      <c r="BL589" s="18" t="s">
        <v>169</v>
      </c>
      <c r="BM589" s="231" t="s">
        <v>979</v>
      </c>
    </row>
    <row r="590" s="2" customFormat="1">
      <c r="A590" s="39"/>
      <c r="B590" s="40"/>
      <c r="C590" s="41"/>
      <c r="D590" s="233" t="s">
        <v>149</v>
      </c>
      <c r="E590" s="41"/>
      <c r="F590" s="234" t="s">
        <v>980</v>
      </c>
      <c r="G590" s="41"/>
      <c r="H590" s="41"/>
      <c r="I590" s="137"/>
      <c r="J590" s="41"/>
      <c r="K590" s="41"/>
      <c r="L590" s="45"/>
      <c r="M590" s="235"/>
      <c r="N590" s="236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149</v>
      </c>
      <c r="AU590" s="18" t="s">
        <v>82</v>
      </c>
    </row>
    <row r="591" s="2" customFormat="1">
      <c r="A591" s="39"/>
      <c r="B591" s="40"/>
      <c r="C591" s="41"/>
      <c r="D591" s="233" t="s">
        <v>197</v>
      </c>
      <c r="E591" s="41"/>
      <c r="F591" s="260" t="s">
        <v>981</v>
      </c>
      <c r="G591" s="41"/>
      <c r="H591" s="41"/>
      <c r="I591" s="137"/>
      <c r="J591" s="41"/>
      <c r="K591" s="41"/>
      <c r="L591" s="45"/>
      <c r="M591" s="235"/>
      <c r="N591" s="236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197</v>
      </c>
      <c r="AU591" s="18" t="s">
        <v>82</v>
      </c>
    </row>
    <row r="592" s="13" customFormat="1">
      <c r="A592" s="13"/>
      <c r="B592" s="237"/>
      <c r="C592" s="238"/>
      <c r="D592" s="233" t="s">
        <v>150</v>
      </c>
      <c r="E592" s="239" t="s">
        <v>19</v>
      </c>
      <c r="F592" s="240" t="s">
        <v>1460</v>
      </c>
      <c r="G592" s="238"/>
      <c r="H592" s="241">
        <v>7.2000000000000002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7" t="s">
        <v>150</v>
      </c>
      <c r="AU592" s="247" t="s">
        <v>82</v>
      </c>
      <c r="AV592" s="13" t="s">
        <v>85</v>
      </c>
      <c r="AW592" s="13" t="s">
        <v>34</v>
      </c>
      <c r="AX592" s="13" t="s">
        <v>82</v>
      </c>
      <c r="AY592" s="247" t="s">
        <v>142</v>
      </c>
    </row>
    <row r="593" s="12" customFormat="1" ht="22.8" customHeight="1">
      <c r="A593" s="12"/>
      <c r="B593" s="206"/>
      <c r="C593" s="207"/>
      <c r="D593" s="208" t="s">
        <v>73</v>
      </c>
      <c r="E593" s="258" t="s">
        <v>199</v>
      </c>
      <c r="F593" s="258" t="s">
        <v>983</v>
      </c>
      <c r="G593" s="207"/>
      <c r="H593" s="207"/>
      <c r="I593" s="210"/>
      <c r="J593" s="259">
        <f>BK593</f>
        <v>0</v>
      </c>
      <c r="K593" s="207"/>
      <c r="L593" s="212"/>
      <c r="M593" s="213"/>
      <c r="N593" s="214"/>
      <c r="O593" s="214"/>
      <c r="P593" s="215">
        <f>SUM(P594:P602)</f>
        <v>0</v>
      </c>
      <c r="Q593" s="214"/>
      <c r="R593" s="215">
        <f>SUM(R594:R602)</f>
        <v>0</v>
      </c>
      <c r="S593" s="214"/>
      <c r="T593" s="216">
        <f>SUM(T594:T602)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17" t="s">
        <v>82</v>
      </c>
      <c r="AT593" s="218" t="s">
        <v>73</v>
      </c>
      <c r="AU593" s="218" t="s">
        <v>82</v>
      </c>
      <c r="AY593" s="217" t="s">
        <v>142</v>
      </c>
      <c r="BK593" s="219">
        <f>SUM(BK594:BK602)</f>
        <v>0</v>
      </c>
    </row>
    <row r="594" s="2" customFormat="1" ht="21.75" customHeight="1">
      <c r="A594" s="39"/>
      <c r="B594" s="40"/>
      <c r="C594" s="220" t="s">
        <v>965</v>
      </c>
      <c r="D594" s="220" t="s">
        <v>143</v>
      </c>
      <c r="E594" s="221" t="s">
        <v>985</v>
      </c>
      <c r="F594" s="222" t="s">
        <v>986</v>
      </c>
      <c r="G594" s="223" t="s">
        <v>987</v>
      </c>
      <c r="H594" s="224">
        <v>4</v>
      </c>
      <c r="I594" s="225"/>
      <c r="J594" s="226">
        <f>ROUND(I594*H594,2)</f>
        <v>0</v>
      </c>
      <c r="K594" s="222" t="s">
        <v>19</v>
      </c>
      <c r="L594" s="45"/>
      <c r="M594" s="227" t="s">
        <v>19</v>
      </c>
      <c r="N594" s="228" t="s">
        <v>45</v>
      </c>
      <c r="O594" s="85"/>
      <c r="P594" s="229">
        <f>O594*H594</f>
        <v>0</v>
      </c>
      <c r="Q594" s="229">
        <v>0</v>
      </c>
      <c r="R594" s="229">
        <f>Q594*H594</f>
        <v>0</v>
      </c>
      <c r="S594" s="229">
        <v>0</v>
      </c>
      <c r="T594" s="230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1" t="s">
        <v>169</v>
      </c>
      <c r="AT594" s="231" t="s">
        <v>143</v>
      </c>
      <c r="AU594" s="231" t="s">
        <v>85</v>
      </c>
      <c r="AY594" s="18" t="s">
        <v>142</v>
      </c>
      <c r="BE594" s="232">
        <f>IF(N594="základní",J594,0)</f>
        <v>0</v>
      </c>
      <c r="BF594" s="232">
        <f>IF(N594="snížená",J594,0)</f>
        <v>0</v>
      </c>
      <c r="BG594" s="232">
        <f>IF(N594="zákl. přenesená",J594,0)</f>
        <v>0</v>
      </c>
      <c r="BH594" s="232">
        <f>IF(N594="sníž. přenesená",J594,0)</f>
        <v>0</v>
      </c>
      <c r="BI594" s="232">
        <f>IF(N594="nulová",J594,0)</f>
        <v>0</v>
      </c>
      <c r="BJ594" s="18" t="s">
        <v>82</v>
      </c>
      <c r="BK594" s="232">
        <f>ROUND(I594*H594,2)</f>
        <v>0</v>
      </c>
      <c r="BL594" s="18" t="s">
        <v>169</v>
      </c>
      <c r="BM594" s="231" t="s">
        <v>988</v>
      </c>
    </row>
    <row r="595" s="2" customFormat="1">
      <c r="A595" s="39"/>
      <c r="B595" s="40"/>
      <c r="C595" s="41"/>
      <c r="D595" s="233" t="s">
        <v>149</v>
      </c>
      <c r="E595" s="41"/>
      <c r="F595" s="234" t="s">
        <v>986</v>
      </c>
      <c r="G595" s="41"/>
      <c r="H595" s="41"/>
      <c r="I595" s="137"/>
      <c r="J595" s="41"/>
      <c r="K595" s="41"/>
      <c r="L595" s="45"/>
      <c r="M595" s="235"/>
      <c r="N595" s="236"/>
      <c r="O595" s="85"/>
      <c r="P595" s="85"/>
      <c r="Q595" s="85"/>
      <c r="R595" s="85"/>
      <c r="S595" s="85"/>
      <c r="T595" s="86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149</v>
      </c>
      <c r="AU595" s="18" t="s">
        <v>85</v>
      </c>
    </row>
    <row r="596" s="13" customFormat="1">
      <c r="A596" s="13"/>
      <c r="B596" s="237"/>
      <c r="C596" s="238"/>
      <c r="D596" s="233" t="s">
        <v>150</v>
      </c>
      <c r="E596" s="239" t="s">
        <v>19</v>
      </c>
      <c r="F596" s="240" t="s">
        <v>1461</v>
      </c>
      <c r="G596" s="238"/>
      <c r="H596" s="241">
        <v>2</v>
      </c>
      <c r="I596" s="242"/>
      <c r="J596" s="238"/>
      <c r="K596" s="238"/>
      <c r="L596" s="243"/>
      <c r="M596" s="244"/>
      <c r="N596" s="245"/>
      <c r="O596" s="245"/>
      <c r="P596" s="245"/>
      <c r="Q596" s="245"/>
      <c r="R596" s="245"/>
      <c r="S596" s="245"/>
      <c r="T596" s="24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7" t="s">
        <v>150</v>
      </c>
      <c r="AU596" s="247" t="s">
        <v>85</v>
      </c>
      <c r="AV596" s="13" t="s">
        <v>85</v>
      </c>
      <c r="AW596" s="13" t="s">
        <v>34</v>
      </c>
      <c r="AX596" s="13" t="s">
        <v>74</v>
      </c>
      <c r="AY596" s="247" t="s">
        <v>142</v>
      </c>
    </row>
    <row r="597" s="13" customFormat="1">
      <c r="A597" s="13"/>
      <c r="B597" s="237"/>
      <c r="C597" s="238"/>
      <c r="D597" s="233" t="s">
        <v>150</v>
      </c>
      <c r="E597" s="239" t="s">
        <v>19</v>
      </c>
      <c r="F597" s="240" t="s">
        <v>990</v>
      </c>
      <c r="G597" s="238"/>
      <c r="H597" s="241">
        <v>2</v>
      </c>
      <c r="I597" s="242"/>
      <c r="J597" s="238"/>
      <c r="K597" s="238"/>
      <c r="L597" s="243"/>
      <c r="M597" s="244"/>
      <c r="N597" s="245"/>
      <c r="O597" s="245"/>
      <c r="P597" s="245"/>
      <c r="Q597" s="245"/>
      <c r="R597" s="245"/>
      <c r="S597" s="245"/>
      <c r="T597" s="246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7" t="s">
        <v>150</v>
      </c>
      <c r="AU597" s="247" t="s">
        <v>85</v>
      </c>
      <c r="AV597" s="13" t="s">
        <v>85</v>
      </c>
      <c r="AW597" s="13" t="s">
        <v>34</v>
      </c>
      <c r="AX597" s="13" t="s">
        <v>74</v>
      </c>
      <c r="AY597" s="247" t="s">
        <v>142</v>
      </c>
    </row>
    <row r="598" s="14" customFormat="1">
      <c r="A598" s="14"/>
      <c r="B598" s="261"/>
      <c r="C598" s="262"/>
      <c r="D598" s="233" t="s">
        <v>150</v>
      </c>
      <c r="E598" s="263" t="s">
        <v>19</v>
      </c>
      <c r="F598" s="264" t="s">
        <v>480</v>
      </c>
      <c r="G598" s="262"/>
      <c r="H598" s="265">
        <v>4</v>
      </c>
      <c r="I598" s="266"/>
      <c r="J598" s="262"/>
      <c r="K598" s="262"/>
      <c r="L598" s="267"/>
      <c r="M598" s="268"/>
      <c r="N598" s="269"/>
      <c r="O598" s="269"/>
      <c r="P598" s="269"/>
      <c r="Q598" s="269"/>
      <c r="R598" s="269"/>
      <c r="S598" s="269"/>
      <c r="T598" s="27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1" t="s">
        <v>150</v>
      </c>
      <c r="AU598" s="271" t="s">
        <v>85</v>
      </c>
      <c r="AV598" s="14" t="s">
        <v>169</v>
      </c>
      <c r="AW598" s="14" t="s">
        <v>34</v>
      </c>
      <c r="AX598" s="14" t="s">
        <v>82</v>
      </c>
      <c r="AY598" s="271" t="s">
        <v>142</v>
      </c>
    </row>
    <row r="599" s="2" customFormat="1" ht="16.5" customHeight="1">
      <c r="A599" s="39"/>
      <c r="B599" s="40"/>
      <c r="C599" s="220" t="s">
        <v>970</v>
      </c>
      <c r="D599" s="220" t="s">
        <v>143</v>
      </c>
      <c r="E599" s="221" t="s">
        <v>992</v>
      </c>
      <c r="F599" s="222" t="s">
        <v>993</v>
      </c>
      <c r="G599" s="223" t="s">
        <v>1462</v>
      </c>
      <c r="H599" s="224">
        <v>5</v>
      </c>
      <c r="I599" s="225"/>
      <c r="J599" s="226">
        <f>ROUND(I599*H599,2)</f>
        <v>0</v>
      </c>
      <c r="K599" s="222" t="s">
        <v>19</v>
      </c>
      <c r="L599" s="45"/>
      <c r="M599" s="227" t="s">
        <v>19</v>
      </c>
      <c r="N599" s="228" t="s">
        <v>45</v>
      </c>
      <c r="O599" s="85"/>
      <c r="P599" s="229">
        <f>O599*H599</f>
        <v>0</v>
      </c>
      <c r="Q599" s="229">
        <v>0</v>
      </c>
      <c r="R599" s="229">
        <f>Q599*H599</f>
        <v>0</v>
      </c>
      <c r="S599" s="229">
        <v>0</v>
      </c>
      <c r="T599" s="230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1" t="s">
        <v>169</v>
      </c>
      <c r="AT599" s="231" t="s">
        <v>143</v>
      </c>
      <c r="AU599" s="231" t="s">
        <v>85</v>
      </c>
      <c r="AY599" s="18" t="s">
        <v>142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18" t="s">
        <v>82</v>
      </c>
      <c r="BK599" s="232">
        <f>ROUND(I599*H599,2)</f>
        <v>0</v>
      </c>
      <c r="BL599" s="18" t="s">
        <v>169</v>
      </c>
      <c r="BM599" s="231" t="s">
        <v>994</v>
      </c>
    </row>
    <row r="600" s="2" customFormat="1">
      <c r="A600" s="39"/>
      <c r="B600" s="40"/>
      <c r="C600" s="41"/>
      <c r="D600" s="233" t="s">
        <v>149</v>
      </c>
      <c r="E600" s="41"/>
      <c r="F600" s="234" t="s">
        <v>993</v>
      </c>
      <c r="G600" s="41"/>
      <c r="H600" s="41"/>
      <c r="I600" s="137"/>
      <c r="J600" s="41"/>
      <c r="K600" s="41"/>
      <c r="L600" s="45"/>
      <c r="M600" s="235"/>
      <c r="N600" s="236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149</v>
      </c>
      <c r="AU600" s="18" t="s">
        <v>85</v>
      </c>
    </row>
    <row r="601" s="2" customFormat="1">
      <c r="A601" s="39"/>
      <c r="B601" s="40"/>
      <c r="C601" s="41"/>
      <c r="D601" s="233" t="s">
        <v>210</v>
      </c>
      <c r="E601" s="41"/>
      <c r="F601" s="260" t="s">
        <v>995</v>
      </c>
      <c r="G601" s="41"/>
      <c r="H601" s="41"/>
      <c r="I601" s="137"/>
      <c r="J601" s="41"/>
      <c r="K601" s="41"/>
      <c r="L601" s="45"/>
      <c r="M601" s="235"/>
      <c r="N601" s="236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210</v>
      </c>
      <c r="AU601" s="18" t="s">
        <v>85</v>
      </c>
    </row>
    <row r="602" s="13" customFormat="1">
      <c r="A602" s="13"/>
      <c r="B602" s="237"/>
      <c r="C602" s="238"/>
      <c r="D602" s="233" t="s">
        <v>150</v>
      </c>
      <c r="E602" s="239" t="s">
        <v>19</v>
      </c>
      <c r="F602" s="240" t="s">
        <v>996</v>
      </c>
      <c r="G602" s="238"/>
      <c r="H602" s="241">
        <v>5</v>
      </c>
      <c r="I602" s="242"/>
      <c r="J602" s="238"/>
      <c r="K602" s="238"/>
      <c r="L602" s="243"/>
      <c r="M602" s="244"/>
      <c r="N602" s="245"/>
      <c r="O602" s="245"/>
      <c r="P602" s="245"/>
      <c r="Q602" s="245"/>
      <c r="R602" s="245"/>
      <c r="S602" s="245"/>
      <c r="T602" s="246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7" t="s">
        <v>150</v>
      </c>
      <c r="AU602" s="247" t="s">
        <v>85</v>
      </c>
      <c r="AV602" s="13" t="s">
        <v>85</v>
      </c>
      <c r="AW602" s="13" t="s">
        <v>34</v>
      </c>
      <c r="AX602" s="13" t="s">
        <v>82</v>
      </c>
      <c r="AY602" s="247" t="s">
        <v>142</v>
      </c>
    </row>
    <row r="603" s="12" customFormat="1" ht="25.92" customHeight="1">
      <c r="A603" s="12"/>
      <c r="B603" s="206"/>
      <c r="C603" s="207"/>
      <c r="D603" s="208" t="s">
        <v>73</v>
      </c>
      <c r="E603" s="209" t="s">
        <v>997</v>
      </c>
      <c r="F603" s="209" t="s">
        <v>998</v>
      </c>
      <c r="G603" s="207"/>
      <c r="H603" s="207"/>
      <c r="I603" s="210"/>
      <c r="J603" s="211">
        <f>BK603</f>
        <v>0</v>
      </c>
      <c r="K603" s="207"/>
      <c r="L603" s="212"/>
      <c r="M603" s="213"/>
      <c r="N603" s="214"/>
      <c r="O603" s="214"/>
      <c r="P603" s="215">
        <f>SUM(P604:P625)</f>
        <v>0</v>
      </c>
      <c r="Q603" s="214"/>
      <c r="R603" s="215">
        <f>SUM(R604:R625)</f>
        <v>0</v>
      </c>
      <c r="S603" s="214"/>
      <c r="T603" s="216">
        <f>SUM(T604:T625)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17" t="s">
        <v>169</v>
      </c>
      <c r="AT603" s="218" t="s">
        <v>73</v>
      </c>
      <c r="AU603" s="218" t="s">
        <v>74</v>
      </c>
      <c r="AY603" s="217" t="s">
        <v>142</v>
      </c>
      <c r="BK603" s="219">
        <f>SUM(BK604:BK625)</f>
        <v>0</v>
      </c>
    </row>
    <row r="604" s="2" customFormat="1" ht="16.5" customHeight="1">
      <c r="A604" s="39"/>
      <c r="B604" s="40"/>
      <c r="C604" s="220" t="s">
        <v>975</v>
      </c>
      <c r="D604" s="220" t="s">
        <v>143</v>
      </c>
      <c r="E604" s="221" t="s">
        <v>1463</v>
      </c>
      <c r="F604" s="222" t="s">
        <v>1464</v>
      </c>
      <c r="G604" s="223" t="s">
        <v>635</v>
      </c>
      <c r="H604" s="224">
        <v>80</v>
      </c>
      <c r="I604" s="225"/>
      <c r="J604" s="226">
        <f>ROUND(I604*H604,2)</f>
        <v>0</v>
      </c>
      <c r="K604" s="222" t="s">
        <v>165</v>
      </c>
      <c r="L604" s="45"/>
      <c r="M604" s="227" t="s">
        <v>19</v>
      </c>
      <c r="N604" s="228" t="s">
        <v>45</v>
      </c>
      <c r="O604" s="85"/>
      <c r="P604" s="229">
        <f>O604*H604</f>
        <v>0</v>
      </c>
      <c r="Q604" s="229">
        <v>0</v>
      </c>
      <c r="R604" s="229">
        <f>Q604*H604</f>
        <v>0</v>
      </c>
      <c r="S604" s="229">
        <v>0</v>
      </c>
      <c r="T604" s="230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1" t="s">
        <v>944</v>
      </c>
      <c r="AT604" s="231" t="s">
        <v>143</v>
      </c>
      <c r="AU604" s="231" t="s">
        <v>82</v>
      </c>
      <c r="AY604" s="18" t="s">
        <v>142</v>
      </c>
      <c r="BE604" s="232">
        <f>IF(N604="základní",J604,0)</f>
        <v>0</v>
      </c>
      <c r="BF604" s="232">
        <f>IF(N604="snížená",J604,0)</f>
        <v>0</v>
      </c>
      <c r="BG604" s="232">
        <f>IF(N604="zákl. přenesená",J604,0)</f>
        <v>0</v>
      </c>
      <c r="BH604" s="232">
        <f>IF(N604="sníž. přenesená",J604,0)</f>
        <v>0</v>
      </c>
      <c r="BI604" s="232">
        <f>IF(N604="nulová",J604,0)</f>
        <v>0</v>
      </c>
      <c r="BJ604" s="18" t="s">
        <v>82</v>
      </c>
      <c r="BK604" s="232">
        <f>ROUND(I604*H604,2)</f>
        <v>0</v>
      </c>
      <c r="BL604" s="18" t="s">
        <v>944</v>
      </c>
      <c r="BM604" s="231" t="s">
        <v>1465</v>
      </c>
    </row>
    <row r="605" s="2" customFormat="1">
      <c r="A605" s="39"/>
      <c r="B605" s="40"/>
      <c r="C605" s="41"/>
      <c r="D605" s="233" t="s">
        <v>149</v>
      </c>
      <c r="E605" s="41"/>
      <c r="F605" s="234" t="s">
        <v>1466</v>
      </c>
      <c r="G605" s="41"/>
      <c r="H605" s="41"/>
      <c r="I605" s="137"/>
      <c r="J605" s="41"/>
      <c r="K605" s="41"/>
      <c r="L605" s="45"/>
      <c r="M605" s="235"/>
      <c r="N605" s="236"/>
      <c r="O605" s="85"/>
      <c r="P605" s="85"/>
      <c r="Q605" s="85"/>
      <c r="R605" s="85"/>
      <c r="S605" s="85"/>
      <c r="T605" s="86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149</v>
      </c>
      <c r="AU605" s="18" t="s">
        <v>82</v>
      </c>
    </row>
    <row r="606" s="13" customFormat="1">
      <c r="A606" s="13"/>
      <c r="B606" s="237"/>
      <c r="C606" s="238"/>
      <c r="D606" s="233" t="s">
        <v>150</v>
      </c>
      <c r="E606" s="239" t="s">
        <v>19</v>
      </c>
      <c r="F606" s="240" t="s">
        <v>1467</v>
      </c>
      <c r="G606" s="238"/>
      <c r="H606" s="241">
        <v>80</v>
      </c>
      <c r="I606" s="242"/>
      <c r="J606" s="238"/>
      <c r="K606" s="238"/>
      <c r="L606" s="243"/>
      <c r="M606" s="244"/>
      <c r="N606" s="245"/>
      <c r="O606" s="245"/>
      <c r="P606" s="245"/>
      <c r="Q606" s="245"/>
      <c r="R606" s="245"/>
      <c r="S606" s="245"/>
      <c r="T606" s="246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7" t="s">
        <v>150</v>
      </c>
      <c r="AU606" s="247" t="s">
        <v>82</v>
      </c>
      <c r="AV606" s="13" t="s">
        <v>85</v>
      </c>
      <c r="AW606" s="13" t="s">
        <v>34</v>
      </c>
      <c r="AX606" s="13" t="s">
        <v>82</v>
      </c>
      <c r="AY606" s="247" t="s">
        <v>142</v>
      </c>
    </row>
    <row r="607" s="2" customFormat="1" ht="16.5" customHeight="1">
      <c r="A607" s="39"/>
      <c r="B607" s="40"/>
      <c r="C607" s="220" t="s">
        <v>984</v>
      </c>
      <c r="D607" s="220" t="s">
        <v>143</v>
      </c>
      <c r="E607" s="221" t="s">
        <v>1000</v>
      </c>
      <c r="F607" s="222" t="s">
        <v>1001</v>
      </c>
      <c r="G607" s="223" t="s">
        <v>635</v>
      </c>
      <c r="H607" s="224">
        <v>24</v>
      </c>
      <c r="I607" s="225"/>
      <c r="J607" s="226">
        <f>ROUND(I607*H607,2)</f>
        <v>0</v>
      </c>
      <c r="K607" s="222" t="s">
        <v>165</v>
      </c>
      <c r="L607" s="45"/>
      <c r="M607" s="227" t="s">
        <v>19</v>
      </c>
      <c r="N607" s="228" t="s">
        <v>45</v>
      </c>
      <c r="O607" s="85"/>
      <c r="P607" s="229">
        <f>O607*H607</f>
        <v>0</v>
      </c>
      <c r="Q607" s="229">
        <v>0</v>
      </c>
      <c r="R607" s="229">
        <f>Q607*H607</f>
        <v>0</v>
      </c>
      <c r="S607" s="229">
        <v>0</v>
      </c>
      <c r="T607" s="230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1" t="s">
        <v>944</v>
      </c>
      <c r="AT607" s="231" t="s">
        <v>143</v>
      </c>
      <c r="AU607" s="231" t="s">
        <v>82</v>
      </c>
      <c r="AY607" s="18" t="s">
        <v>142</v>
      </c>
      <c r="BE607" s="232">
        <f>IF(N607="základní",J607,0)</f>
        <v>0</v>
      </c>
      <c r="BF607" s="232">
        <f>IF(N607="snížená",J607,0)</f>
        <v>0</v>
      </c>
      <c r="BG607" s="232">
        <f>IF(N607="zákl. přenesená",J607,0)</f>
        <v>0</v>
      </c>
      <c r="BH607" s="232">
        <f>IF(N607="sníž. přenesená",J607,0)</f>
        <v>0</v>
      </c>
      <c r="BI607" s="232">
        <f>IF(N607="nulová",J607,0)</f>
        <v>0</v>
      </c>
      <c r="BJ607" s="18" t="s">
        <v>82</v>
      </c>
      <c r="BK607" s="232">
        <f>ROUND(I607*H607,2)</f>
        <v>0</v>
      </c>
      <c r="BL607" s="18" t="s">
        <v>944</v>
      </c>
      <c r="BM607" s="231" t="s">
        <v>1002</v>
      </c>
    </row>
    <row r="608" s="2" customFormat="1">
      <c r="A608" s="39"/>
      <c r="B608" s="40"/>
      <c r="C608" s="41"/>
      <c r="D608" s="233" t="s">
        <v>149</v>
      </c>
      <c r="E608" s="41"/>
      <c r="F608" s="234" t="s">
        <v>1003</v>
      </c>
      <c r="G608" s="41"/>
      <c r="H608" s="41"/>
      <c r="I608" s="137"/>
      <c r="J608" s="41"/>
      <c r="K608" s="41"/>
      <c r="L608" s="45"/>
      <c r="M608" s="235"/>
      <c r="N608" s="236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149</v>
      </c>
      <c r="AU608" s="18" t="s">
        <v>82</v>
      </c>
    </row>
    <row r="609" s="13" customFormat="1">
      <c r="A609" s="13"/>
      <c r="B609" s="237"/>
      <c r="C609" s="238"/>
      <c r="D609" s="233" t="s">
        <v>150</v>
      </c>
      <c r="E609" s="239" t="s">
        <v>19</v>
      </c>
      <c r="F609" s="240" t="s">
        <v>1468</v>
      </c>
      <c r="G609" s="238"/>
      <c r="H609" s="241">
        <v>24</v>
      </c>
      <c r="I609" s="242"/>
      <c r="J609" s="238"/>
      <c r="K609" s="238"/>
      <c r="L609" s="243"/>
      <c r="M609" s="244"/>
      <c r="N609" s="245"/>
      <c r="O609" s="245"/>
      <c r="P609" s="245"/>
      <c r="Q609" s="245"/>
      <c r="R609" s="245"/>
      <c r="S609" s="245"/>
      <c r="T609" s="24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7" t="s">
        <v>150</v>
      </c>
      <c r="AU609" s="247" t="s">
        <v>82</v>
      </c>
      <c r="AV609" s="13" t="s">
        <v>85</v>
      </c>
      <c r="AW609" s="13" t="s">
        <v>34</v>
      </c>
      <c r="AX609" s="13" t="s">
        <v>82</v>
      </c>
      <c r="AY609" s="247" t="s">
        <v>142</v>
      </c>
    </row>
    <row r="610" s="2" customFormat="1" ht="16.5" customHeight="1">
      <c r="A610" s="39"/>
      <c r="B610" s="40"/>
      <c r="C610" s="220" t="s">
        <v>991</v>
      </c>
      <c r="D610" s="220" t="s">
        <v>143</v>
      </c>
      <c r="E610" s="221" t="s">
        <v>1007</v>
      </c>
      <c r="F610" s="222" t="s">
        <v>1008</v>
      </c>
      <c r="G610" s="223" t="s">
        <v>635</v>
      </c>
      <c r="H610" s="224">
        <v>16</v>
      </c>
      <c r="I610" s="225"/>
      <c r="J610" s="226">
        <f>ROUND(I610*H610,2)</f>
        <v>0</v>
      </c>
      <c r="K610" s="222" t="s">
        <v>165</v>
      </c>
      <c r="L610" s="45"/>
      <c r="M610" s="227" t="s">
        <v>19</v>
      </c>
      <c r="N610" s="228" t="s">
        <v>45</v>
      </c>
      <c r="O610" s="85"/>
      <c r="P610" s="229">
        <f>O610*H610</f>
        <v>0</v>
      </c>
      <c r="Q610" s="229">
        <v>0</v>
      </c>
      <c r="R610" s="229">
        <f>Q610*H610</f>
        <v>0</v>
      </c>
      <c r="S610" s="229">
        <v>0</v>
      </c>
      <c r="T610" s="230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31" t="s">
        <v>944</v>
      </c>
      <c r="AT610" s="231" t="s">
        <v>143</v>
      </c>
      <c r="AU610" s="231" t="s">
        <v>82</v>
      </c>
      <c r="AY610" s="18" t="s">
        <v>142</v>
      </c>
      <c r="BE610" s="232">
        <f>IF(N610="základní",J610,0)</f>
        <v>0</v>
      </c>
      <c r="BF610" s="232">
        <f>IF(N610="snížená",J610,0)</f>
        <v>0</v>
      </c>
      <c r="BG610" s="232">
        <f>IF(N610="zákl. přenesená",J610,0)</f>
        <v>0</v>
      </c>
      <c r="BH610" s="232">
        <f>IF(N610="sníž. přenesená",J610,0)</f>
        <v>0</v>
      </c>
      <c r="BI610" s="232">
        <f>IF(N610="nulová",J610,0)</f>
        <v>0</v>
      </c>
      <c r="BJ610" s="18" t="s">
        <v>82</v>
      </c>
      <c r="BK610" s="232">
        <f>ROUND(I610*H610,2)</f>
        <v>0</v>
      </c>
      <c r="BL610" s="18" t="s">
        <v>944</v>
      </c>
      <c r="BM610" s="231" t="s">
        <v>1009</v>
      </c>
    </row>
    <row r="611" s="2" customFormat="1">
      <c r="A611" s="39"/>
      <c r="B611" s="40"/>
      <c r="C611" s="41"/>
      <c r="D611" s="233" t="s">
        <v>149</v>
      </c>
      <c r="E611" s="41"/>
      <c r="F611" s="234" t="s">
        <v>1010</v>
      </c>
      <c r="G611" s="41"/>
      <c r="H611" s="41"/>
      <c r="I611" s="137"/>
      <c r="J611" s="41"/>
      <c r="K611" s="41"/>
      <c r="L611" s="45"/>
      <c r="M611" s="235"/>
      <c r="N611" s="236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149</v>
      </c>
      <c r="AU611" s="18" t="s">
        <v>82</v>
      </c>
    </row>
    <row r="612" s="13" customFormat="1">
      <c r="A612" s="13"/>
      <c r="B612" s="237"/>
      <c r="C612" s="238"/>
      <c r="D612" s="233" t="s">
        <v>150</v>
      </c>
      <c r="E612" s="239" t="s">
        <v>19</v>
      </c>
      <c r="F612" s="240" t="s">
        <v>1469</v>
      </c>
      <c r="G612" s="238"/>
      <c r="H612" s="241">
        <v>16</v>
      </c>
      <c r="I612" s="242"/>
      <c r="J612" s="238"/>
      <c r="K612" s="238"/>
      <c r="L612" s="243"/>
      <c r="M612" s="244"/>
      <c r="N612" s="245"/>
      <c r="O612" s="245"/>
      <c r="P612" s="245"/>
      <c r="Q612" s="245"/>
      <c r="R612" s="245"/>
      <c r="S612" s="245"/>
      <c r="T612" s="246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7" t="s">
        <v>150</v>
      </c>
      <c r="AU612" s="247" t="s">
        <v>82</v>
      </c>
      <c r="AV612" s="13" t="s">
        <v>85</v>
      </c>
      <c r="AW612" s="13" t="s">
        <v>34</v>
      </c>
      <c r="AX612" s="13" t="s">
        <v>74</v>
      </c>
      <c r="AY612" s="247" t="s">
        <v>142</v>
      </c>
    </row>
    <row r="613" s="14" customFormat="1">
      <c r="A613" s="14"/>
      <c r="B613" s="261"/>
      <c r="C613" s="262"/>
      <c r="D613" s="233" t="s">
        <v>150</v>
      </c>
      <c r="E613" s="263" t="s">
        <v>19</v>
      </c>
      <c r="F613" s="264" t="s">
        <v>480</v>
      </c>
      <c r="G613" s="262"/>
      <c r="H613" s="265">
        <v>16</v>
      </c>
      <c r="I613" s="266"/>
      <c r="J613" s="262"/>
      <c r="K613" s="262"/>
      <c r="L613" s="267"/>
      <c r="M613" s="268"/>
      <c r="N613" s="269"/>
      <c r="O613" s="269"/>
      <c r="P613" s="269"/>
      <c r="Q613" s="269"/>
      <c r="R613" s="269"/>
      <c r="S613" s="269"/>
      <c r="T613" s="270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1" t="s">
        <v>150</v>
      </c>
      <c r="AU613" s="271" t="s">
        <v>82</v>
      </c>
      <c r="AV613" s="14" t="s">
        <v>169</v>
      </c>
      <c r="AW613" s="14" t="s">
        <v>34</v>
      </c>
      <c r="AX613" s="14" t="s">
        <v>82</v>
      </c>
      <c r="AY613" s="271" t="s">
        <v>142</v>
      </c>
    </row>
    <row r="614" s="2" customFormat="1" ht="21.75" customHeight="1">
      <c r="A614" s="39"/>
      <c r="B614" s="40"/>
      <c r="C614" s="220" t="s">
        <v>999</v>
      </c>
      <c r="D614" s="220" t="s">
        <v>143</v>
      </c>
      <c r="E614" s="221" t="s">
        <v>1020</v>
      </c>
      <c r="F614" s="222" t="s">
        <v>1021</v>
      </c>
      <c r="G614" s="223" t="s">
        <v>635</v>
      </c>
      <c r="H614" s="224">
        <v>40</v>
      </c>
      <c r="I614" s="225"/>
      <c r="J614" s="226">
        <f>ROUND(I614*H614,2)</f>
        <v>0</v>
      </c>
      <c r="K614" s="222" t="s">
        <v>165</v>
      </c>
      <c r="L614" s="45"/>
      <c r="M614" s="227" t="s">
        <v>19</v>
      </c>
      <c r="N614" s="228" t="s">
        <v>45</v>
      </c>
      <c r="O614" s="85"/>
      <c r="P614" s="229">
        <f>O614*H614</f>
        <v>0</v>
      </c>
      <c r="Q614" s="229">
        <v>0</v>
      </c>
      <c r="R614" s="229">
        <f>Q614*H614</f>
        <v>0</v>
      </c>
      <c r="S614" s="229">
        <v>0</v>
      </c>
      <c r="T614" s="230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1" t="s">
        <v>944</v>
      </c>
      <c r="AT614" s="231" t="s">
        <v>143</v>
      </c>
      <c r="AU614" s="231" t="s">
        <v>82</v>
      </c>
      <c r="AY614" s="18" t="s">
        <v>142</v>
      </c>
      <c r="BE614" s="232">
        <f>IF(N614="základní",J614,0)</f>
        <v>0</v>
      </c>
      <c r="BF614" s="232">
        <f>IF(N614="snížená",J614,0)</f>
        <v>0</v>
      </c>
      <c r="BG614" s="232">
        <f>IF(N614="zákl. přenesená",J614,0)</f>
        <v>0</v>
      </c>
      <c r="BH614" s="232">
        <f>IF(N614="sníž. přenesená",J614,0)</f>
        <v>0</v>
      </c>
      <c r="BI614" s="232">
        <f>IF(N614="nulová",J614,0)</f>
        <v>0</v>
      </c>
      <c r="BJ614" s="18" t="s">
        <v>82</v>
      </c>
      <c r="BK614" s="232">
        <f>ROUND(I614*H614,2)</f>
        <v>0</v>
      </c>
      <c r="BL614" s="18" t="s">
        <v>944</v>
      </c>
      <c r="BM614" s="231" t="s">
        <v>1022</v>
      </c>
    </row>
    <row r="615" s="2" customFormat="1">
      <c r="A615" s="39"/>
      <c r="B615" s="40"/>
      <c r="C615" s="41"/>
      <c r="D615" s="233" t="s">
        <v>149</v>
      </c>
      <c r="E615" s="41"/>
      <c r="F615" s="234" t="s">
        <v>1023</v>
      </c>
      <c r="G615" s="41"/>
      <c r="H615" s="41"/>
      <c r="I615" s="137"/>
      <c r="J615" s="41"/>
      <c r="K615" s="41"/>
      <c r="L615" s="45"/>
      <c r="M615" s="235"/>
      <c r="N615" s="236"/>
      <c r="O615" s="85"/>
      <c r="P615" s="85"/>
      <c r="Q615" s="85"/>
      <c r="R615" s="85"/>
      <c r="S615" s="85"/>
      <c r="T615" s="86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149</v>
      </c>
      <c r="AU615" s="18" t="s">
        <v>82</v>
      </c>
    </row>
    <row r="616" s="13" customFormat="1">
      <c r="A616" s="13"/>
      <c r="B616" s="237"/>
      <c r="C616" s="238"/>
      <c r="D616" s="233" t="s">
        <v>150</v>
      </c>
      <c r="E616" s="239" t="s">
        <v>19</v>
      </c>
      <c r="F616" s="240" t="s">
        <v>1470</v>
      </c>
      <c r="G616" s="238"/>
      <c r="H616" s="241">
        <v>40</v>
      </c>
      <c r="I616" s="242"/>
      <c r="J616" s="238"/>
      <c r="K616" s="238"/>
      <c r="L616" s="243"/>
      <c r="M616" s="244"/>
      <c r="N616" s="245"/>
      <c r="O616" s="245"/>
      <c r="P616" s="245"/>
      <c r="Q616" s="245"/>
      <c r="R616" s="245"/>
      <c r="S616" s="245"/>
      <c r="T616" s="24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7" t="s">
        <v>150</v>
      </c>
      <c r="AU616" s="247" t="s">
        <v>82</v>
      </c>
      <c r="AV616" s="13" t="s">
        <v>85</v>
      </c>
      <c r="AW616" s="13" t="s">
        <v>34</v>
      </c>
      <c r="AX616" s="13" t="s">
        <v>82</v>
      </c>
      <c r="AY616" s="247" t="s">
        <v>142</v>
      </c>
    </row>
    <row r="617" s="2" customFormat="1" ht="21.75" customHeight="1">
      <c r="A617" s="39"/>
      <c r="B617" s="40"/>
      <c r="C617" s="220" t="s">
        <v>1006</v>
      </c>
      <c r="D617" s="220" t="s">
        <v>143</v>
      </c>
      <c r="E617" s="221" t="s">
        <v>1026</v>
      </c>
      <c r="F617" s="222" t="s">
        <v>1027</v>
      </c>
      <c r="G617" s="223" t="s">
        <v>635</v>
      </c>
      <c r="H617" s="224">
        <v>104</v>
      </c>
      <c r="I617" s="225"/>
      <c r="J617" s="226">
        <f>ROUND(I617*H617,2)</f>
        <v>0</v>
      </c>
      <c r="K617" s="222" t="s">
        <v>165</v>
      </c>
      <c r="L617" s="45"/>
      <c r="M617" s="227" t="s">
        <v>19</v>
      </c>
      <c r="N617" s="228" t="s">
        <v>45</v>
      </c>
      <c r="O617" s="85"/>
      <c r="P617" s="229">
        <f>O617*H617</f>
        <v>0</v>
      </c>
      <c r="Q617" s="229">
        <v>0</v>
      </c>
      <c r="R617" s="229">
        <f>Q617*H617</f>
        <v>0</v>
      </c>
      <c r="S617" s="229">
        <v>0</v>
      </c>
      <c r="T617" s="230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1" t="s">
        <v>944</v>
      </c>
      <c r="AT617" s="231" t="s">
        <v>143</v>
      </c>
      <c r="AU617" s="231" t="s">
        <v>82</v>
      </c>
      <c r="AY617" s="18" t="s">
        <v>142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18" t="s">
        <v>82</v>
      </c>
      <c r="BK617" s="232">
        <f>ROUND(I617*H617,2)</f>
        <v>0</v>
      </c>
      <c r="BL617" s="18" t="s">
        <v>944</v>
      </c>
      <c r="BM617" s="231" t="s">
        <v>1028</v>
      </c>
    </row>
    <row r="618" s="2" customFormat="1">
      <c r="A618" s="39"/>
      <c r="B618" s="40"/>
      <c r="C618" s="41"/>
      <c r="D618" s="233" t="s">
        <v>149</v>
      </c>
      <c r="E618" s="41"/>
      <c r="F618" s="234" t="s">
        <v>1029</v>
      </c>
      <c r="G618" s="41"/>
      <c r="H618" s="41"/>
      <c r="I618" s="137"/>
      <c r="J618" s="41"/>
      <c r="K618" s="41"/>
      <c r="L618" s="45"/>
      <c r="M618" s="235"/>
      <c r="N618" s="236"/>
      <c r="O618" s="85"/>
      <c r="P618" s="85"/>
      <c r="Q618" s="85"/>
      <c r="R618" s="85"/>
      <c r="S618" s="85"/>
      <c r="T618" s="86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149</v>
      </c>
      <c r="AU618" s="18" t="s">
        <v>82</v>
      </c>
    </row>
    <row r="619" s="2" customFormat="1">
      <c r="A619" s="39"/>
      <c r="B619" s="40"/>
      <c r="C619" s="41"/>
      <c r="D619" s="233" t="s">
        <v>210</v>
      </c>
      <c r="E619" s="41"/>
      <c r="F619" s="260" t="s">
        <v>1030</v>
      </c>
      <c r="G619" s="41"/>
      <c r="H619" s="41"/>
      <c r="I619" s="137"/>
      <c r="J619" s="41"/>
      <c r="K619" s="41"/>
      <c r="L619" s="45"/>
      <c r="M619" s="235"/>
      <c r="N619" s="236"/>
      <c r="O619" s="85"/>
      <c r="P619" s="85"/>
      <c r="Q619" s="85"/>
      <c r="R619" s="85"/>
      <c r="S619" s="85"/>
      <c r="T619" s="86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210</v>
      </c>
      <c r="AU619" s="18" t="s">
        <v>82</v>
      </c>
    </row>
    <row r="620" s="13" customFormat="1">
      <c r="A620" s="13"/>
      <c r="B620" s="237"/>
      <c r="C620" s="238"/>
      <c r="D620" s="233" t="s">
        <v>150</v>
      </c>
      <c r="E620" s="239" t="s">
        <v>19</v>
      </c>
      <c r="F620" s="240" t="s">
        <v>1031</v>
      </c>
      <c r="G620" s="238"/>
      <c r="H620" s="241">
        <v>80</v>
      </c>
      <c r="I620" s="242"/>
      <c r="J620" s="238"/>
      <c r="K620" s="238"/>
      <c r="L620" s="243"/>
      <c r="M620" s="244"/>
      <c r="N620" s="245"/>
      <c r="O620" s="245"/>
      <c r="P620" s="245"/>
      <c r="Q620" s="245"/>
      <c r="R620" s="245"/>
      <c r="S620" s="245"/>
      <c r="T620" s="246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7" t="s">
        <v>150</v>
      </c>
      <c r="AU620" s="247" t="s">
        <v>82</v>
      </c>
      <c r="AV620" s="13" t="s">
        <v>85</v>
      </c>
      <c r="AW620" s="13" t="s">
        <v>34</v>
      </c>
      <c r="AX620" s="13" t="s">
        <v>74</v>
      </c>
      <c r="AY620" s="247" t="s">
        <v>142</v>
      </c>
    </row>
    <row r="621" s="13" customFormat="1">
      <c r="A621" s="13"/>
      <c r="B621" s="237"/>
      <c r="C621" s="238"/>
      <c r="D621" s="233" t="s">
        <v>150</v>
      </c>
      <c r="E621" s="239" t="s">
        <v>19</v>
      </c>
      <c r="F621" s="240" t="s">
        <v>1032</v>
      </c>
      <c r="G621" s="238"/>
      <c r="H621" s="241">
        <v>24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7" t="s">
        <v>150</v>
      </c>
      <c r="AU621" s="247" t="s">
        <v>82</v>
      </c>
      <c r="AV621" s="13" t="s">
        <v>85</v>
      </c>
      <c r="AW621" s="13" t="s">
        <v>34</v>
      </c>
      <c r="AX621" s="13" t="s">
        <v>74</v>
      </c>
      <c r="AY621" s="247" t="s">
        <v>142</v>
      </c>
    </row>
    <row r="622" s="14" customFormat="1">
      <c r="A622" s="14"/>
      <c r="B622" s="261"/>
      <c r="C622" s="262"/>
      <c r="D622" s="233" t="s">
        <v>150</v>
      </c>
      <c r="E622" s="263" t="s">
        <v>19</v>
      </c>
      <c r="F622" s="264" t="s">
        <v>480</v>
      </c>
      <c r="G622" s="262"/>
      <c r="H622" s="265">
        <v>104</v>
      </c>
      <c r="I622" s="266"/>
      <c r="J622" s="262"/>
      <c r="K622" s="262"/>
      <c r="L622" s="267"/>
      <c r="M622" s="268"/>
      <c r="N622" s="269"/>
      <c r="O622" s="269"/>
      <c r="P622" s="269"/>
      <c r="Q622" s="269"/>
      <c r="R622" s="269"/>
      <c r="S622" s="269"/>
      <c r="T622" s="270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1" t="s">
        <v>150</v>
      </c>
      <c r="AU622" s="271" t="s">
        <v>82</v>
      </c>
      <c r="AV622" s="14" t="s">
        <v>169</v>
      </c>
      <c r="AW622" s="14" t="s">
        <v>34</v>
      </c>
      <c r="AX622" s="14" t="s">
        <v>82</v>
      </c>
      <c r="AY622" s="271" t="s">
        <v>142</v>
      </c>
    </row>
    <row r="623" s="2" customFormat="1" ht="16.5" customHeight="1">
      <c r="A623" s="39"/>
      <c r="B623" s="40"/>
      <c r="C623" s="220" t="s">
        <v>1013</v>
      </c>
      <c r="D623" s="220" t="s">
        <v>143</v>
      </c>
      <c r="E623" s="221" t="s">
        <v>1034</v>
      </c>
      <c r="F623" s="222" t="s">
        <v>1035</v>
      </c>
      <c r="G623" s="223" t="s">
        <v>635</v>
      </c>
      <c r="H623" s="224">
        <v>8</v>
      </c>
      <c r="I623" s="225"/>
      <c r="J623" s="226">
        <f>ROUND(I623*H623,2)</f>
        <v>0</v>
      </c>
      <c r="K623" s="222" t="s">
        <v>165</v>
      </c>
      <c r="L623" s="45"/>
      <c r="M623" s="227" t="s">
        <v>19</v>
      </c>
      <c r="N623" s="228" t="s">
        <v>45</v>
      </c>
      <c r="O623" s="85"/>
      <c r="P623" s="229">
        <f>O623*H623</f>
        <v>0</v>
      </c>
      <c r="Q623" s="229">
        <v>0</v>
      </c>
      <c r="R623" s="229">
        <f>Q623*H623</f>
        <v>0</v>
      </c>
      <c r="S623" s="229">
        <v>0</v>
      </c>
      <c r="T623" s="230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1" t="s">
        <v>944</v>
      </c>
      <c r="AT623" s="231" t="s">
        <v>143</v>
      </c>
      <c r="AU623" s="231" t="s">
        <v>82</v>
      </c>
      <c r="AY623" s="18" t="s">
        <v>142</v>
      </c>
      <c r="BE623" s="232">
        <f>IF(N623="základní",J623,0)</f>
        <v>0</v>
      </c>
      <c r="BF623" s="232">
        <f>IF(N623="snížená",J623,0)</f>
        <v>0</v>
      </c>
      <c r="BG623" s="232">
        <f>IF(N623="zákl. přenesená",J623,0)</f>
        <v>0</v>
      </c>
      <c r="BH623" s="232">
        <f>IF(N623="sníž. přenesená",J623,0)</f>
        <v>0</v>
      </c>
      <c r="BI623" s="232">
        <f>IF(N623="nulová",J623,0)</f>
        <v>0</v>
      </c>
      <c r="BJ623" s="18" t="s">
        <v>82</v>
      </c>
      <c r="BK623" s="232">
        <f>ROUND(I623*H623,2)</f>
        <v>0</v>
      </c>
      <c r="BL623" s="18" t="s">
        <v>944</v>
      </c>
      <c r="BM623" s="231" t="s">
        <v>1036</v>
      </c>
    </row>
    <row r="624" s="2" customFormat="1">
      <c r="A624" s="39"/>
      <c r="B624" s="40"/>
      <c r="C624" s="41"/>
      <c r="D624" s="233" t="s">
        <v>149</v>
      </c>
      <c r="E624" s="41"/>
      <c r="F624" s="234" t="s">
        <v>1037</v>
      </c>
      <c r="G624" s="41"/>
      <c r="H624" s="41"/>
      <c r="I624" s="137"/>
      <c r="J624" s="41"/>
      <c r="K624" s="41"/>
      <c r="L624" s="45"/>
      <c r="M624" s="235"/>
      <c r="N624" s="236"/>
      <c r="O624" s="85"/>
      <c r="P624" s="85"/>
      <c r="Q624" s="85"/>
      <c r="R624" s="85"/>
      <c r="S624" s="85"/>
      <c r="T624" s="86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149</v>
      </c>
      <c r="AU624" s="18" t="s">
        <v>82</v>
      </c>
    </row>
    <row r="625" s="13" customFormat="1">
      <c r="A625" s="13"/>
      <c r="B625" s="237"/>
      <c r="C625" s="238"/>
      <c r="D625" s="233" t="s">
        <v>150</v>
      </c>
      <c r="E625" s="239" t="s">
        <v>19</v>
      </c>
      <c r="F625" s="240" t="s">
        <v>1018</v>
      </c>
      <c r="G625" s="238"/>
      <c r="H625" s="241">
        <v>8</v>
      </c>
      <c r="I625" s="242"/>
      <c r="J625" s="238"/>
      <c r="K625" s="238"/>
      <c r="L625" s="243"/>
      <c r="M625" s="244"/>
      <c r="N625" s="245"/>
      <c r="O625" s="245"/>
      <c r="P625" s="245"/>
      <c r="Q625" s="245"/>
      <c r="R625" s="245"/>
      <c r="S625" s="245"/>
      <c r="T625" s="24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7" t="s">
        <v>150</v>
      </c>
      <c r="AU625" s="247" t="s">
        <v>82</v>
      </c>
      <c r="AV625" s="13" t="s">
        <v>85</v>
      </c>
      <c r="AW625" s="13" t="s">
        <v>34</v>
      </c>
      <c r="AX625" s="13" t="s">
        <v>82</v>
      </c>
      <c r="AY625" s="247" t="s">
        <v>142</v>
      </c>
    </row>
    <row r="626" s="12" customFormat="1" ht="25.92" customHeight="1">
      <c r="A626" s="12"/>
      <c r="B626" s="206"/>
      <c r="C626" s="207"/>
      <c r="D626" s="208" t="s">
        <v>73</v>
      </c>
      <c r="E626" s="209" t="s">
        <v>1038</v>
      </c>
      <c r="F626" s="209" t="s">
        <v>1039</v>
      </c>
      <c r="G626" s="207"/>
      <c r="H626" s="207"/>
      <c r="I626" s="210"/>
      <c r="J626" s="211">
        <f>BK626</f>
        <v>0</v>
      </c>
      <c r="K626" s="207"/>
      <c r="L626" s="212"/>
      <c r="M626" s="213"/>
      <c r="N626" s="214"/>
      <c r="O626" s="214"/>
      <c r="P626" s="215">
        <f>P627+P642+P645+P648+P651</f>
        <v>0</v>
      </c>
      <c r="Q626" s="214"/>
      <c r="R626" s="215">
        <f>R627+R642+R645+R648+R651</f>
        <v>0</v>
      </c>
      <c r="S626" s="214"/>
      <c r="T626" s="216">
        <f>T627+T642+T645+T648+T651</f>
        <v>0</v>
      </c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R626" s="217" t="s">
        <v>174</v>
      </c>
      <c r="AT626" s="218" t="s">
        <v>73</v>
      </c>
      <c r="AU626" s="218" t="s">
        <v>74</v>
      </c>
      <c r="AY626" s="217" t="s">
        <v>142</v>
      </c>
      <c r="BK626" s="219">
        <f>BK627+BK642+BK645+BK648+BK651</f>
        <v>0</v>
      </c>
    </row>
    <row r="627" s="12" customFormat="1" ht="22.8" customHeight="1">
      <c r="A627" s="12"/>
      <c r="B627" s="206"/>
      <c r="C627" s="207"/>
      <c r="D627" s="208" t="s">
        <v>73</v>
      </c>
      <c r="E627" s="258" t="s">
        <v>1040</v>
      </c>
      <c r="F627" s="258" t="s">
        <v>1041</v>
      </c>
      <c r="G627" s="207"/>
      <c r="H627" s="207"/>
      <c r="I627" s="210"/>
      <c r="J627" s="259">
        <f>BK627</f>
        <v>0</v>
      </c>
      <c r="K627" s="207"/>
      <c r="L627" s="212"/>
      <c r="M627" s="213"/>
      <c r="N627" s="214"/>
      <c r="O627" s="214"/>
      <c r="P627" s="215">
        <f>SUM(P628:P641)</f>
        <v>0</v>
      </c>
      <c r="Q627" s="214"/>
      <c r="R627" s="215">
        <f>SUM(R628:R641)</f>
        <v>0</v>
      </c>
      <c r="S627" s="214"/>
      <c r="T627" s="216">
        <f>SUM(T628:T641)</f>
        <v>0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17" t="s">
        <v>174</v>
      </c>
      <c r="AT627" s="218" t="s">
        <v>73</v>
      </c>
      <c r="AU627" s="218" t="s">
        <v>82</v>
      </c>
      <c r="AY627" s="217" t="s">
        <v>142</v>
      </c>
      <c r="BK627" s="219">
        <f>SUM(BK628:BK641)</f>
        <v>0</v>
      </c>
    </row>
    <row r="628" s="2" customFormat="1" ht="16.5" customHeight="1">
      <c r="A628" s="39"/>
      <c r="B628" s="40"/>
      <c r="C628" s="220" t="s">
        <v>1019</v>
      </c>
      <c r="D628" s="220" t="s">
        <v>143</v>
      </c>
      <c r="E628" s="221" t="s">
        <v>1043</v>
      </c>
      <c r="F628" s="222" t="s">
        <v>1044</v>
      </c>
      <c r="G628" s="223" t="s">
        <v>1045</v>
      </c>
      <c r="H628" s="224">
        <v>1</v>
      </c>
      <c r="I628" s="225"/>
      <c r="J628" s="226">
        <f>ROUND(I628*H628,2)</f>
        <v>0</v>
      </c>
      <c r="K628" s="222" t="s">
        <v>165</v>
      </c>
      <c r="L628" s="45"/>
      <c r="M628" s="227" t="s">
        <v>19</v>
      </c>
      <c r="N628" s="228" t="s">
        <v>45</v>
      </c>
      <c r="O628" s="85"/>
      <c r="P628" s="229">
        <f>O628*H628</f>
        <v>0</v>
      </c>
      <c r="Q628" s="229">
        <v>0</v>
      </c>
      <c r="R628" s="229">
        <f>Q628*H628</f>
        <v>0</v>
      </c>
      <c r="S628" s="229">
        <v>0</v>
      </c>
      <c r="T628" s="230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1" t="s">
        <v>1046</v>
      </c>
      <c r="AT628" s="231" t="s">
        <v>143</v>
      </c>
      <c r="AU628" s="231" t="s">
        <v>85</v>
      </c>
      <c r="AY628" s="18" t="s">
        <v>142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18" t="s">
        <v>82</v>
      </c>
      <c r="BK628" s="232">
        <f>ROUND(I628*H628,2)</f>
        <v>0</v>
      </c>
      <c r="BL628" s="18" t="s">
        <v>1046</v>
      </c>
      <c r="BM628" s="231" t="s">
        <v>1047</v>
      </c>
    </row>
    <row r="629" s="2" customFormat="1">
      <c r="A629" s="39"/>
      <c r="B629" s="40"/>
      <c r="C629" s="41"/>
      <c r="D629" s="233" t="s">
        <v>149</v>
      </c>
      <c r="E629" s="41"/>
      <c r="F629" s="234" t="s">
        <v>1048</v>
      </c>
      <c r="G629" s="41"/>
      <c r="H629" s="41"/>
      <c r="I629" s="137"/>
      <c r="J629" s="41"/>
      <c r="K629" s="41"/>
      <c r="L629" s="45"/>
      <c r="M629" s="235"/>
      <c r="N629" s="236"/>
      <c r="O629" s="85"/>
      <c r="P629" s="85"/>
      <c r="Q629" s="85"/>
      <c r="R629" s="85"/>
      <c r="S629" s="85"/>
      <c r="T629" s="86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149</v>
      </c>
      <c r="AU629" s="18" t="s">
        <v>85</v>
      </c>
    </row>
    <row r="630" s="2" customFormat="1" ht="16.5" customHeight="1">
      <c r="A630" s="39"/>
      <c r="B630" s="40"/>
      <c r="C630" s="220" t="s">
        <v>1025</v>
      </c>
      <c r="D630" s="220" t="s">
        <v>143</v>
      </c>
      <c r="E630" s="221" t="s">
        <v>1050</v>
      </c>
      <c r="F630" s="222" t="s">
        <v>1051</v>
      </c>
      <c r="G630" s="223" t="s">
        <v>1045</v>
      </c>
      <c r="H630" s="224">
        <v>1</v>
      </c>
      <c r="I630" s="225"/>
      <c r="J630" s="226">
        <f>ROUND(I630*H630,2)</f>
        <v>0</v>
      </c>
      <c r="K630" s="222" t="s">
        <v>165</v>
      </c>
      <c r="L630" s="45"/>
      <c r="M630" s="227" t="s">
        <v>19</v>
      </c>
      <c r="N630" s="228" t="s">
        <v>45</v>
      </c>
      <c r="O630" s="85"/>
      <c r="P630" s="229">
        <f>O630*H630</f>
        <v>0</v>
      </c>
      <c r="Q630" s="229">
        <v>0</v>
      </c>
      <c r="R630" s="229">
        <f>Q630*H630</f>
        <v>0</v>
      </c>
      <c r="S630" s="229">
        <v>0</v>
      </c>
      <c r="T630" s="230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1" t="s">
        <v>1046</v>
      </c>
      <c r="AT630" s="231" t="s">
        <v>143</v>
      </c>
      <c r="AU630" s="231" t="s">
        <v>85</v>
      </c>
      <c r="AY630" s="18" t="s">
        <v>142</v>
      </c>
      <c r="BE630" s="232">
        <f>IF(N630="základní",J630,0)</f>
        <v>0</v>
      </c>
      <c r="BF630" s="232">
        <f>IF(N630="snížená",J630,0)</f>
        <v>0</v>
      </c>
      <c r="BG630" s="232">
        <f>IF(N630="zákl. přenesená",J630,0)</f>
        <v>0</v>
      </c>
      <c r="BH630" s="232">
        <f>IF(N630="sníž. přenesená",J630,0)</f>
        <v>0</v>
      </c>
      <c r="BI630" s="232">
        <f>IF(N630="nulová",J630,0)</f>
        <v>0</v>
      </c>
      <c r="BJ630" s="18" t="s">
        <v>82</v>
      </c>
      <c r="BK630" s="232">
        <f>ROUND(I630*H630,2)</f>
        <v>0</v>
      </c>
      <c r="BL630" s="18" t="s">
        <v>1046</v>
      </c>
      <c r="BM630" s="231" t="s">
        <v>1052</v>
      </c>
    </row>
    <row r="631" s="2" customFormat="1">
      <c r="A631" s="39"/>
      <c r="B631" s="40"/>
      <c r="C631" s="41"/>
      <c r="D631" s="233" t="s">
        <v>149</v>
      </c>
      <c r="E631" s="41"/>
      <c r="F631" s="234" t="s">
        <v>1051</v>
      </c>
      <c r="G631" s="41"/>
      <c r="H631" s="41"/>
      <c r="I631" s="137"/>
      <c r="J631" s="41"/>
      <c r="K631" s="41"/>
      <c r="L631" s="45"/>
      <c r="M631" s="235"/>
      <c r="N631" s="236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149</v>
      </c>
      <c r="AU631" s="18" t="s">
        <v>85</v>
      </c>
    </row>
    <row r="632" s="2" customFormat="1" ht="16.5" customHeight="1">
      <c r="A632" s="39"/>
      <c r="B632" s="40"/>
      <c r="C632" s="220" t="s">
        <v>1033</v>
      </c>
      <c r="D632" s="220" t="s">
        <v>143</v>
      </c>
      <c r="E632" s="221" t="s">
        <v>1054</v>
      </c>
      <c r="F632" s="222" t="s">
        <v>1055</v>
      </c>
      <c r="G632" s="223" t="s">
        <v>1045</v>
      </c>
      <c r="H632" s="224">
        <v>1</v>
      </c>
      <c r="I632" s="225"/>
      <c r="J632" s="226">
        <f>ROUND(I632*H632,2)</f>
        <v>0</v>
      </c>
      <c r="K632" s="222" t="s">
        <v>165</v>
      </c>
      <c r="L632" s="45"/>
      <c r="M632" s="227" t="s">
        <v>19</v>
      </c>
      <c r="N632" s="228" t="s">
        <v>45</v>
      </c>
      <c r="O632" s="85"/>
      <c r="P632" s="229">
        <f>O632*H632</f>
        <v>0</v>
      </c>
      <c r="Q632" s="229">
        <v>0</v>
      </c>
      <c r="R632" s="229">
        <f>Q632*H632</f>
        <v>0</v>
      </c>
      <c r="S632" s="229">
        <v>0</v>
      </c>
      <c r="T632" s="230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31" t="s">
        <v>1046</v>
      </c>
      <c r="AT632" s="231" t="s">
        <v>143</v>
      </c>
      <c r="AU632" s="231" t="s">
        <v>85</v>
      </c>
      <c r="AY632" s="18" t="s">
        <v>142</v>
      </c>
      <c r="BE632" s="232">
        <f>IF(N632="základní",J632,0)</f>
        <v>0</v>
      </c>
      <c r="BF632" s="232">
        <f>IF(N632="snížená",J632,0)</f>
        <v>0</v>
      </c>
      <c r="BG632" s="232">
        <f>IF(N632="zákl. přenesená",J632,0)</f>
        <v>0</v>
      </c>
      <c r="BH632" s="232">
        <f>IF(N632="sníž. přenesená",J632,0)</f>
        <v>0</v>
      </c>
      <c r="BI632" s="232">
        <f>IF(N632="nulová",J632,0)</f>
        <v>0</v>
      </c>
      <c r="BJ632" s="18" t="s">
        <v>82</v>
      </c>
      <c r="BK632" s="232">
        <f>ROUND(I632*H632,2)</f>
        <v>0</v>
      </c>
      <c r="BL632" s="18" t="s">
        <v>1046</v>
      </c>
      <c r="BM632" s="231" t="s">
        <v>1056</v>
      </c>
    </row>
    <row r="633" s="2" customFormat="1">
      <c r="A633" s="39"/>
      <c r="B633" s="40"/>
      <c r="C633" s="41"/>
      <c r="D633" s="233" t="s">
        <v>149</v>
      </c>
      <c r="E633" s="41"/>
      <c r="F633" s="234" t="s">
        <v>1055</v>
      </c>
      <c r="G633" s="41"/>
      <c r="H633" s="41"/>
      <c r="I633" s="137"/>
      <c r="J633" s="41"/>
      <c r="K633" s="41"/>
      <c r="L633" s="45"/>
      <c r="M633" s="235"/>
      <c r="N633" s="236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149</v>
      </c>
      <c r="AU633" s="18" t="s">
        <v>85</v>
      </c>
    </row>
    <row r="634" s="2" customFormat="1" ht="21.75" customHeight="1">
      <c r="A634" s="39"/>
      <c r="B634" s="40"/>
      <c r="C634" s="220" t="s">
        <v>1042</v>
      </c>
      <c r="D634" s="220" t="s">
        <v>143</v>
      </c>
      <c r="E634" s="221" t="s">
        <v>1058</v>
      </c>
      <c r="F634" s="222" t="s">
        <v>1059</v>
      </c>
      <c r="G634" s="223" t="s">
        <v>1045</v>
      </c>
      <c r="H634" s="224">
        <v>1</v>
      </c>
      <c r="I634" s="225"/>
      <c r="J634" s="226">
        <f>ROUND(I634*H634,2)</f>
        <v>0</v>
      </c>
      <c r="K634" s="222" t="s">
        <v>165</v>
      </c>
      <c r="L634" s="45"/>
      <c r="M634" s="227" t="s">
        <v>19</v>
      </c>
      <c r="N634" s="228" t="s">
        <v>45</v>
      </c>
      <c r="O634" s="85"/>
      <c r="P634" s="229">
        <f>O634*H634</f>
        <v>0</v>
      </c>
      <c r="Q634" s="229">
        <v>0</v>
      </c>
      <c r="R634" s="229">
        <f>Q634*H634</f>
        <v>0</v>
      </c>
      <c r="S634" s="229">
        <v>0</v>
      </c>
      <c r="T634" s="230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1" t="s">
        <v>1046</v>
      </c>
      <c r="AT634" s="231" t="s">
        <v>143</v>
      </c>
      <c r="AU634" s="231" t="s">
        <v>85</v>
      </c>
      <c r="AY634" s="18" t="s">
        <v>142</v>
      </c>
      <c r="BE634" s="232">
        <f>IF(N634="základní",J634,0)</f>
        <v>0</v>
      </c>
      <c r="BF634" s="232">
        <f>IF(N634="snížená",J634,0)</f>
        <v>0</v>
      </c>
      <c r="BG634" s="232">
        <f>IF(N634="zákl. přenesená",J634,0)</f>
        <v>0</v>
      </c>
      <c r="BH634" s="232">
        <f>IF(N634="sníž. přenesená",J634,0)</f>
        <v>0</v>
      </c>
      <c r="BI634" s="232">
        <f>IF(N634="nulová",J634,0)</f>
        <v>0</v>
      </c>
      <c r="BJ634" s="18" t="s">
        <v>82</v>
      </c>
      <c r="BK634" s="232">
        <f>ROUND(I634*H634,2)</f>
        <v>0</v>
      </c>
      <c r="BL634" s="18" t="s">
        <v>1046</v>
      </c>
      <c r="BM634" s="231" t="s">
        <v>1060</v>
      </c>
    </row>
    <row r="635" s="2" customFormat="1">
      <c r="A635" s="39"/>
      <c r="B635" s="40"/>
      <c r="C635" s="41"/>
      <c r="D635" s="233" t="s">
        <v>149</v>
      </c>
      <c r="E635" s="41"/>
      <c r="F635" s="234" t="s">
        <v>1059</v>
      </c>
      <c r="G635" s="41"/>
      <c r="H635" s="41"/>
      <c r="I635" s="137"/>
      <c r="J635" s="41"/>
      <c r="K635" s="41"/>
      <c r="L635" s="45"/>
      <c r="M635" s="235"/>
      <c r="N635" s="236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149</v>
      </c>
      <c r="AU635" s="18" t="s">
        <v>85</v>
      </c>
    </row>
    <row r="636" s="2" customFormat="1" ht="16.5" customHeight="1">
      <c r="A636" s="39"/>
      <c r="B636" s="40"/>
      <c r="C636" s="220" t="s">
        <v>1049</v>
      </c>
      <c r="D636" s="220" t="s">
        <v>143</v>
      </c>
      <c r="E636" s="221" t="s">
        <v>1062</v>
      </c>
      <c r="F636" s="222" t="s">
        <v>1063</v>
      </c>
      <c r="G636" s="223" t="s">
        <v>1045</v>
      </c>
      <c r="H636" s="224">
        <v>1</v>
      </c>
      <c r="I636" s="225"/>
      <c r="J636" s="226">
        <f>ROUND(I636*H636,2)</f>
        <v>0</v>
      </c>
      <c r="K636" s="222" t="s">
        <v>165</v>
      </c>
      <c r="L636" s="45"/>
      <c r="M636" s="227" t="s">
        <v>19</v>
      </c>
      <c r="N636" s="228" t="s">
        <v>45</v>
      </c>
      <c r="O636" s="85"/>
      <c r="P636" s="229">
        <f>O636*H636</f>
        <v>0</v>
      </c>
      <c r="Q636" s="229">
        <v>0</v>
      </c>
      <c r="R636" s="229">
        <f>Q636*H636</f>
        <v>0</v>
      </c>
      <c r="S636" s="229">
        <v>0</v>
      </c>
      <c r="T636" s="230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31" t="s">
        <v>1046</v>
      </c>
      <c r="AT636" s="231" t="s">
        <v>143</v>
      </c>
      <c r="AU636" s="231" t="s">
        <v>85</v>
      </c>
      <c r="AY636" s="18" t="s">
        <v>142</v>
      </c>
      <c r="BE636" s="232">
        <f>IF(N636="základní",J636,0)</f>
        <v>0</v>
      </c>
      <c r="BF636" s="232">
        <f>IF(N636="snížená",J636,0)</f>
        <v>0</v>
      </c>
      <c r="BG636" s="232">
        <f>IF(N636="zákl. přenesená",J636,0)</f>
        <v>0</v>
      </c>
      <c r="BH636" s="232">
        <f>IF(N636="sníž. přenesená",J636,0)</f>
        <v>0</v>
      </c>
      <c r="BI636" s="232">
        <f>IF(N636="nulová",J636,0)</f>
        <v>0</v>
      </c>
      <c r="BJ636" s="18" t="s">
        <v>82</v>
      </c>
      <c r="BK636" s="232">
        <f>ROUND(I636*H636,2)</f>
        <v>0</v>
      </c>
      <c r="BL636" s="18" t="s">
        <v>1046</v>
      </c>
      <c r="BM636" s="231" t="s">
        <v>1064</v>
      </c>
    </row>
    <row r="637" s="2" customFormat="1">
      <c r="A637" s="39"/>
      <c r="B637" s="40"/>
      <c r="C637" s="41"/>
      <c r="D637" s="233" t="s">
        <v>149</v>
      </c>
      <c r="E637" s="41"/>
      <c r="F637" s="234" t="s">
        <v>1063</v>
      </c>
      <c r="G637" s="41"/>
      <c r="H637" s="41"/>
      <c r="I637" s="137"/>
      <c r="J637" s="41"/>
      <c r="K637" s="41"/>
      <c r="L637" s="45"/>
      <c r="M637" s="235"/>
      <c r="N637" s="236"/>
      <c r="O637" s="85"/>
      <c r="P637" s="85"/>
      <c r="Q637" s="85"/>
      <c r="R637" s="85"/>
      <c r="S637" s="85"/>
      <c r="T637" s="86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149</v>
      </c>
      <c r="AU637" s="18" t="s">
        <v>85</v>
      </c>
    </row>
    <row r="638" s="2" customFormat="1" ht="16.5" customHeight="1">
      <c r="A638" s="39"/>
      <c r="B638" s="40"/>
      <c r="C638" s="220" t="s">
        <v>1053</v>
      </c>
      <c r="D638" s="220" t="s">
        <v>143</v>
      </c>
      <c r="E638" s="221" t="s">
        <v>1066</v>
      </c>
      <c r="F638" s="222" t="s">
        <v>1067</v>
      </c>
      <c r="G638" s="223" t="s">
        <v>1045</v>
      </c>
      <c r="H638" s="224">
        <v>1</v>
      </c>
      <c r="I638" s="225"/>
      <c r="J638" s="226">
        <f>ROUND(I638*H638,2)</f>
        <v>0</v>
      </c>
      <c r="K638" s="222" t="s">
        <v>165</v>
      </c>
      <c r="L638" s="45"/>
      <c r="M638" s="227" t="s">
        <v>19</v>
      </c>
      <c r="N638" s="228" t="s">
        <v>45</v>
      </c>
      <c r="O638" s="85"/>
      <c r="P638" s="229">
        <f>O638*H638</f>
        <v>0</v>
      </c>
      <c r="Q638" s="229">
        <v>0</v>
      </c>
      <c r="R638" s="229">
        <f>Q638*H638</f>
        <v>0</v>
      </c>
      <c r="S638" s="229">
        <v>0</v>
      </c>
      <c r="T638" s="230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1" t="s">
        <v>1046</v>
      </c>
      <c r="AT638" s="231" t="s">
        <v>143</v>
      </c>
      <c r="AU638" s="231" t="s">
        <v>85</v>
      </c>
      <c r="AY638" s="18" t="s">
        <v>142</v>
      </c>
      <c r="BE638" s="232">
        <f>IF(N638="základní",J638,0)</f>
        <v>0</v>
      </c>
      <c r="BF638" s="232">
        <f>IF(N638="snížená",J638,0)</f>
        <v>0</v>
      </c>
      <c r="BG638" s="232">
        <f>IF(N638="zákl. přenesená",J638,0)</f>
        <v>0</v>
      </c>
      <c r="BH638" s="232">
        <f>IF(N638="sníž. přenesená",J638,0)</f>
        <v>0</v>
      </c>
      <c r="BI638" s="232">
        <f>IF(N638="nulová",J638,0)</f>
        <v>0</v>
      </c>
      <c r="BJ638" s="18" t="s">
        <v>82</v>
      </c>
      <c r="BK638" s="232">
        <f>ROUND(I638*H638,2)</f>
        <v>0</v>
      </c>
      <c r="BL638" s="18" t="s">
        <v>1046</v>
      </c>
      <c r="BM638" s="231" t="s">
        <v>1068</v>
      </c>
    </row>
    <row r="639" s="2" customFormat="1">
      <c r="A639" s="39"/>
      <c r="B639" s="40"/>
      <c r="C639" s="41"/>
      <c r="D639" s="233" t="s">
        <v>149</v>
      </c>
      <c r="E639" s="41"/>
      <c r="F639" s="234" t="s">
        <v>1067</v>
      </c>
      <c r="G639" s="41"/>
      <c r="H639" s="41"/>
      <c r="I639" s="137"/>
      <c r="J639" s="41"/>
      <c r="K639" s="41"/>
      <c r="L639" s="45"/>
      <c r="M639" s="235"/>
      <c r="N639" s="236"/>
      <c r="O639" s="85"/>
      <c r="P639" s="85"/>
      <c r="Q639" s="85"/>
      <c r="R639" s="85"/>
      <c r="S639" s="85"/>
      <c r="T639" s="86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149</v>
      </c>
      <c r="AU639" s="18" t="s">
        <v>85</v>
      </c>
    </row>
    <row r="640" s="2" customFormat="1" ht="21.75" customHeight="1">
      <c r="A640" s="39"/>
      <c r="B640" s="40"/>
      <c r="C640" s="220" t="s">
        <v>1061</v>
      </c>
      <c r="D640" s="220" t="s">
        <v>143</v>
      </c>
      <c r="E640" s="221" t="s">
        <v>1070</v>
      </c>
      <c r="F640" s="222" t="s">
        <v>1071</v>
      </c>
      <c r="G640" s="223" t="s">
        <v>1045</v>
      </c>
      <c r="H640" s="224">
        <v>1</v>
      </c>
      <c r="I640" s="225"/>
      <c r="J640" s="226">
        <f>ROUND(I640*H640,2)</f>
        <v>0</v>
      </c>
      <c r="K640" s="222" t="s">
        <v>165</v>
      </c>
      <c r="L640" s="45"/>
      <c r="M640" s="227" t="s">
        <v>19</v>
      </c>
      <c r="N640" s="228" t="s">
        <v>45</v>
      </c>
      <c r="O640" s="85"/>
      <c r="P640" s="229">
        <f>O640*H640</f>
        <v>0</v>
      </c>
      <c r="Q640" s="229">
        <v>0</v>
      </c>
      <c r="R640" s="229">
        <f>Q640*H640</f>
        <v>0</v>
      </c>
      <c r="S640" s="229">
        <v>0</v>
      </c>
      <c r="T640" s="230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1" t="s">
        <v>1046</v>
      </c>
      <c r="AT640" s="231" t="s">
        <v>143</v>
      </c>
      <c r="AU640" s="231" t="s">
        <v>85</v>
      </c>
      <c r="AY640" s="18" t="s">
        <v>142</v>
      </c>
      <c r="BE640" s="232">
        <f>IF(N640="základní",J640,0)</f>
        <v>0</v>
      </c>
      <c r="BF640" s="232">
        <f>IF(N640="snížená",J640,0)</f>
        <v>0</v>
      </c>
      <c r="BG640" s="232">
        <f>IF(N640="zákl. přenesená",J640,0)</f>
        <v>0</v>
      </c>
      <c r="BH640" s="232">
        <f>IF(N640="sníž. přenesená",J640,0)</f>
        <v>0</v>
      </c>
      <c r="BI640" s="232">
        <f>IF(N640="nulová",J640,0)</f>
        <v>0</v>
      </c>
      <c r="BJ640" s="18" t="s">
        <v>82</v>
      </c>
      <c r="BK640" s="232">
        <f>ROUND(I640*H640,2)</f>
        <v>0</v>
      </c>
      <c r="BL640" s="18" t="s">
        <v>1046</v>
      </c>
      <c r="BM640" s="231" t="s">
        <v>1471</v>
      </c>
    </row>
    <row r="641" s="2" customFormat="1">
      <c r="A641" s="39"/>
      <c r="B641" s="40"/>
      <c r="C641" s="41"/>
      <c r="D641" s="233" t="s">
        <v>149</v>
      </c>
      <c r="E641" s="41"/>
      <c r="F641" s="234" t="s">
        <v>1071</v>
      </c>
      <c r="G641" s="41"/>
      <c r="H641" s="41"/>
      <c r="I641" s="137"/>
      <c r="J641" s="41"/>
      <c r="K641" s="41"/>
      <c r="L641" s="45"/>
      <c r="M641" s="235"/>
      <c r="N641" s="236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149</v>
      </c>
      <c r="AU641" s="18" t="s">
        <v>85</v>
      </c>
    </row>
    <row r="642" s="12" customFormat="1" ht="22.8" customHeight="1">
      <c r="A642" s="12"/>
      <c r="B642" s="206"/>
      <c r="C642" s="207"/>
      <c r="D642" s="208" t="s">
        <v>73</v>
      </c>
      <c r="E642" s="258" t="s">
        <v>1073</v>
      </c>
      <c r="F642" s="258" t="s">
        <v>1074</v>
      </c>
      <c r="G642" s="207"/>
      <c r="H642" s="207"/>
      <c r="I642" s="210"/>
      <c r="J642" s="259">
        <f>BK642</f>
        <v>0</v>
      </c>
      <c r="K642" s="207"/>
      <c r="L642" s="212"/>
      <c r="M642" s="213"/>
      <c r="N642" s="214"/>
      <c r="O642" s="214"/>
      <c r="P642" s="215">
        <f>SUM(P643:P644)</f>
        <v>0</v>
      </c>
      <c r="Q642" s="214"/>
      <c r="R642" s="215">
        <f>SUM(R643:R644)</f>
        <v>0</v>
      </c>
      <c r="S642" s="214"/>
      <c r="T642" s="216">
        <f>SUM(T643:T644)</f>
        <v>0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217" t="s">
        <v>174</v>
      </c>
      <c r="AT642" s="218" t="s">
        <v>73</v>
      </c>
      <c r="AU642" s="218" t="s">
        <v>82</v>
      </c>
      <c r="AY642" s="217" t="s">
        <v>142</v>
      </c>
      <c r="BK642" s="219">
        <f>SUM(BK643:BK644)</f>
        <v>0</v>
      </c>
    </row>
    <row r="643" s="2" customFormat="1" ht="16.5" customHeight="1">
      <c r="A643" s="39"/>
      <c r="B643" s="40"/>
      <c r="C643" s="220" t="s">
        <v>1065</v>
      </c>
      <c r="D643" s="220" t="s">
        <v>143</v>
      </c>
      <c r="E643" s="221" t="s">
        <v>1076</v>
      </c>
      <c r="F643" s="222" t="s">
        <v>1077</v>
      </c>
      <c r="G643" s="223" t="s">
        <v>1045</v>
      </c>
      <c r="H643" s="224">
        <v>1</v>
      </c>
      <c r="I643" s="225"/>
      <c r="J643" s="226">
        <f>ROUND(I643*H643,2)</f>
        <v>0</v>
      </c>
      <c r="K643" s="222" t="s">
        <v>165</v>
      </c>
      <c r="L643" s="45"/>
      <c r="M643" s="227" t="s">
        <v>19</v>
      </c>
      <c r="N643" s="228" t="s">
        <v>45</v>
      </c>
      <c r="O643" s="85"/>
      <c r="P643" s="229">
        <f>O643*H643</f>
        <v>0</v>
      </c>
      <c r="Q643" s="229">
        <v>0</v>
      </c>
      <c r="R643" s="229">
        <f>Q643*H643</f>
        <v>0</v>
      </c>
      <c r="S643" s="229">
        <v>0</v>
      </c>
      <c r="T643" s="230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31" t="s">
        <v>1046</v>
      </c>
      <c r="AT643" s="231" t="s">
        <v>143</v>
      </c>
      <c r="AU643" s="231" t="s">
        <v>85</v>
      </c>
      <c r="AY643" s="18" t="s">
        <v>142</v>
      </c>
      <c r="BE643" s="232">
        <f>IF(N643="základní",J643,0)</f>
        <v>0</v>
      </c>
      <c r="BF643" s="232">
        <f>IF(N643="snížená",J643,0)</f>
        <v>0</v>
      </c>
      <c r="BG643" s="232">
        <f>IF(N643="zákl. přenesená",J643,0)</f>
        <v>0</v>
      </c>
      <c r="BH643" s="232">
        <f>IF(N643="sníž. přenesená",J643,0)</f>
        <v>0</v>
      </c>
      <c r="BI643" s="232">
        <f>IF(N643="nulová",J643,0)</f>
        <v>0</v>
      </c>
      <c r="BJ643" s="18" t="s">
        <v>82</v>
      </c>
      <c r="BK643" s="232">
        <f>ROUND(I643*H643,2)</f>
        <v>0</v>
      </c>
      <c r="BL643" s="18" t="s">
        <v>1046</v>
      </c>
      <c r="BM643" s="231" t="s">
        <v>1472</v>
      </c>
    </row>
    <row r="644" s="2" customFormat="1">
      <c r="A644" s="39"/>
      <c r="B644" s="40"/>
      <c r="C644" s="41"/>
      <c r="D644" s="233" t="s">
        <v>149</v>
      </c>
      <c r="E644" s="41"/>
      <c r="F644" s="234" t="s">
        <v>1079</v>
      </c>
      <c r="G644" s="41"/>
      <c r="H644" s="41"/>
      <c r="I644" s="137"/>
      <c r="J644" s="41"/>
      <c r="K644" s="41"/>
      <c r="L644" s="45"/>
      <c r="M644" s="235"/>
      <c r="N644" s="236"/>
      <c r="O644" s="85"/>
      <c r="P644" s="85"/>
      <c r="Q644" s="85"/>
      <c r="R644" s="85"/>
      <c r="S644" s="85"/>
      <c r="T644" s="86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T644" s="18" t="s">
        <v>149</v>
      </c>
      <c r="AU644" s="18" t="s">
        <v>85</v>
      </c>
    </row>
    <row r="645" s="12" customFormat="1" ht="22.8" customHeight="1">
      <c r="A645" s="12"/>
      <c r="B645" s="206"/>
      <c r="C645" s="207"/>
      <c r="D645" s="208" t="s">
        <v>73</v>
      </c>
      <c r="E645" s="258" t="s">
        <v>1080</v>
      </c>
      <c r="F645" s="258" t="s">
        <v>1081</v>
      </c>
      <c r="G645" s="207"/>
      <c r="H645" s="207"/>
      <c r="I645" s="210"/>
      <c r="J645" s="259">
        <f>BK645</f>
        <v>0</v>
      </c>
      <c r="K645" s="207"/>
      <c r="L645" s="212"/>
      <c r="M645" s="213"/>
      <c r="N645" s="214"/>
      <c r="O645" s="214"/>
      <c r="P645" s="215">
        <f>SUM(P646:P647)</f>
        <v>0</v>
      </c>
      <c r="Q645" s="214"/>
      <c r="R645" s="215">
        <f>SUM(R646:R647)</f>
        <v>0</v>
      </c>
      <c r="S645" s="214"/>
      <c r="T645" s="216">
        <f>SUM(T646:T647)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217" t="s">
        <v>174</v>
      </c>
      <c r="AT645" s="218" t="s">
        <v>73</v>
      </c>
      <c r="AU645" s="218" t="s">
        <v>82</v>
      </c>
      <c r="AY645" s="217" t="s">
        <v>142</v>
      </c>
      <c r="BK645" s="219">
        <f>SUM(BK646:BK647)</f>
        <v>0</v>
      </c>
    </row>
    <row r="646" s="2" customFormat="1" ht="16.5" customHeight="1">
      <c r="A646" s="39"/>
      <c r="B646" s="40"/>
      <c r="C646" s="220" t="s">
        <v>1057</v>
      </c>
      <c r="D646" s="220" t="s">
        <v>143</v>
      </c>
      <c r="E646" s="221" t="s">
        <v>1083</v>
      </c>
      <c r="F646" s="222" t="s">
        <v>1084</v>
      </c>
      <c r="G646" s="223" t="s">
        <v>1045</v>
      </c>
      <c r="H646" s="224">
        <v>1</v>
      </c>
      <c r="I646" s="225"/>
      <c r="J646" s="226">
        <f>ROUND(I646*H646,2)</f>
        <v>0</v>
      </c>
      <c r="K646" s="222" t="s">
        <v>165</v>
      </c>
      <c r="L646" s="45"/>
      <c r="M646" s="227" t="s">
        <v>19</v>
      </c>
      <c r="N646" s="228" t="s">
        <v>45</v>
      </c>
      <c r="O646" s="85"/>
      <c r="P646" s="229">
        <f>O646*H646</f>
        <v>0</v>
      </c>
      <c r="Q646" s="229">
        <v>0</v>
      </c>
      <c r="R646" s="229">
        <f>Q646*H646</f>
        <v>0</v>
      </c>
      <c r="S646" s="229">
        <v>0</v>
      </c>
      <c r="T646" s="230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31" t="s">
        <v>1046</v>
      </c>
      <c r="AT646" s="231" t="s">
        <v>143</v>
      </c>
      <c r="AU646" s="231" t="s">
        <v>85</v>
      </c>
      <c r="AY646" s="18" t="s">
        <v>142</v>
      </c>
      <c r="BE646" s="232">
        <f>IF(N646="základní",J646,0)</f>
        <v>0</v>
      </c>
      <c r="BF646" s="232">
        <f>IF(N646="snížená",J646,0)</f>
        <v>0</v>
      </c>
      <c r="BG646" s="232">
        <f>IF(N646="zákl. přenesená",J646,0)</f>
        <v>0</v>
      </c>
      <c r="BH646" s="232">
        <f>IF(N646="sníž. přenesená",J646,0)</f>
        <v>0</v>
      </c>
      <c r="BI646" s="232">
        <f>IF(N646="nulová",J646,0)</f>
        <v>0</v>
      </c>
      <c r="BJ646" s="18" t="s">
        <v>82</v>
      </c>
      <c r="BK646" s="232">
        <f>ROUND(I646*H646,2)</f>
        <v>0</v>
      </c>
      <c r="BL646" s="18" t="s">
        <v>1046</v>
      </c>
      <c r="BM646" s="231" t="s">
        <v>1473</v>
      </c>
    </row>
    <row r="647" s="2" customFormat="1">
      <c r="A647" s="39"/>
      <c r="B647" s="40"/>
      <c r="C647" s="41"/>
      <c r="D647" s="233" t="s">
        <v>149</v>
      </c>
      <c r="E647" s="41"/>
      <c r="F647" s="234" t="s">
        <v>1086</v>
      </c>
      <c r="G647" s="41"/>
      <c r="H647" s="41"/>
      <c r="I647" s="137"/>
      <c r="J647" s="41"/>
      <c r="K647" s="41"/>
      <c r="L647" s="45"/>
      <c r="M647" s="235"/>
      <c r="N647" s="236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149</v>
      </c>
      <c r="AU647" s="18" t="s">
        <v>85</v>
      </c>
    </row>
    <row r="648" s="12" customFormat="1" ht="22.8" customHeight="1">
      <c r="A648" s="12"/>
      <c r="B648" s="206"/>
      <c r="C648" s="207"/>
      <c r="D648" s="208" t="s">
        <v>73</v>
      </c>
      <c r="E648" s="258" t="s">
        <v>1087</v>
      </c>
      <c r="F648" s="258" t="s">
        <v>1088</v>
      </c>
      <c r="G648" s="207"/>
      <c r="H648" s="207"/>
      <c r="I648" s="210"/>
      <c r="J648" s="259">
        <f>BK648</f>
        <v>0</v>
      </c>
      <c r="K648" s="207"/>
      <c r="L648" s="212"/>
      <c r="M648" s="213"/>
      <c r="N648" s="214"/>
      <c r="O648" s="214"/>
      <c r="P648" s="215">
        <f>SUM(P649:P650)</f>
        <v>0</v>
      </c>
      <c r="Q648" s="214"/>
      <c r="R648" s="215">
        <f>SUM(R649:R650)</f>
        <v>0</v>
      </c>
      <c r="S648" s="214"/>
      <c r="T648" s="216">
        <f>SUM(T649:T650)</f>
        <v>0</v>
      </c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R648" s="217" t="s">
        <v>174</v>
      </c>
      <c r="AT648" s="218" t="s">
        <v>73</v>
      </c>
      <c r="AU648" s="218" t="s">
        <v>82</v>
      </c>
      <c r="AY648" s="217" t="s">
        <v>142</v>
      </c>
      <c r="BK648" s="219">
        <f>SUM(BK649:BK650)</f>
        <v>0</v>
      </c>
    </row>
    <row r="649" s="2" customFormat="1" ht="16.5" customHeight="1">
      <c r="A649" s="39"/>
      <c r="B649" s="40"/>
      <c r="C649" s="220" t="s">
        <v>1082</v>
      </c>
      <c r="D649" s="220" t="s">
        <v>143</v>
      </c>
      <c r="E649" s="221" t="s">
        <v>1090</v>
      </c>
      <c r="F649" s="222" t="s">
        <v>1091</v>
      </c>
      <c r="G649" s="223" t="s">
        <v>1045</v>
      </c>
      <c r="H649" s="224">
        <v>1</v>
      </c>
      <c r="I649" s="225"/>
      <c r="J649" s="226">
        <f>ROUND(I649*H649,2)</f>
        <v>0</v>
      </c>
      <c r="K649" s="222" t="s">
        <v>165</v>
      </c>
      <c r="L649" s="45"/>
      <c r="M649" s="227" t="s">
        <v>19</v>
      </c>
      <c r="N649" s="228" t="s">
        <v>45</v>
      </c>
      <c r="O649" s="85"/>
      <c r="P649" s="229">
        <f>O649*H649</f>
        <v>0</v>
      </c>
      <c r="Q649" s="229">
        <v>0</v>
      </c>
      <c r="R649" s="229">
        <f>Q649*H649</f>
        <v>0</v>
      </c>
      <c r="S649" s="229">
        <v>0</v>
      </c>
      <c r="T649" s="230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31" t="s">
        <v>1046</v>
      </c>
      <c r="AT649" s="231" t="s">
        <v>143</v>
      </c>
      <c r="AU649" s="231" t="s">
        <v>85</v>
      </c>
      <c r="AY649" s="18" t="s">
        <v>142</v>
      </c>
      <c r="BE649" s="232">
        <f>IF(N649="základní",J649,0)</f>
        <v>0</v>
      </c>
      <c r="BF649" s="232">
        <f>IF(N649="snížená",J649,0)</f>
        <v>0</v>
      </c>
      <c r="BG649" s="232">
        <f>IF(N649="zákl. přenesená",J649,0)</f>
        <v>0</v>
      </c>
      <c r="BH649" s="232">
        <f>IF(N649="sníž. přenesená",J649,0)</f>
        <v>0</v>
      </c>
      <c r="BI649" s="232">
        <f>IF(N649="nulová",J649,0)</f>
        <v>0</v>
      </c>
      <c r="BJ649" s="18" t="s">
        <v>82</v>
      </c>
      <c r="BK649" s="232">
        <f>ROUND(I649*H649,2)</f>
        <v>0</v>
      </c>
      <c r="BL649" s="18" t="s">
        <v>1046</v>
      </c>
      <c r="BM649" s="231" t="s">
        <v>1474</v>
      </c>
    </row>
    <row r="650" s="2" customFormat="1">
      <c r="A650" s="39"/>
      <c r="B650" s="40"/>
      <c r="C650" s="41"/>
      <c r="D650" s="233" t="s">
        <v>149</v>
      </c>
      <c r="E650" s="41"/>
      <c r="F650" s="234" t="s">
        <v>1091</v>
      </c>
      <c r="G650" s="41"/>
      <c r="H650" s="41"/>
      <c r="I650" s="137"/>
      <c r="J650" s="41"/>
      <c r="K650" s="41"/>
      <c r="L650" s="45"/>
      <c r="M650" s="235"/>
      <c r="N650" s="236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149</v>
      </c>
      <c r="AU650" s="18" t="s">
        <v>85</v>
      </c>
    </row>
    <row r="651" s="12" customFormat="1" ht="22.8" customHeight="1">
      <c r="A651" s="12"/>
      <c r="B651" s="206"/>
      <c r="C651" s="207"/>
      <c r="D651" s="208" t="s">
        <v>73</v>
      </c>
      <c r="E651" s="258" t="s">
        <v>1093</v>
      </c>
      <c r="F651" s="258" t="s">
        <v>1094</v>
      </c>
      <c r="G651" s="207"/>
      <c r="H651" s="207"/>
      <c r="I651" s="210"/>
      <c r="J651" s="259">
        <f>BK651</f>
        <v>0</v>
      </c>
      <c r="K651" s="207"/>
      <c r="L651" s="212"/>
      <c r="M651" s="213"/>
      <c r="N651" s="214"/>
      <c r="O651" s="214"/>
      <c r="P651" s="215">
        <f>SUM(P652:P655)</f>
        <v>0</v>
      </c>
      <c r="Q651" s="214"/>
      <c r="R651" s="215">
        <f>SUM(R652:R655)</f>
        <v>0</v>
      </c>
      <c r="S651" s="214"/>
      <c r="T651" s="216">
        <f>SUM(T652:T655)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17" t="s">
        <v>174</v>
      </c>
      <c r="AT651" s="218" t="s">
        <v>73</v>
      </c>
      <c r="AU651" s="218" t="s">
        <v>82</v>
      </c>
      <c r="AY651" s="217" t="s">
        <v>142</v>
      </c>
      <c r="BK651" s="219">
        <f>SUM(BK652:BK655)</f>
        <v>0</v>
      </c>
    </row>
    <row r="652" s="2" customFormat="1" ht="16.5" customHeight="1">
      <c r="A652" s="39"/>
      <c r="B652" s="40"/>
      <c r="C652" s="220" t="s">
        <v>1069</v>
      </c>
      <c r="D652" s="220" t="s">
        <v>143</v>
      </c>
      <c r="E652" s="221" t="s">
        <v>1096</v>
      </c>
      <c r="F652" s="222" t="s">
        <v>1097</v>
      </c>
      <c r="G652" s="223" t="s">
        <v>1045</v>
      </c>
      <c r="H652" s="224">
        <v>1</v>
      </c>
      <c r="I652" s="225"/>
      <c r="J652" s="226">
        <f>ROUND(I652*H652,2)</f>
        <v>0</v>
      </c>
      <c r="K652" s="222" t="s">
        <v>165</v>
      </c>
      <c r="L652" s="45"/>
      <c r="M652" s="227" t="s">
        <v>19</v>
      </c>
      <c r="N652" s="228" t="s">
        <v>45</v>
      </c>
      <c r="O652" s="85"/>
      <c r="P652" s="229">
        <f>O652*H652</f>
        <v>0</v>
      </c>
      <c r="Q652" s="229">
        <v>0</v>
      </c>
      <c r="R652" s="229">
        <f>Q652*H652</f>
        <v>0</v>
      </c>
      <c r="S652" s="229">
        <v>0</v>
      </c>
      <c r="T652" s="230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31" t="s">
        <v>1046</v>
      </c>
      <c r="AT652" s="231" t="s">
        <v>143</v>
      </c>
      <c r="AU652" s="231" t="s">
        <v>85</v>
      </c>
      <c r="AY652" s="18" t="s">
        <v>142</v>
      </c>
      <c r="BE652" s="232">
        <f>IF(N652="základní",J652,0)</f>
        <v>0</v>
      </c>
      <c r="BF652" s="232">
        <f>IF(N652="snížená",J652,0)</f>
        <v>0</v>
      </c>
      <c r="BG652" s="232">
        <f>IF(N652="zákl. přenesená",J652,0)</f>
        <v>0</v>
      </c>
      <c r="BH652" s="232">
        <f>IF(N652="sníž. přenesená",J652,0)</f>
        <v>0</v>
      </c>
      <c r="BI652" s="232">
        <f>IF(N652="nulová",J652,0)</f>
        <v>0</v>
      </c>
      <c r="BJ652" s="18" t="s">
        <v>82</v>
      </c>
      <c r="BK652" s="232">
        <f>ROUND(I652*H652,2)</f>
        <v>0</v>
      </c>
      <c r="BL652" s="18" t="s">
        <v>1046</v>
      </c>
      <c r="BM652" s="231" t="s">
        <v>1475</v>
      </c>
    </row>
    <row r="653" s="2" customFormat="1">
      <c r="A653" s="39"/>
      <c r="B653" s="40"/>
      <c r="C653" s="41"/>
      <c r="D653" s="233" t="s">
        <v>149</v>
      </c>
      <c r="E653" s="41"/>
      <c r="F653" s="234" t="s">
        <v>1097</v>
      </c>
      <c r="G653" s="41"/>
      <c r="H653" s="41"/>
      <c r="I653" s="137"/>
      <c r="J653" s="41"/>
      <c r="K653" s="41"/>
      <c r="L653" s="45"/>
      <c r="M653" s="235"/>
      <c r="N653" s="236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149</v>
      </c>
      <c r="AU653" s="18" t="s">
        <v>85</v>
      </c>
    </row>
    <row r="654" s="2" customFormat="1" ht="21.75" customHeight="1">
      <c r="A654" s="39"/>
      <c r="B654" s="40"/>
      <c r="C654" s="220" t="s">
        <v>1089</v>
      </c>
      <c r="D654" s="220" t="s">
        <v>143</v>
      </c>
      <c r="E654" s="221" t="s">
        <v>1100</v>
      </c>
      <c r="F654" s="222" t="s">
        <v>1101</v>
      </c>
      <c r="G654" s="223" t="s">
        <v>1045</v>
      </c>
      <c r="H654" s="224">
        <v>1</v>
      </c>
      <c r="I654" s="225"/>
      <c r="J654" s="226">
        <f>ROUND(I654*H654,2)</f>
        <v>0</v>
      </c>
      <c r="K654" s="222" t="s">
        <v>165</v>
      </c>
      <c r="L654" s="45"/>
      <c r="M654" s="227" t="s">
        <v>19</v>
      </c>
      <c r="N654" s="228" t="s">
        <v>45</v>
      </c>
      <c r="O654" s="85"/>
      <c r="P654" s="229">
        <f>O654*H654</f>
        <v>0</v>
      </c>
      <c r="Q654" s="229">
        <v>0</v>
      </c>
      <c r="R654" s="229">
        <f>Q654*H654</f>
        <v>0</v>
      </c>
      <c r="S654" s="229">
        <v>0</v>
      </c>
      <c r="T654" s="230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31" t="s">
        <v>1046</v>
      </c>
      <c r="AT654" s="231" t="s">
        <v>143</v>
      </c>
      <c r="AU654" s="231" t="s">
        <v>85</v>
      </c>
      <c r="AY654" s="18" t="s">
        <v>142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18" t="s">
        <v>82</v>
      </c>
      <c r="BK654" s="232">
        <f>ROUND(I654*H654,2)</f>
        <v>0</v>
      </c>
      <c r="BL654" s="18" t="s">
        <v>1046</v>
      </c>
      <c r="BM654" s="231" t="s">
        <v>1476</v>
      </c>
    </row>
    <row r="655" s="2" customFormat="1">
      <c r="A655" s="39"/>
      <c r="B655" s="40"/>
      <c r="C655" s="41"/>
      <c r="D655" s="233" t="s">
        <v>149</v>
      </c>
      <c r="E655" s="41"/>
      <c r="F655" s="234" t="s">
        <v>1101</v>
      </c>
      <c r="G655" s="41"/>
      <c r="H655" s="41"/>
      <c r="I655" s="137"/>
      <c r="J655" s="41"/>
      <c r="K655" s="41"/>
      <c r="L655" s="45"/>
      <c r="M655" s="272"/>
      <c r="N655" s="273"/>
      <c r="O655" s="274"/>
      <c r="P655" s="274"/>
      <c r="Q655" s="274"/>
      <c r="R655" s="274"/>
      <c r="S655" s="274"/>
      <c r="T655" s="275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149</v>
      </c>
      <c r="AU655" s="18" t="s">
        <v>85</v>
      </c>
    </row>
    <row r="656" s="2" customFormat="1" ht="6.96" customHeight="1">
      <c r="A656" s="39"/>
      <c r="B656" s="60"/>
      <c r="C656" s="61"/>
      <c r="D656" s="61"/>
      <c r="E656" s="61"/>
      <c r="F656" s="61"/>
      <c r="G656" s="61"/>
      <c r="H656" s="61"/>
      <c r="I656" s="170"/>
      <c r="J656" s="61"/>
      <c r="K656" s="61"/>
      <c r="L656" s="45"/>
      <c r="M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</row>
  </sheetData>
  <sheetProtection sheet="1" autoFilter="0" formatColumns="0" formatRows="0" objects="1" scenarios="1" spinCount="100000" saltValue="a+ywGQvifmvf60JDXjjQPk8ZoY4wtzEvMC6n6m8jFLXl8V9btVgn+sankT5faDWzzdJ/qiu1OmGVGKJWbLhLTA==" hashValue="rS/GpuBuAer2oTVPel1prGTq5acLlU0DtKx0Tt+Ee1UDWTam3h6DrVVArbbrGQIhCkgQtBa7Gskfqha2v/GwHA==" algorithmName="SHA-512" password="CC35"/>
  <autoFilter ref="C95:K655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85</v>
      </c>
    </row>
    <row r="4" s="1" customFormat="1" ht="24.96" customHeight="1">
      <c r="B4" s="21"/>
      <c r="D4" s="133" t="s">
        <v>98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Preference veřejné dopravy města Třebíč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99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1477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84</v>
      </c>
      <c r="G11" s="39"/>
      <c r="H11" s="39"/>
      <c r="I11" s="141" t="s">
        <v>20</v>
      </c>
      <c r="J11" s="140" t="s">
        <v>101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8. 1. 2021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21.84" customHeight="1">
      <c r="A13" s="39"/>
      <c r="B13" s="45"/>
      <c r="C13" s="39"/>
      <c r="D13" s="143" t="s">
        <v>102</v>
      </c>
      <c r="E13" s="39"/>
      <c r="F13" s="144" t="s">
        <v>103</v>
      </c>
      <c r="G13" s="39"/>
      <c r="H13" s="39"/>
      <c r="I13" s="145" t="s">
        <v>104</v>
      </c>
      <c r="J13" s="144" t="s">
        <v>105</v>
      </c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27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26</v>
      </c>
      <c r="J23" s="140" t="s">
        <v>36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37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38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83.25" customHeight="1">
      <c r="A27" s="146"/>
      <c r="B27" s="147"/>
      <c r="C27" s="146"/>
      <c r="D27" s="146"/>
      <c r="E27" s="148" t="s">
        <v>39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2"/>
      <c r="J29" s="151"/>
      <c r="K29" s="151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137"/>
      <c r="J30" s="154">
        <f>ROUND(J96,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1"/>
      <c r="E31" s="151"/>
      <c r="F31" s="151"/>
      <c r="G31" s="151"/>
      <c r="H31" s="151"/>
      <c r="I31" s="152"/>
      <c r="J31" s="151"/>
      <c r="K31" s="151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6" t="s">
        <v>41</v>
      </c>
      <c r="J32" s="155" t="s">
        <v>43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7" t="s">
        <v>44</v>
      </c>
      <c r="E33" s="135" t="s">
        <v>45</v>
      </c>
      <c r="F33" s="158">
        <f>ROUND((SUM(BE96:BE618)),  2)</f>
        <v>0</v>
      </c>
      <c r="G33" s="39"/>
      <c r="H33" s="39"/>
      <c r="I33" s="159">
        <v>0.20999999999999999</v>
      </c>
      <c r="J33" s="158">
        <f>ROUND(((SUM(BE96:BE618))*I33),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46</v>
      </c>
      <c r="F34" s="158">
        <f>ROUND((SUM(BF96:BF618)),  2)</f>
        <v>0</v>
      </c>
      <c r="G34" s="39"/>
      <c r="H34" s="39"/>
      <c r="I34" s="159">
        <v>0.14999999999999999</v>
      </c>
      <c r="J34" s="158">
        <f>ROUND(((SUM(BF96:BF618))*I34),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47</v>
      </c>
      <c r="F35" s="158">
        <f>ROUND((SUM(BG96:BG618)),  2)</f>
        <v>0</v>
      </c>
      <c r="G35" s="39"/>
      <c r="H35" s="39"/>
      <c r="I35" s="159">
        <v>0.20999999999999999</v>
      </c>
      <c r="J35" s="158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48</v>
      </c>
      <c r="F36" s="158">
        <f>ROUND((SUM(BH96:BH618)),  2)</f>
        <v>0</v>
      </c>
      <c r="G36" s="39"/>
      <c r="H36" s="39"/>
      <c r="I36" s="159">
        <v>0.14999999999999999</v>
      </c>
      <c r="J36" s="158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49</v>
      </c>
      <c r="F37" s="158">
        <f>ROUND((SUM(BI96:BI618)),  2)</f>
        <v>0</v>
      </c>
      <c r="G37" s="39"/>
      <c r="H37" s="39"/>
      <c r="I37" s="159">
        <v>0</v>
      </c>
      <c r="J37" s="158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4" t="str">
        <f>E7</f>
        <v>Preference veřejné dopravy města Třebíč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F.a - Komenského nám. - sever - KAM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Město Třebíč</v>
      </c>
      <c r="G52" s="41"/>
      <c r="H52" s="41"/>
      <c r="I52" s="141" t="s">
        <v>23</v>
      </c>
      <c r="J52" s="73" t="str">
        <f>IF(J12="","",J12)</f>
        <v>8. 1. 2021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Třebíč</v>
      </c>
      <c r="G54" s="41"/>
      <c r="H54" s="41"/>
      <c r="I54" s="141" t="s">
        <v>32</v>
      </c>
      <c r="J54" s="37" t="str">
        <f>E21</f>
        <v>Ing. Karel Tomek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Ivalú Macarena Ávila Herrera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5" t="s">
        <v>107</v>
      </c>
      <c r="D57" s="176"/>
      <c r="E57" s="176"/>
      <c r="F57" s="176"/>
      <c r="G57" s="176"/>
      <c r="H57" s="176"/>
      <c r="I57" s="177"/>
      <c r="J57" s="178" t="s">
        <v>108</v>
      </c>
      <c r="K57" s="176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9" t="s">
        <v>72</v>
      </c>
      <c r="D59" s="41"/>
      <c r="E59" s="41"/>
      <c r="F59" s="41"/>
      <c r="G59" s="41"/>
      <c r="H59" s="41"/>
      <c r="I59" s="137"/>
      <c r="J59" s="103">
        <f>J96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80"/>
      <c r="C60" s="181"/>
      <c r="D60" s="182" t="s">
        <v>110</v>
      </c>
      <c r="E60" s="183"/>
      <c r="F60" s="183"/>
      <c r="G60" s="183"/>
      <c r="H60" s="183"/>
      <c r="I60" s="184"/>
      <c r="J60" s="185">
        <f>J97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80"/>
      <c r="C61" s="181"/>
      <c r="D61" s="182" t="s">
        <v>111</v>
      </c>
      <c r="E61" s="183"/>
      <c r="F61" s="183"/>
      <c r="G61" s="183"/>
      <c r="H61" s="183"/>
      <c r="I61" s="184"/>
      <c r="J61" s="185">
        <f>J104</f>
        <v>0</v>
      </c>
      <c r="K61" s="181"/>
      <c r="L61" s="186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87"/>
      <c r="C62" s="188"/>
      <c r="D62" s="189" t="s">
        <v>112</v>
      </c>
      <c r="E62" s="190"/>
      <c r="F62" s="190"/>
      <c r="G62" s="190"/>
      <c r="H62" s="190"/>
      <c r="I62" s="191"/>
      <c r="J62" s="192">
        <f>J105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7"/>
      <c r="C63" s="188"/>
      <c r="D63" s="189" t="s">
        <v>113</v>
      </c>
      <c r="E63" s="190"/>
      <c r="F63" s="190"/>
      <c r="G63" s="190"/>
      <c r="H63" s="190"/>
      <c r="I63" s="191"/>
      <c r="J63" s="192">
        <f>J120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80"/>
      <c r="C64" s="181"/>
      <c r="D64" s="182" t="s">
        <v>114</v>
      </c>
      <c r="E64" s="183"/>
      <c r="F64" s="183"/>
      <c r="G64" s="183"/>
      <c r="H64" s="183"/>
      <c r="I64" s="184"/>
      <c r="J64" s="185">
        <f>J167</f>
        <v>0</v>
      </c>
      <c r="K64" s="181"/>
      <c r="L64" s="18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7"/>
      <c r="C65" s="188"/>
      <c r="D65" s="189" t="s">
        <v>115</v>
      </c>
      <c r="E65" s="190"/>
      <c r="F65" s="190"/>
      <c r="G65" s="190"/>
      <c r="H65" s="190"/>
      <c r="I65" s="191"/>
      <c r="J65" s="192">
        <f>J168</f>
        <v>0</v>
      </c>
      <c r="K65" s="188"/>
      <c r="L65" s="19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7"/>
      <c r="C66" s="188"/>
      <c r="D66" s="189" t="s">
        <v>116</v>
      </c>
      <c r="E66" s="190"/>
      <c r="F66" s="190"/>
      <c r="G66" s="190"/>
      <c r="H66" s="190"/>
      <c r="I66" s="191"/>
      <c r="J66" s="192">
        <f>J238</f>
        <v>0</v>
      </c>
      <c r="K66" s="188"/>
      <c r="L66" s="19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7"/>
      <c r="C67" s="188"/>
      <c r="D67" s="189" t="s">
        <v>117</v>
      </c>
      <c r="E67" s="190"/>
      <c r="F67" s="190"/>
      <c r="G67" s="190"/>
      <c r="H67" s="190"/>
      <c r="I67" s="191"/>
      <c r="J67" s="192">
        <f>J436</f>
        <v>0</v>
      </c>
      <c r="K67" s="188"/>
      <c r="L67" s="19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0"/>
      <c r="C68" s="181"/>
      <c r="D68" s="182" t="s">
        <v>118</v>
      </c>
      <c r="E68" s="183"/>
      <c r="F68" s="183"/>
      <c r="G68" s="183"/>
      <c r="H68" s="183"/>
      <c r="I68" s="184"/>
      <c r="J68" s="185">
        <f>J539</f>
        <v>0</v>
      </c>
      <c r="K68" s="181"/>
      <c r="L68" s="18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7"/>
      <c r="C69" s="188"/>
      <c r="D69" s="189" t="s">
        <v>119</v>
      </c>
      <c r="E69" s="190"/>
      <c r="F69" s="190"/>
      <c r="G69" s="190"/>
      <c r="H69" s="190"/>
      <c r="I69" s="191"/>
      <c r="J69" s="192">
        <f>J566</f>
        <v>0</v>
      </c>
      <c r="K69" s="188"/>
      <c r="L69" s="19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80"/>
      <c r="C70" s="181"/>
      <c r="D70" s="182" t="s">
        <v>120</v>
      </c>
      <c r="E70" s="183"/>
      <c r="F70" s="183"/>
      <c r="G70" s="183"/>
      <c r="H70" s="183"/>
      <c r="I70" s="184"/>
      <c r="J70" s="185">
        <f>J573</f>
        <v>0</v>
      </c>
      <c r="K70" s="181"/>
      <c r="L70" s="18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80"/>
      <c r="C71" s="181"/>
      <c r="D71" s="182" t="s">
        <v>121</v>
      </c>
      <c r="E71" s="183"/>
      <c r="F71" s="183"/>
      <c r="G71" s="183"/>
      <c r="H71" s="183"/>
      <c r="I71" s="184"/>
      <c r="J71" s="185">
        <f>J589</f>
        <v>0</v>
      </c>
      <c r="K71" s="181"/>
      <c r="L71" s="186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7"/>
      <c r="C72" s="188"/>
      <c r="D72" s="189" t="s">
        <v>122</v>
      </c>
      <c r="E72" s="190"/>
      <c r="F72" s="190"/>
      <c r="G72" s="190"/>
      <c r="H72" s="190"/>
      <c r="I72" s="191"/>
      <c r="J72" s="192">
        <f>J590</f>
        <v>0</v>
      </c>
      <c r="K72" s="188"/>
      <c r="L72" s="19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7"/>
      <c r="C73" s="188"/>
      <c r="D73" s="189" t="s">
        <v>123</v>
      </c>
      <c r="E73" s="190"/>
      <c r="F73" s="190"/>
      <c r="G73" s="190"/>
      <c r="H73" s="190"/>
      <c r="I73" s="191"/>
      <c r="J73" s="192">
        <f>J605</f>
        <v>0</v>
      </c>
      <c r="K73" s="188"/>
      <c r="L73" s="19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7"/>
      <c r="C74" s="188"/>
      <c r="D74" s="189" t="s">
        <v>124</v>
      </c>
      <c r="E74" s="190"/>
      <c r="F74" s="190"/>
      <c r="G74" s="190"/>
      <c r="H74" s="190"/>
      <c r="I74" s="191"/>
      <c r="J74" s="192">
        <f>J608</f>
        <v>0</v>
      </c>
      <c r="K74" s="188"/>
      <c r="L74" s="19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7"/>
      <c r="C75" s="188"/>
      <c r="D75" s="189" t="s">
        <v>125</v>
      </c>
      <c r="E75" s="190"/>
      <c r="F75" s="190"/>
      <c r="G75" s="190"/>
      <c r="H75" s="190"/>
      <c r="I75" s="191"/>
      <c r="J75" s="192">
        <f>J611</f>
        <v>0</v>
      </c>
      <c r="K75" s="188"/>
      <c r="L75" s="19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7"/>
      <c r="C76" s="188"/>
      <c r="D76" s="189" t="s">
        <v>126</v>
      </c>
      <c r="E76" s="190"/>
      <c r="F76" s="190"/>
      <c r="G76" s="190"/>
      <c r="H76" s="190"/>
      <c r="I76" s="191"/>
      <c r="J76" s="192">
        <f>J614</f>
        <v>0</v>
      </c>
      <c r="K76" s="188"/>
      <c r="L76" s="19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60"/>
      <c r="C78" s="61"/>
      <c r="D78" s="61"/>
      <c r="E78" s="61"/>
      <c r="F78" s="61"/>
      <c r="G78" s="61"/>
      <c r="H78" s="61"/>
      <c r="I78" s="170"/>
      <c r="J78" s="61"/>
      <c r="K78" s="6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="2" customFormat="1" ht="6.96" customHeight="1">
      <c r="A82" s="39"/>
      <c r="B82" s="62"/>
      <c r="C82" s="63"/>
      <c r="D82" s="63"/>
      <c r="E82" s="63"/>
      <c r="F82" s="63"/>
      <c r="G82" s="63"/>
      <c r="H82" s="63"/>
      <c r="I82" s="173"/>
      <c r="J82" s="63"/>
      <c r="K82" s="63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24.96" customHeight="1">
      <c r="A83" s="39"/>
      <c r="B83" s="40"/>
      <c r="C83" s="24" t="s">
        <v>127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174" t="str">
        <f>E7</f>
        <v>Preference veřejné dopravy města Třebíč</v>
      </c>
      <c r="F86" s="33"/>
      <c r="G86" s="33"/>
      <c r="H86" s="33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99</v>
      </c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6.5" customHeight="1">
      <c r="A88" s="39"/>
      <c r="B88" s="40"/>
      <c r="C88" s="41"/>
      <c r="D88" s="41"/>
      <c r="E88" s="70" t="str">
        <f>E9</f>
        <v>F.a - Komenského nám. - sever - KAM</v>
      </c>
      <c r="F88" s="41"/>
      <c r="G88" s="41"/>
      <c r="H88" s="41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21</v>
      </c>
      <c r="D90" s="41"/>
      <c r="E90" s="41"/>
      <c r="F90" s="28" t="str">
        <f>F12</f>
        <v>Město Třebíč</v>
      </c>
      <c r="G90" s="41"/>
      <c r="H90" s="41"/>
      <c r="I90" s="141" t="s">
        <v>23</v>
      </c>
      <c r="J90" s="73" t="str">
        <f>IF(J12="","",J12)</f>
        <v>8. 1. 2021</v>
      </c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6.96" customHeight="1">
      <c r="A91" s="39"/>
      <c r="B91" s="40"/>
      <c r="C91" s="41"/>
      <c r="D91" s="41"/>
      <c r="E91" s="41"/>
      <c r="F91" s="41"/>
      <c r="G91" s="41"/>
      <c r="H91" s="41"/>
      <c r="I91" s="137"/>
      <c r="J91" s="41"/>
      <c r="K91" s="41"/>
      <c r="L91" s="1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25</v>
      </c>
      <c r="D92" s="41"/>
      <c r="E92" s="41"/>
      <c r="F92" s="28" t="str">
        <f>E15</f>
        <v>Město Třebíč</v>
      </c>
      <c r="G92" s="41"/>
      <c r="H92" s="41"/>
      <c r="I92" s="141" t="s">
        <v>32</v>
      </c>
      <c r="J92" s="37" t="str">
        <f>E21</f>
        <v>Ing. Karel Tomek</v>
      </c>
      <c r="K92" s="41"/>
      <c r="L92" s="1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25.65" customHeight="1">
      <c r="A93" s="39"/>
      <c r="B93" s="40"/>
      <c r="C93" s="33" t="s">
        <v>30</v>
      </c>
      <c r="D93" s="41"/>
      <c r="E93" s="41"/>
      <c r="F93" s="28" t="str">
        <f>IF(E18="","",E18)</f>
        <v>Vyplň údaj</v>
      </c>
      <c r="G93" s="41"/>
      <c r="H93" s="41"/>
      <c r="I93" s="141" t="s">
        <v>35</v>
      </c>
      <c r="J93" s="37" t="str">
        <f>E24</f>
        <v>Ivalú Macarena Ávila Herrera</v>
      </c>
      <c r="K93" s="41"/>
      <c r="L93" s="1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0.32" customHeight="1">
      <c r="A94" s="39"/>
      <c r="B94" s="40"/>
      <c r="C94" s="41"/>
      <c r="D94" s="41"/>
      <c r="E94" s="41"/>
      <c r="F94" s="41"/>
      <c r="G94" s="41"/>
      <c r="H94" s="41"/>
      <c r="I94" s="137"/>
      <c r="J94" s="41"/>
      <c r="K94" s="41"/>
      <c r="L94" s="1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11" customFormat="1" ht="29.28" customHeight="1">
      <c r="A95" s="194"/>
      <c r="B95" s="195"/>
      <c r="C95" s="196" t="s">
        <v>128</v>
      </c>
      <c r="D95" s="197" t="s">
        <v>59</v>
      </c>
      <c r="E95" s="197" t="s">
        <v>55</v>
      </c>
      <c r="F95" s="197" t="s">
        <v>56</v>
      </c>
      <c r="G95" s="197" t="s">
        <v>129</v>
      </c>
      <c r="H95" s="197" t="s">
        <v>130</v>
      </c>
      <c r="I95" s="198" t="s">
        <v>131</v>
      </c>
      <c r="J95" s="197" t="s">
        <v>108</v>
      </c>
      <c r="K95" s="199" t="s">
        <v>132</v>
      </c>
      <c r="L95" s="200"/>
      <c r="M95" s="93" t="s">
        <v>19</v>
      </c>
      <c r="N95" s="94" t="s">
        <v>44</v>
      </c>
      <c r="O95" s="94" t="s">
        <v>133</v>
      </c>
      <c r="P95" s="94" t="s">
        <v>134</v>
      </c>
      <c r="Q95" s="94" t="s">
        <v>135</v>
      </c>
      <c r="R95" s="94" t="s">
        <v>136</v>
      </c>
      <c r="S95" s="94" t="s">
        <v>137</v>
      </c>
      <c r="T95" s="95" t="s">
        <v>138</v>
      </c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</row>
    <row r="96" s="2" customFormat="1" ht="22.8" customHeight="1">
      <c r="A96" s="39"/>
      <c r="B96" s="40"/>
      <c r="C96" s="100" t="s">
        <v>139</v>
      </c>
      <c r="D96" s="41"/>
      <c r="E96" s="41"/>
      <c r="F96" s="41"/>
      <c r="G96" s="41"/>
      <c r="H96" s="41"/>
      <c r="I96" s="137"/>
      <c r="J96" s="201">
        <f>BK96</f>
        <v>0</v>
      </c>
      <c r="K96" s="41"/>
      <c r="L96" s="45"/>
      <c r="M96" s="96"/>
      <c r="N96" s="202"/>
      <c r="O96" s="97"/>
      <c r="P96" s="203">
        <f>P97+P104+P167+P539+P573+P589</f>
        <v>0</v>
      </c>
      <c r="Q96" s="97"/>
      <c r="R96" s="203">
        <f>R97+R104+R167+R539+R573+R589</f>
        <v>179.36036828000002</v>
      </c>
      <c r="S96" s="97"/>
      <c r="T96" s="204">
        <f>T97+T104+T167+T539+T573+T589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73</v>
      </c>
      <c r="AU96" s="18" t="s">
        <v>109</v>
      </c>
      <c r="BK96" s="205">
        <f>BK97+BK104+BK167+BK539+BK573+BK589</f>
        <v>0</v>
      </c>
    </row>
    <row r="97" s="12" customFormat="1" ht="25.92" customHeight="1">
      <c r="A97" s="12"/>
      <c r="B97" s="206"/>
      <c r="C97" s="207"/>
      <c r="D97" s="208" t="s">
        <v>73</v>
      </c>
      <c r="E97" s="209" t="s">
        <v>140</v>
      </c>
      <c r="F97" s="209" t="s">
        <v>141</v>
      </c>
      <c r="G97" s="207"/>
      <c r="H97" s="207"/>
      <c r="I97" s="210"/>
      <c r="J97" s="211">
        <f>BK97</f>
        <v>0</v>
      </c>
      <c r="K97" s="207"/>
      <c r="L97" s="212"/>
      <c r="M97" s="213"/>
      <c r="N97" s="214"/>
      <c r="O97" s="214"/>
      <c r="P97" s="215">
        <f>SUM(P98:P103)</f>
        <v>0</v>
      </c>
      <c r="Q97" s="214"/>
      <c r="R97" s="215">
        <f>SUM(R98:R103)</f>
        <v>0.068855</v>
      </c>
      <c r="S97" s="214"/>
      <c r="T97" s="216">
        <f>SUM(T98:T103)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7" t="s">
        <v>85</v>
      </c>
      <c r="AT97" s="218" t="s">
        <v>73</v>
      </c>
      <c r="AU97" s="218" t="s">
        <v>74</v>
      </c>
      <c r="AY97" s="217" t="s">
        <v>142</v>
      </c>
      <c r="BK97" s="219">
        <f>SUM(BK98:BK103)</f>
        <v>0</v>
      </c>
    </row>
    <row r="98" s="2" customFormat="1" ht="21.75" customHeight="1">
      <c r="A98" s="39"/>
      <c r="B98" s="40"/>
      <c r="C98" s="220" t="s">
        <v>82</v>
      </c>
      <c r="D98" s="220" t="s">
        <v>143</v>
      </c>
      <c r="E98" s="221" t="s">
        <v>144</v>
      </c>
      <c r="F98" s="222" t="s">
        <v>145</v>
      </c>
      <c r="G98" s="223" t="s">
        <v>146</v>
      </c>
      <c r="H98" s="224">
        <v>1.02</v>
      </c>
      <c r="I98" s="225"/>
      <c r="J98" s="226">
        <f>ROUND(I98*H98,2)</f>
        <v>0</v>
      </c>
      <c r="K98" s="222" t="s">
        <v>19</v>
      </c>
      <c r="L98" s="45"/>
      <c r="M98" s="227" t="s">
        <v>19</v>
      </c>
      <c r="N98" s="228" t="s">
        <v>45</v>
      </c>
      <c r="O98" s="85"/>
      <c r="P98" s="229">
        <f>O98*H98</f>
        <v>0</v>
      </c>
      <c r="Q98" s="229">
        <v>0.00025000000000000001</v>
      </c>
      <c r="R98" s="229">
        <f>Q98*H98</f>
        <v>0.00025500000000000002</v>
      </c>
      <c r="S98" s="229">
        <v>0</v>
      </c>
      <c r="T98" s="23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1" t="s">
        <v>147</v>
      </c>
      <c r="AT98" s="231" t="s">
        <v>143</v>
      </c>
      <c r="AU98" s="231" t="s">
        <v>82</v>
      </c>
      <c r="AY98" s="18" t="s">
        <v>142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82</v>
      </c>
      <c r="BK98" s="232">
        <f>ROUND(I98*H98,2)</f>
        <v>0</v>
      </c>
      <c r="BL98" s="18" t="s">
        <v>147</v>
      </c>
      <c r="BM98" s="231" t="s">
        <v>148</v>
      </c>
    </row>
    <row r="99" s="2" customFormat="1">
      <c r="A99" s="39"/>
      <c r="B99" s="40"/>
      <c r="C99" s="41"/>
      <c r="D99" s="233" t="s">
        <v>149</v>
      </c>
      <c r="E99" s="41"/>
      <c r="F99" s="234" t="s">
        <v>145</v>
      </c>
      <c r="G99" s="41"/>
      <c r="H99" s="41"/>
      <c r="I99" s="137"/>
      <c r="J99" s="41"/>
      <c r="K99" s="41"/>
      <c r="L99" s="45"/>
      <c r="M99" s="235"/>
      <c r="N99" s="236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149</v>
      </c>
      <c r="AU99" s="18" t="s">
        <v>82</v>
      </c>
    </row>
    <row r="100" s="13" customFormat="1">
      <c r="A100" s="13"/>
      <c r="B100" s="237"/>
      <c r="C100" s="238"/>
      <c r="D100" s="233" t="s">
        <v>150</v>
      </c>
      <c r="E100" s="239" t="s">
        <v>19</v>
      </c>
      <c r="F100" s="240" t="s">
        <v>1104</v>
      </c>
      <c r="G100" s="238"/>
      <c r="H100" s="241">
        <v>1.02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7" t="s">
        <v>150</v>
      </c>
      <c r="AU100" s="247" t="s">
        <v>82</v>
      </c>
      <c r="AV100" s="13" t="s">
        <v>85</v>
      </c>
      <c r="AW100" s="13" t="s">
        <v>34</v>
      </c>
      <c r="AX100" s="13" t="s">
        <v>82</v>
      </c>
      <c r="AY100" s="247" t="s">
        <v>142</v>
      </c>
    </row>
    <row r="101" s="2" customFormat="1" ht="16.5" customHeight="1">
      <c r="A101" s="39"/>
      <c r="B101" s="40"/>
      <c r="C101" s="248" t="s">
        <v>85</v>
      </c>
      <c r="D101" s="248" t="s">
        <v>152</v>
      </c>
      <c r="E101" s="249" t="s">
        <v>153</v>
      </c>
      <c r="F101" s="250" t="s">
        <v>154</v>
      </c>
      <c r="G101" s="251" t="s">
        <v>155</v>
      </c>
      <c r="H101" s="252">
        <v>4</v>
      </c>
      <c r="I101" s="253"/>
      <c r="J101" s="254">
        <f>ROUND(I101*H101,2)</f>
        <v>0</v>
      </c>
      <c r="K101" s="250" t="s">
        <v>19</v>
      </c>
      <c r="L101" s="255"/>
      <c r="M101" s="256" t="s">
        <v>19</v>
      </c>
      <c r="N101" s="257" t="s">
        <v>45</v>
      </c>
      <c r="O101" s="85"/>
      <c r="P101" s="229">
        <f>O101*H101</f>
        <v>0</v>
      </c>
      <c r="Q101" s="229">
        <v>0.017149999999999999</v>
      </c>
      <c r="R101" s="229">
        <f>Q101*H101</f>
        <v>0.068599999999999994</v>
      </c>
      <c r="S101" s="229">
        <v>0</v>
      </c>
      <c r="T101" s="23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1" t="s">
        <v>156</v>
      </c>
      <c r="AT101" s="231" t="s">
        <v>152</v>
      </c>
      <c r="AU101" s="231" t="s">
        <v>82</v>
      </c>
      <c r="AY101" s="18" t="s">
        <v>142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82</v>
      </c>
      <c r="BK101" s="232">
        <f>ROUND(I101*H101,2)</f>
        <v>0</v>
      </c>
      <c r="BL101" s="18" t="s">
        <v>147</v>
      </c>
      <c r="BM101" s="231" t="s">
        <v>157</v>
      </c>
    </row>
    <row r="102" s="2" customFormat="1">
      <c r="A102" s="39"/>
      <c r="B102" s="40"/>
      <c r="C102" s="41"/>
      <c r="D102" s="233" t="s">
        <v>149</v>
      </c>
      <c r="E102" s="41"/>
      <c r="F102" s="234" t="s">
        <v>154</v>
      </c>
      <c r="G102" s="41"/>
      <c r="H102" s="41"/>
      <c r="I102" s="137"/>
      <c r="J102" s="41"/>
      <c r="K102" s="41"/>
      <c r="L102" s="45"/>
      <c r="M102" s="235"/>
      <c r="N102" s="236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149</v>
      </c>
      <c r="AU102" s="18" t="s">
        <v>82</v>
      </c>
    </row>
    <row r="103" s="13" customFormat="1">
      <c r="A103" s="13"/>
      <c r="B103" s="237"/>
      <c r="C103" s="238"/>
      <c r="D103" s="233" t="s">
        <v>150</v>
      </c>
      <c r="E103" s="239" t="s">
        <v>19</v>
      </c>
      <c r="F103" s="240" t="s">
        <v>1478</v>
      </c>
      <c r="G103" s="238"/>
      <c r="H103" s="241">
        <v>4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7" t="s">
        <v>150</v>
      </c>
      <c r="AU103" s="247" t="s">
        <v>82</v>
      </c>
      <c r="AV103" s="13" t="s">
        <v>85</v>
      </c>
      <c r="AW103" s="13" t="s">
        <v>34</v>
      </c>
      <c r="AX103" s="13" t="s">
        <v>82</v>
      </c>
      <c r="AY103" s="247" t="s">
        <v>142</v>
      </c>
    </row>
    <row r="104" s="12" customFormat="1" ht="25.92" customHeight="1">
      <c r="A104" s="12"/>
      <c r="B104" s="206"/>
      <c r="C104" s="207"/>
      <c r="D104" s="208" t="s">
        <v>73</v>
      </c>
      <c r="E104" s="209" t="s">
        <v>159</v>
      </c>
      <c r="F104" s="209" t="s">
        <v>160</v>
      </c>
      <c r="G104" s="207"/>
      <c r="H104" s="207"/>
      <c r="I104" s="210"/>
      <c r="J104" s="211">
        <f>BK104</f>
        <v>0</v>
      </c>
      <c r="K104" s="207"/>
      <c r="L104" s="212"/>
      <c r="M104" s="213"/>
      <c r="N104" s="214"/>
      <c r="O104" s="214"/>
      <c r="P104" s="215">
        <f>P105+P120</f>
        <v>0</v>
      </c>
      <c r="Q104" s="214"/>
      <c r="R104" s="215">
        <f>R105+R120</f>
        <v>0.013120000000000002</v>
      </c>
      <c r="S104" s="214"/>
      <c r="T104" s="216">
        <f>T105+T120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7" t="s">
        <v>85</v>
      </c>
      <c r="AT104" s="218" t="s">
        <v>73</v>
      </c>
      <c r="AU104" s="218" t="s">
        <v>74</v>
      </c>
      <c r="AY104" s="217" t="s">
        <v>142</v>
      </c>
      <c r="BK104" s="219">
        <f>BK105+BK120</f>
        <v>0</v>
      </c>
    </row>
    <row r="105" s="12" customFormat="1" ht="22.8" customHeight="1">
      <c r="A105" s="12"/>
      <c r="B105" s="206"/>
      <c r="C105" s="207"/>
      <c r="D105" s="208" t="s">
        <v>73</v>
      </c>
      <c r="E105" s="258" t="s">
        <v>161</v>
      </c>
      <c r="F105" s="258" t="s">
        <v>162</v>
      </c>
      <c r="G105" s="207"/>
      <c r="H105" s="207"/>
      <c r="I105" s="210"/>
      <c r="J105" s="259">
        <f>BK105</f>
        <v>0</v>
      </c>
      <c r="K105" s="207"/>
      <c r="L105" s="212"/>
      <c r="M105" s="213"/>
      <c r="N105" s="214"/>
      <c r="O105" s="214"/>
      <c r="P105" s="215">
        <f>SUM(P106:P119)</f>
        <v>0</v>
      </c>
      <c r="Q105" s="214"/>
      <c r="R105" s="215">
        <f>SUM(R106:R119)</f>
        <v>0.0025600000000000002</v>
      </c>
      <c r="S105" s="214"/>
      <c r="T105" s="216">
        <f>SUM(T106:T119)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7" t="s">
        <v>85</v>
      </c>
      <c r="AT105" s="218" t="s">
        <v>73</v>
      </c>
      <c r="AU105" s="218" t="s">
        <v>82</v>
      </c>
      <c r="AY105" s="217" t="s">
        <v>142</v>
      </c>
      <c r="BK105" s="219">
        <f>SUM(BK106:BK119)</f>
        <v>0</v>
      </c>
    </row>
    <row r="106" s="2" customFormat="1" ht="16.5" customHeight="1">
      <c r="A106" s="39"/>
      <c r="B106" s="40"/>
      <c r="C106" s="220" t="s">
        <v>158</v>
      </c>
      <c r="D106" s="220" t="s">
        <v>143</v>
      </c>
      <c r="E106" s="221" t="s">
        <v>163</v>
      </c>
      <c r="F106" s="222" t="s">
        <v>164</v>
      </c>
      <c r="G106" s="223" t="s">
        <v>155</v>
      </c>
      <c r="H106" s="224">
        <v>13</v>
      </c>
      <c r="I106" s="225"/>
      <c r="J106" s="226">
        <f>ROUND(I106*H106,2)</f>
        <v>0</v>
      </c>
      <c r="K106" s="222" t="s">
        <v>165</v>
      </c>
      <c r="L106" s="45"/>
      <c r="M106" s="227" t="s">
        <v>19</v>
      </c>
      <c r="N106" s="228" t="s">
        <v>45</v>
      </c>
      <c r="O106" s="85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1" t="s">
        <v>147</v>
      </c>
      <c r="AT106" s="231" t="s">
        <v>143</v>
      </c>
      <c r="AU106" s="231" t="s">
        <v>85</v>
      </c>
      <c r="AY106" s="18" t="s">
        <v>142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82</v>
      </c>
      <c r="BK106" s="232">
        <f>ROUND(I106*H106,2)</f>
        <v>0</v>
      </c>
      <c r="BL106" s="18" t="s">
        <v>147</v>
      </c>
      <c r="BM106" s="231" t="s">
        <v>166</v>
      </c>
    </row>
    <row r="107" s="2" customFormat="1">
      <c r="A107" s="39"/>
      <c r="B107" s="40"/>
      <c r="C107" s="41"/>
      <c r="D107" s="233" t="s">
        <v>149</v>
      </c>
      <c r="E107" s="41"/>
      <c r="F107" s="234" t="s">
        <v>167</v>
      </c>
      <c r="G107" s="41"/>
      <c r="H107" s="41"/>
      <c r="I107" s="137"/>
      <c r="J107" s="41"/>
      <c r="K107" s="41"/>
      <c r="L107" s="45"/>
      <c r="M107" s="235"/>
      <c r="N107" s="236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149</v>
      </c>
      <c r="AU107" s="18" t="s">
        <v>85</v>
      </c>
    </row>
    <row r="108" s="2" customFormat="1" ht="16.5" customHeight="1">
      <c r="A108" s="39"/>
      <c r="B108" s="40"/>
      <c r="C108" s="248" t="s">
        <v>169</v>
      </c>
      <c r="D108" s="248" t="s">
        <v>152</v>
      </c>
      <c r="E108" s="249" t="s">
        <v>170</v>
      </c>
      <c r="F108" s="250" t="s">
        <v>171</v>
      </c>
      <c r="G108" s="251" t="s">
        <v>155</v>
      </c>
      <c r="H108" s="252">
        <v>1</v>
      </c>
      <c r="I108" s="253"/>
      <c r="J108" s="254">
        <f>ROUND(I108*H108,2)</f>
        <v>0</v>
      </c>
      <c r="K108" s="250" t="s">
        <v>165</v>
      </c>
      <c r="L108" s="255"/>
      <c r="M108" s="256" t="s">
        <v>19</v>
      </c>
      <c r="N108" s="257" t="s">
        <v>45</v>
      </c>
      <c r="O108" s="85"/>
      <c r="P108" s="229">
        <f>O108*H108</f>
        <v>0</v>
      </c>
      <c r="Q108" s="229">
        <v>0.00040000000000000002</v>
      </c>
      <c r="R108" s="229">
        <f>Q108*H108</f>
        <v>0.00040000000000000002</v>
      </c>
      <c r="S108" s="229">
        <v>0</v>
      </c>
      <c r="T108" s="230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1" t="s">
        <v>156</v>
      </c>
      <c r="AT108" s="231" t="s">
        <v>152</v>
      </c>
      <c r="AU108" s="231" t="s">
        <v>85</v>
      </c>
      <c r="AY108" s="18" t="s">
        <v>142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82</v>
      </c>
      <c r="BK108" s="232">
        <f>ROUND(I108*H108,2)</f>
        <v>0</v>
      </c>
      <c r="BL108" s="18" t="s">
        <v>147</v>
      </c>
      <c r="BM108" s="231" t="s">
        <v>172</v>
      </c>
    </row>
    <row r="109" s="2" customFormat="1">
      <c r="A109" s="39"/>
      <c r="B109" s="40"/>
      <c r="C109" s="41"/>
      <c r="D109" s="233" t="s">
        <v>149</v>
      </c>
      <c r="E109" s="41"/>
      <c r="F109" s="234" t="s">
        <v>171</v>
      </c>
      <c r="G109" s="41"/>
      <c r="H109" s="41"/>
      <c r="I109" s="137"/>
      <c r="J109" s="41"/>
      <c r="K109" s="41"/>
      <c r="L109" s="45"/>
      <c r="M109" s="235"/>
      <c r="N109" s="236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149</v>
      </c>
      <c r="AU109" s="18" t="s">
        <v>85</v>
      </c>
    </row>
    <row r="110" s="13" customFormat="1">
      <c r="A110" s="13"/>
      <c r="B110" s="237"/>
      <c r="C110" s="238"/>
      <c r="D110" s="233" t="s">
        <v>150</v>
      </c>
      <c r="E110" s="239" t="s">
        <v>19</v>
      </c>
      <c r="F110" s="240" t="s">
        <v>1479</v>
      </c>
      <c r="G110" s="238"/>
      <c r="H110" s="241">
        <v>1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7" t="s">
        <v>150</v>
      </c>
      <c r="AU110" s="247" t="s">
        <v>85</v>
      </c>
      <c r="AV110" s="13" t="s">
        <v>85</v>
      </c>
      <c r="AW110" s="13" t="s">
        <v>34</v>
      </c>
      <c r="AX110" s="13" t="s">
        <v>82</v>
      </c>
      <c r="AY110" s="247" t="s">
        <v>142</v>
      </c>
    </row>
    <row r="111" s="2" customFormat="1" ht="16.5" customHeight="1">
      <c r="A111" s="39"/>
      <c r="B111" s="40"/>
      <c r="C111" s="248" t="s">
        <v>174</v>
      </c>
      <c r="D111" s="248" t="s">
        <v>152</v>
      </c>
      <c r="E111" s="249" t="s">
        <v>175</v>
      </c>
      <c r="F111" s="250" t="s">
        <v>176</v>
      </c>
      <c r="G111" s="251" t="s">
        <v>155</v>
      </c>
      <c r="H111" s="252">
        <v>1</v>
      </c>
      <c r="I111" s="253"/>
      <c r="J111" s="254">
        <f>ROUND(I111*H111,2)</f>
        <v>0</v>
      </c>
      <c r="K111" s="250" t="s">
        <v>19</v>
      </c>
      <c r="L111" s="255"/>
      <c r="M111" s="256" t="s">
        <v>19</v>
      </c>
      <c r="N111" s="257" t="s">
        <v>45</v>
      </c>
      <c r="O111" s="85"/>
      <c r="P111" s="229">
        <f>O111*H111</f>
        <v>0</v>
      </c>
      <c r="Q111" s="229">
        <v>0.00040000000000000002</v>
      </c>
      <c r="R111" s="229">
        <f>Q111*H111</f>
        <v>0.00040000000000000002</v>
      </c>
      <c r="S111" s="229">
        <v>0</v>
      </c>
      <c r="T111" s="230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1" t="s">
        <v>156</v>
      </c>
      <c r="AT111" s="231" t="s">
        <v>152</v>
      </c>
      <c r="AU111" s="231" t="s">
        <v>85</v>
      </c>
      <c r="AY111" s="18" t="s">
        <v>142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82</v>
      </c>
      <c r="BK111" s="232">
        <f>ROUND(I111*H111,2)</f>
        <v>0</v>
      </c>
      <c r="BL111" s="18" t="s">
        <v>147</v>
      </c>
      <c r="BM111" s="231" t="s">
        <v>177</v>
      </c>
    </row>
    <row r="112" s="2" customFormat="1">
      <c r="A112" s="39"/>
      <c r="B112" s="40"/>
      <c r="C112" s="41"/>
      <c r="D112" s="233" t="s">
        <v>149</v>
      </c>
      <c r="E112" s="41"/>
      <c r="F112" s="234" t="s">
        <v>176</v>
      </c>
      <c r="G112" s="41"/>
      <c r="H112" s="41"/>
      <c r="I112" s="137"/>
      <c r="J112" s="41"/>
      <c r="K112" s="41"/>
      <c r="L112" s="45"/>
      <c r="M112" s="235"/>
      <c r="N112" s="236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149</v>
      </c>
      <c r="AU112" s="18" t="s">
        <v>85</v>
      </c>
    </row>
    <row r="113" s="13" customFormat="1">
      <c r="A113" s="13"/>
      <c r="B113" s="237"/>
      <c r="C113" s="238"/>
      <c r="D113" s="233" t="s">
        <v>150</v>
      </c>
      <c r="E113" s="239" t="s">
        <v>19</v>
      </c>
      <c r="F113" s="240" t="s">
        <v>1479</v>
      </c>
      <c r="G113" s="238"/>
      <c r="H113" s="241">
        <v>1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7" t="s">
        <v>150</v>
      </c>
      <c r="AU113" s="247" t="s">
        <v>85</v>
      </c>
      <c r="AV113" s="13" t="s">
        <v>85</v>
      </c>
      <c r="AW113" s="13" t="s">
        <v>34</v>
      </c>
      <c r="AX113" s="13" t="s">
        <v>82</v>
      </c>
      <c r="AY113" s="247" t="s">
        <v>142</v>
      </c>
    </row>
    <row r="114" s="2" customFormat="1" ht="16.5" customHeight="1">
      <c r="A114" s="39"/>
      <c r="B114" s="40"/>
      <c r="C114" s="248" t="s">
        <v>178</v>
      </c>
      <c r="D114" s="248" t="s">
        <v>152</v>
      </c>
      <c r="E114" s="249" t="s">
        <v>179</v>
      </c>
      <c r="F114" s="250" t="s">
        <v>180</v>
      </c>
      <c r="G114" s="251" t="s">
        <v>155</v>
      </c>
      <c r="H114" s="252">
        <v>11</v>
      </c>
      <c r="I114" s="253"/>
      <c r="J114" s="254">
        <f>ROUND(I114*H114,2)</f>
        <v>0</v>
      </c>
      <c r="K114" s="250" t="s">
        <v>165</v>
      </c>
      <c r="L114" s="255"/>
      <c r="M114" s="256" t="s">
        <v>19</v>
      </c>
      <c r="N114" s="257" t="s">
        <v>45</v>
      </c>
      <c r="O114" s="85"/>
      <c r="P114" s="229">
        <f>O114*H114</f>
        <v>0</v>
      </c>
      <c r="Q114" s="229">
        <v>0.00016000000000000001</v>
      </c>
      <c r="R114" s="229">
        <f>Q114*H114</f>
        <v>0.0017600000000000001</v>
      </c>
      <c r="S114" s="229">
        <v>0</v>
      </c>
      <c r="T114" s="230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1" t="s">
        <v>156</v>
      </c>
      <c r="AT114" s="231" t="s">
        <v>152</v>
      </c>
      <c r="AU114" s="231" t="s">
        <v>85</v>
      </c>
      <c r="AY114" s="18" t="s">
        <v>142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82</v>
      </c>
      <c r="BK114" s="232">
        <f>ROUND(I114*H114,2)</f>
        <v>0</v>
      </c>
      <c r="BL114" s="18" t="s">
        <v>147</v>
      </c>
      <c r="BM114" s="231" t="s">
        <v>181</v>
      </c>
    </row>
    <row r="115" s="2" customFormat="1">
      <c r="A115" s="39"/>
      <c r="B115" s="40"/>
      <c r="C115" s="41"/>
      <c r="D115" s="233" t="s">
        <v>149</v>
      </c>
      <c r="E115" s="41"/>
      <c r="F115" s="234" t="s">
        <v>180</v>
      </c>
      <c r="G115" s="41"/>
      <c r="H115" s="41"/>
      <c r="I115" s="137"/>
      <c r="J115" s="41"/>
      <c r="K115" s="41"/>
      <c r="L115" s="45"/>
      <c r="M115" s="235"/>
      <c r="N115" s="236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149</v>
      </c>
      <c r="AU115" s="18" t="s">
        <v>85</v>
      </c>
    </row>
    <row r="116" s="13" customFormat="1">
      <c r="A116" s="13"/>
      <c r="B116" s="237"/>
      <c r="C116" s="238"/>
      <c r="D116" s="233" t="s">
        <v>150</v>
      </c>
      <c r="E116" s="239" t="s">
        <v>19</v>
      </c>
      <c r="F116" s="240" t="s">
        <v>1480</v>
      </c>
      <c r="G116" s="238"/>
      <c r="H116" s="241">
        <v>11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7" t="s">
        <v>150</v>
      </c>
      <c r="AU116" s="247" t="s">
        <v>85</v>
      </c>
      <c r="AV116" s="13" t="s">
        <v>85</v>
      </c>
      <c r="AW116" s="13" t="s">
        <v>34</v>
      </c>
      <c r="AX116" s="13" t="s">
        <v>82</v>
      </c>
      <c r="AY116" s="247" t="s">
        <v>142</v>
      </c>
    </row>
    <row r="117" s="2" customFormat="1" ht="21.75" customHeight="1">
      <c r="A117" s="39"/>
      <c r="B117" s="40"/>
      <c r="C117" s="220" t="s">
        <v>183</v>
      </c>
      <c r="D117" s="220" t="s">
        <v>143</v>
      </c>
      <c r="E117" s="221" t="s">
        <v>184</v>
      </c>
      <c r="F117" s="222" t="s">
        <v>185</v>
      </c>
      <c r="G117" s="223" t="s">
        <v>155</v>
      </c>
      <c r="H117" s="224">
        <v>1</v>
      </c>
      <c r="I117" s="225"/>
      <c r="J117" s="226">
        <f>ROUND(I117*H117,2)</f>
        <v>0</v>
      </c>
      <c r="K117" s="222" t="s">
        <v>165</v>
      </c>
      <c r="L117" s="45"/>
      <c r="M117" s="227" t="s">
        <v>19</v>
      </c>
      <c r="N117" s="228" t="s">
        <v>45</v>
      </c>
      <c r="O117" s="85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1" t="s">
        <v>147</v>
      </c>
      <c r="AT117" s="231" t="s">
        <v>143</v>
      </c>
      <c r="AU117" s="231" t="s">
        <v>85</v>
      </c>
      <c r="AY117" s="18" t="s">
        <v>142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82</v>
      </c>
      <c r="BK117" s="232">
        <f>ROUND(I117*H117,2)</f>
        <v>0</v>
      </c>
      <c r="BL117" s="18" t="s">
        <v>147</v>
      </c>
      <c r="BM117" s="231" t="s">
        <v>186</v>
      </c>
    </row>
    <row r="118" s="2" customFormat="1">
      <c r="A118" s="39"/>
      <c r="B118" s="40"/>
      <c r="C118" s="41"/>
      <c r="D118" s="233" t="s">
        <v>149</v>
      </c>
      <c r="E118" s="41"/>
      <c r="F118" s="234" t="s">
        <v>187</v>
      </c>
      <c r="G118" s="41"/>
      <c r="H118" s="41"/>
      <c r="I118" s="137"/>
      <c r="J118" s="41"/>
      <c r="K118" s="41"/>
      <c r="L118" s="45"/>
      <c r="M118" s="235"/>
      <c r="N118" s="236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149</v>
      </c>
      <c r="AU118" s="18" t="s">
        <v>85</v>
      </c>
    </row>
    <row r="119" s="13" customFormat="1">
      <c r="A119" s="13"/>
      <c r="B119" s="237"/>
      <c r="C119" s="238"/>
      <c r="D119" s="233" t="s">
        <v>150</v>
      </c>
      <c r="E119" s="239" t="s">
        <v>19</v>
      </c>
      <c r="F119" s="240" t="s">
        <v>1481</v>
      </c>
      <c r="G119" s="238"/>
      <c r="H119" s="241">
        <v>1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7" t="s">
        <v>150</v>
      </c>
      <c r="AU119" s="247" t="s">
        <v>85</v>
      </c>
      <c r="AV119" s="13" t="s">
        <v>85</v>
      </c>
      <c r="AW119" s="13" t="s">
        <v>34</v>
      </c>
      <c r="AX119" s="13" t="s">
        <v>82</v>
      </c>
      <c r="AY119" s="247" t="s">
        <v>142</v>
      </c>
    </row>
    <row r="120" s="12" customFormat="1" ht="22.8" customHeight="1">
      <c r="A120" s="12"/>
      <c r="B120" s="206"/>
      <c r="C120" s="207"/>
      <c r="D120" s="208" t="s">
        <v>73</v>
      </c>
      <c r="E120" s="258" t="s">
        <v>189</v>
      </c>
      <c r="F120" s="258" t="s">
        <v>190</v>
      </c>
      <c r="G120" s="207"/>
      <c r="H120" s="207"/>
      <c r="I120" s="210"/>
      <c r="J120" s="259">
        <f>BK120</f>
        <v>0</v>
      </c>
      <c r="K120" s="207"/>
      <c r="L120" s="212"/>
      <c r="M120" s="213"/>
      <c r="N120" s="214"/>
      <c r="O120" s="214"/>
      <c r="P120" s="215">
        <f>SUM(P121:P166)</f>
        <v>0</v>
      </c>
      <c r="Q120" s="214"/>
      <c r="R120" s="215">
        <f>SUM(R121:R166)</f>
        <v>0.010560000000000002</v>
      </c>
      <c r="S120" s="214"/>
      <c r="T120" s="216">
        <f>SUM(T121:T166)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7" t="s">
        <v>85</v>
      </c>
      <c r="AT120" s="218" t="s">
        <v>73</v>
      </c>
      <c r="AU120" s="218" t="s">
        <v>82</v>
      </c>
      <c r="AY120" s="217" t="s">
        <v>142</v>
      </c>
      <c r="BK120" s="219">
        <f>SUM(BK121:BK166)</f>
        <v>0</v>
      </c>
    </row>
    <row r="121" s="2" customFormat="1" ht="21.75" customHeight="1">
      <c r="A121" s="39"/>
      <c r="B121" s="40"/>
      <c r="C121" s="220" t="s">
        <v>191</v>
      </c>
      <c r="D121" s="220" t="s">
        <v>143</v>
      </c>
      <c r="E121" s="221" t="s">
        <v>192</v>
      </c>
      <c r="F121" s="222" t="s">
        <v>193</v>
      </c>
      <c r="G121" s="223" t="s">
        <v>194</v>
      </c>
      <c r="H121" s="224">
        <v>220</v>
      </c>
      <c r="I121" s="225"/>
      <c r="J121" s="226">
        <f>ROUND(I121*H121,2)</f>
        <v>0</v>
      </c>
      <c r="K121" s="222" t="s">
        <v>165</v>
      </c>
      <c r="L121" s="45"/>
      <c r="M121" s="227" t="s">
        <v>19</v>
      </c>
      <c r="N121" s="228" t="s">
        <v>45</v>
      </c>
      <c r="O121" s="85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147</v>
      </c>
      <c r="AT121" s="231" t="s">
        <v>143</v>
      </c>
      <c r="AU121" s="231" t="s">
        <v>85</v>
      </c>
      <c r="AY121" s="18" t="s">
        <v>142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82</v>
      </c>
      <c r="BK121" s="232">
        <f>ROUND(I121*H121,2)</f>
        <v>0</v>
      </c>
      <c r="BL121" s="18" t="s">
        <v>147</v>
      </c>
      <c r="BM121" s="231" t="s">
        <v>195</v>
      </c>
    </row>
    <row r="122" s="2" customFormat="1">
      <c r="A122" s="39"/>
      <c r="B122" s="40"/>
      <c r="C122" s="41"/>
      <c r="D122" s="233" t="s">
        <v>149</v>
      </c>
      <c r="E122" s="41"/>
      <c r="F122" s="234" t="s">
        <v>196</v>
      </c>
      <c r="G122" s="41"/>
      <c r="H122" s="41"/>
      <c r="I122" s="137"/>
      <c r="J122" s="41"/>
      <c r="K122" s="41"/>
      <c r="L122" s="45"/>
      <c r="M122" s="235"/>
      <c r="N122" s="236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149</v>
      </c>
      <c r="AU122" s="18" t="s">
        <v>85</v>
      </c>
    </row>
    <row r="123" s="2" customFormat="1">
      <c r="A123" s="39"/>
      <c r="B123" s="40"/>
      <c r="C123" s="41"/>
      <c r="D123" s="233" t="s">
        <v>197</v>
      </c>
      <c r="E123" s="41"/>
      <c r="F123" s="260" t="s">
        <v>198</v>
      </c>
      <c r="G123" s="41"/>
      <c r="H123" s="41"/>
      <c r="I123" s="137"/>
      <c r="J123" s="41"/>
      <c r="K123" s="41"/>
      <c r="L123" s="45"/>
      <c r="M123" s="235"/>
      <c r="N123" s="236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197</v>
      </c>
      <c r="AU123" s="18" t="s">
        <v>85</v>
      </c>
    </row>
    <row r="124" s="2" customFormat="1" ht="16.5" customHeight="1">
      <c r="A124" s="39"/>
      <c r="B124" s="40"/>
      <c r="C124" s="248" t="s">
        <v>199</v>
      </c>
      <c r="D124" s="248" t="s">
        <v>152</v>
      </c>
      <c r="E124" s="249" t="s">
        <v>200</v>
      </c>
      <c r="F124" s="250" t="s">
        <v>201</v>
      </c>
      <c r="G124" s="251" t="s">
        <v>194</v>
      </c>
      <c r="H124" s="252">
        <v>264</v>
      </c>
      <c r="I124" s="253"/>
      <c r="J124" s="254">
        <f>ROUND(I124*H124,2)</f>
        <v>0</v>
      </c>
      <c r="K124" s="250" t="s">
        <v>165</v>
      </c>
      <c r="L124" s="255"/>
      <c r="M124" s="256" t="s">
        <v>19</v>
      </c>
      <c r="N124" s="257" t="s">
        <v>45</v>
      </c>
      <c r="O124" s="85"/>
      <c r="P124" s="229">
        <f>O124*H124</f>
        <v>0</v>
      </c>
      <c r="Q124" s="229">
        <v>4.0000000000000003E-05</v>
      </c>
      <c r="R124" s="229">
        <f>Q124*H124</f>
        <v>0.010560000000000002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156</v>
      </c>
      <c r="AT124" s="231" t="s">
        <v>152</v>
      </c>
      <c r="AU124" s="231" t="s">
        <v>85</v>
      </c>
      <c r="AY124" s="18" t="s">
        <v>142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82</v>
      </c>
      <c r="BK124" s="232">
        <f>ROUND(I124*H124,2)</f>
        <v>0</v>
      </c>
      <c r="BL124" s="18" t="s">
        <v>147</v>
      </c>
      <c r="BM124" s="231" t="s">
        <v>202</v>
      </c>
    </row>
    <row r="125" s="2" customFormat="1">
      <c r="A125" s="39"/>
      <c r="B125" s="40"/>
      <c r="C125" s="41"/>
      <c r="D125" s="233" t="s">
        <v>149</v>
      </c>
      <c r="E125" s="41"/>
      <c r="F125" s="234" t="s">
        <v>201</v>
      </c>
      <c r="G125" s="41"/>
      <c r="H125" s="41"/>
      <c r="I125" s="137"/>
      <c r="J125" s="41"/>
      <c r="K125" s="41"/>
      <c r="L125" s="45"/>
      <c r="M125" s="235"/>
      <c r="N125" s="236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149</v>
      </c>
      <c r="AU125" s="18" t="s">
        <v>85</v>
      </c>
    </row>
    <row r="126" s="13" customFormat="1">
      <c r="A126" s="13"/>
      <c r="B126" s="237"/>
      <c r="C126" s="238"/>
      <c r="D126" s="233" t="s">
        <v>150</v>
      </c>
      <c r="E126" s="239" t="s">
        <v>19</v>
      </c>
      <c r="F126" s="240" t="s">
        <v>1482</v>
      </c>
      <c r="G126" s="238"/>
      <c r="H126" s="241">
        <v>220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150</v>
      </c>
      <c r="AU126" s="247" t="s">
        <v>85</v>
      </c>
      <c r="AV126" s="13" t="s">
        <v>85</v>
      </c>
      <c r="AW126" s="13" t="s">
        <v>34</v>
      </c>
      <c r="AX126" s="13" t="s">
        <v>82</v>
      </c>
      <c r="AY126" s="247" t="s">
        <v>142</v>
      </c>
    </row>
    <row r="127" s="13" customFormat="1">
      <c r="A127" s="13"/>
      <c r="B127" s="237"/>
      <c r="C127" s="238"/>
      <c r="D127" s="233" t="s">
        <v>150</v>
      </c>
      <c r="E127" s="238"/>
      <c r="F127" s="240" t="s">
        <v>1483</v>
      </c>
      <c r="G127" s="238"/>
      <c r="H127" s="241">
        <v>264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150</v>
      </c>
      <c r="AU127" s="247" t="s">
        <v>85</v>
      </c>
      <c r="AV127" s="13" t="s">
        <v>85</v>
      </c>
      <c r="AW127" s="13" t="s">
        <v>4</v>
      </c>
      <c r="AX127" s="13" t="s">
        <v>82</v>
      </c>
      <c r="AY127" s="247" t="s">
        <v>142</v>
      </c>
    </row>
    <row r="128" s="2" customFormat="1" ht="16.5" customHeight="1">
      <c r="A128" s="39"/>
      <c r="B128" s="40"/>
      <c r="C128" s="220" t="s">
        <v>205</v>
      </c>
      <c r="D128" s="220" t="s">
        <v>143</v>
      </c>
      <c r="E128" s="221" t="s">
        <v>206</v>
      </c>
      <c r="F128" s="222" t="s">
        <v>207</v>
      </c>
      <c r="G128" s="223" t="s">
        <v>155</v>
      </c>
      <c r="H128" s="224">
        <v>11</v>
      </c>
      <c r="I128" s="225"/>
      <c r="J128" s="226">
        <f>ROUND(I128*H128,2)</f>
        <v>0</v>
      </c>
      <c r="K128" s="222" t="s">
        <v>165</v>
      </c>
      <c r="L128" s="45"/>
      <c r="M128" s="227" t="s">
        <v>19</v>
      </c>
      <c r="N128" s="228" t="s">
        <v>45</v>
      </c>
      <c r="O128" s="85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147</v>
      </c>
      <c r="AT128" s="231" t="s">
        <v>143</v>
      </c>
      <c r="AU128" s="231" t="s">
        <v>85</v>
      </c>
      <c r="AY128" s="18" t="s">
        <v>142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82</v>
      </c>
      <c r="BK128" s="232">
        <f>ROUND(I128*H128,2)</f>
        <v>0</v>
      </c>
      <c r="BL128" s="18" t="s">
        <v>147</v>
      </c>
      <c r="BM128" s="231" t="s">
        <v>208</v>
      </c>
    </row>
    <row r="129" s="2" customFormat="1">
      <c r="A129" s="39"/>
      <c r="B129" s="40"/>
      <c r="C129" s="41"/>
      <c r="D129" s="233" t="s">
        <v>149</v>
      </c>
      <c r="E129" s="41"/>
      <c r="F129" s="234" t="s">
        <v>209</v>
      </c>
      <c r="G129" s="41"/>
      <c r="H129" s="41"/>
      <c r="I129" s="137"/>
      <c r="J129" s="41"/>
      <c r="K129" s="41"/>
      <c r="L129" s="45"/>
      <c r="M129" s="235"/>
      <c r="N129" s="236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149</v>
      </c>
      <c r="AU129" s="18" t="s">
        <v>85</v>
      </c>
    </row>
    <row r="130" s="2" customFormat="1">
      <c r="A130" s="39"/>
      <c r="B130" s="40"/>
      <c r="C130" s="41"/>
      <c r="D130" s="233" t="s">
        <v>210</v>
      </c>
      <c r="E130" s="41"/>
      <c r="F130" s="260" t="s">
        <v>211</v>
      </c>
      <c r="G130" s="41"/>
      <c r="H130" s="41"/>
      <c r="I130" s="137"/>
      <c r="J130" s="41"/>
      <c r="K130" s="41"/>
      <c r="L130" s="45"/>
      <c r="M130" s="235"/>
      <c r="N130" s="236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210</v>
      </c>
      <c r="AU130" s="18" t="s">
        <v>85</v>
      </c>
    </row>
    <row r="131" s="2" customFormat="1" ht="16.5" customHeight="1">
      <c r="A131" s="39"/>
      <c r="B131" s="40"/>
      <c r="C131" s="248" t="s">
        <v>212</v>
      </c>
      <c r="D131" s="248" t="s">
        <v>152</v>
      </c>
      <c r="E131" s="249" t="s">
        <v>213</v>
      </c>
      <c r="F131" s="250" t="s">
        <v>214</v>
      </c>
      <c r="G131" s="251" t="s">
        <v>155</v>
      </c>
      <c r="H131" s="252">
        <v>5</v>
      </c>
      <c r="I131" s="253"/>
      <c r="J131" s="254">
        <f>ROUND(I131*H131,2)</f>
        <v>0</v>
      </c>
      <c r="K131" s="250" t="s">
        <v>19</v>
      </c>
      <c r="L131" s="255"/>
      <c r="M131" s="256" t="s">
        <v>19</v>
      </c>
      <c r="N131" s="257" t="s">
        <v>45</v>
      </c>
      <c r="O131" s="85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156</v>
      </c>
      <c r="AT131" s="231" t="s">
        <v>152</v>
      </c>
      <c r="AU131" s="231" t="s">
        <v>85</v>
      </c>
      <c r="AY131" s="18" t="s">
        <v>142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82</v>
      </c>
      <c r="BK131" s="232">
        <f>ROUND(I131*H131,2)</f>
        <v>0</v>
      </c>
      <c r="BL131" s="18" t="s">
        <v>147</v>
      </c>
      <c r="BM131" s="231" t="s">
        <v>215</v>
      </c>
    </row>
    <row r="132" s="2" customFormat="1">
      <c r="A132" s="39"/>
      <c r="B132" s="40"/>
      <c r="C132" s="41"/>
      <c r="D132" s="233" t="s">
        <v>149</v>
      </c>
      <c r="E132" s="41"/>
      <c r="F132" s="234" t="s">
        <v>216</v>
      </c>
      <c r="G132" s="41"/>
      <c r="H132" s="41"/>
      <c r="I132" s="137"/>
      <c r="J132" s="41"/>
      <c r="K132" s="41"/>
      <c r="L132" s="45"/>
      <c r="M132" s="235"/>
      <c r="N132" s="236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149</v>
      </c>
      <c r="AU132" s="18" t="s">
        <v>85</v>
      </c>
    </row>
    <row r="133" s="2" customFormat="1">
      <c r="A133" s="39"/>
      <c r="B133" s="40"/>
      <c r="C133" s="41"/>
      <c r="D133" s="233" t="s">
        <v>210</v>
      </c>
      <c r="E133" s="41"/>
      <c r="F133" s="260" t="s">
        <v>217</v>
      </c>
      <c r="G133" s="41"/>
      <c r="H133" s="41"/>
      <c r="I133" s="137"/>
      <c r="J133" s="41"/>
      <c r="K133" s="41"/>
      <c r="L133" s="45"/>
      <c r="M133" s="235"/>
      <c r="N133" s="236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210</v>
      </c>
      <c r="AU133" s="18" t="s">
        <v>85</v>
      </c>
    </row>
    <row r="134" s="13" customFormat="1">
      <c r="A134" s="13"/>
      <c r="B134" s="237"/>
      <c r="C134" s="238"/>
      <c r="D134" s="233" t="s">
        <v>150</v>
      </c>
      <c r="E134" s="239" t="s">
        <v>19</v>
      </c>
      <c r="F134" s="240" t="s">
        <v>1484</v>
      </c>
      <c r="G134" s="238"/>
      <c r="H134" s="241">
        <v>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150</v>
      </c>
      <c r="AU134" s="247" t="s">
        <v>85</v>
      </c>
      <c r="AV134" s="13" t="s">
        <v>85</v>
      </c>
      <c r="AW134" s="13" t="s">
        <v>34</v>
      </c>
      <c r="AX134" s="13" t="s">
        <v>82</v>
      </c>
      <c r="AY134" s="247" t="s">
        <v>142</v>
      </c>
    </row>
    <row r="135" s="2" customFormat="1" ht="21.75" customHeight="1">
      <c r="A135" s="39"/>
      <c r="B135" s="40"/>
      <c r="C135" s="248" t="s">
        <v>1013</v>
      </c>
      <c r="D135" s="248" t="s">
        <v>152</v>
      </c>
      <c r="E135" s="249" t="s">
        <v>220</v>
      </c>
      <c r="F135" s="250" t="s">
        <v>221</v>
      </c>
      <c r="G135" s="251" t="s">
        <v>155</v>
      </c>
      <c r="H135" s="252">
        <v>5</v>
      </c>
      <c r="I135" s="253"/>
      <c r="J135" s="254">
        <f>ROUND(I135*H135,2)</f>
        <v>0</v>
      </c>
      <c r="K135" s="250" t="s">
        <v>19</v>
      </c>
      <c r="L135" s="255"/>
      <c r="M135" s="256" t="s">
        <v>19</v>
      </c>
      <c r="N135" s="257" t="s">
        <v>45</v>
      </c>
      <c r="O135" s="85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156</v>
      </c>
      <c r="AT135" s="231" t="s">
        <v>152</v>
      </c>
      <c r="AU135" s="231" t="s">
        <v>85</v>
      </c>
      <c r="AY135" s="18" t="s">
        <v>142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82</v>
      </c>
      <c r="BK135" s="232">
        <f>ROUND(I135*H135,2)</f>
        <v>0</v>
      </c>
      <c r="BL135" s="18" t="s">
        <v>147</v>
      </c>
      <c r="BM135" s="231" t="s">
        <v>1485</v>
      </c>
    </row>
    <row r="136" s="2" customFormat="1">
      <c r="A136" s="39"/>
      <c r="B136" s="40"/>
      <c r="C136" s="41"/>
      <c r="D136" s="233" t="s">
        <v>149</v>
      </c>
      <c r="E136" s="41"/>
      <c r="F136" s="234" t="s">
        <v>221</v>
      </c>
      <c r="G136" s="41"/>
      <c r="H136" s="41"/>
      <c r="I136" s="137"/>
      <c r="J136" s="41"/>
      <c r="K136" s="41"/>
      <c r="L136" s="45"/>
      <c r="M136" s="235"/>
      <c r="N136" s="236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149</v>
      </c>
      <c r="AU136" s="18" t="s">
        <v>85</v>
      </c>
    </row>
    <row r="137" s="2" customFormat="1">
      <c r="A137" s="39"/>
      <c r="B137" s="40"/>
      <c r="C137" s="41"/>
      <c r="D137" s="233" t="s">
        <v>210</v>
      </c>
      <c r="E137" s="41"/>
      <c r="F137" s="260" t="s">
        <v>223</v>
      </c>
      <c r="G137" s="41"/>
      <c r="H137" s="41"/>
      <c r="I137" s="137"/>
      <c r="J137" s="41"/>
      <c r="K137" s="41"/>
      <c r="L137" s="45"/>
      <c r="M137" s="235"/>
      <c r="N137" s="236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210</v>
      </c>
      <c r="AU137" s="18" t="s">
        <v>85</v>
      </c>
    </row>
    <row r="138" s="13" customFormat="1">
      <c r="A138" s="13"/>
      <c r="B138" s="237"/>
      <c r="C138" s="238"/>
      <c r="D138" s="233" t="s">
        <v>150</v>
      </c>
      <c r="E138" s="239" t="s">
        <v>19</v>
      </c>
      <c r="F138" s="240" t="s">
        <v>1484</v>
      </c>
      <c r="G138" s="238"/>
      <c r="H138" s="241">
        <v>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150</v>
      </c>
      <c r="AU138" s="247" t="s">
        <v>85</v>
      </c>
      <c r="AV138" s="13" t="s">
        <v>85</v>
      </c>
      <c r="AW138" s="13" t="s">
        <v>34</v>
      </c>
      <c r="AX138" s="13" t="s">
        <v>82</v>
      </c>
      <c r="AY138" s="247" t="s">
        <v>142</v>
      </c>
    </row>
    <row r="139" s="2" customFormat="1" ht="16.5" customHeight="1">
      <c r="A139" s="39"/>
      <c r="B139" s="40"/>
      <c r="C139" s="248" t="s">
        <v>224</v>
      </c>
      <c r="D139" s="248" t="s">
        <v>152</v>
      </c>
      <c r="E139" s="249" t="s">
        <v>225</v>
      </c>
      <c r="F139" s="250" t="s">
        <v>226</v>
      </c>
      <c r="G139" s="251" t="s">
        <v>155</v>
      </c>
      <c r="H139" s="252">
        <v>5</v>
      </c>
      <c r="I139" s="253"/>
      <c r="J139" s="254">
        <f>ROUND(I139*H139,2)</f>
        <v>0</v>
      </c>
      <c r="K139" s="250" t="s">
        <v>19</v>
      </c>
      <c r="L139" s="255"/>
      <c r="M139" s="256" t="s">
        <v>19</v>
      </c>
      <c r="N139" s="257" t="s">
        <v>45</v>
      </c>
      <c r="O139" s="85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156</v>
      </c>
      <c r="AT139" s="231" t="s">
        <v>152</v>
      </c>
      <c r="AU139" s="231" t="s">
        <v>85</v>
      </c>
      <c r="AY139" s="18" t="s">
        <v>142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82</v>
      </c>
      <c r="BK139" s="232">
        <f>ROUND(I139*H139,2)</f>
        <v>0</v>
      </c>
      <c r="BL139" s="18" t="s">
        <v>147</v>
      </c>
      <c r="BM139" s="231" t="s">
        <v>227</v>
      </c>
    </row>
    <row r="140" s="2" customFormat="1">
      <c r="A140" s="39"/>
      <c r="B140" s="40"/>
      <c r="C140" s="41"/>
      <c r="D140" s="233" t="s">
        <v>149</v>
      </c>
      <c r="E140" s="41"/>
      <c r="F140" s="234" t="s">
        <v>228</v>
      </c>
      <c r="G140" s="41"/>
      <c r="H140" s="41"/>
      <c r="I140" s="137"/>
      <c r="J140" s="41"/>
      <c r="K140" s="41"/>
      <c r="L140" s="45"/>
      <c r="M140" s="235"/>
      <c r="N140" s="236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149</v>
      </c>
      <c r="AU140" s="18" t="s">
        <v>85</v>
      </c>
    </row>
    <row r="141" s="2" customFormat="1">
      <c r="A141" s="39"/>
      <c r="B141" s="40"/>
      <c r="C141" s="41"/>
      <c r="D141" s="233" t="s">
        <v>210</v>
      </c>
      <c r="E141" s="41"/>
      <c r="F141" s="260" t="s">
        <v>217</v>
      </c>
      <c r="G141" s="41"/>
      <c r="H141" s="41"/>
      <c r="I141" s="137"/>
      <c r="J141" s="41"/>
      <c r="K141" s="41"/>
      <c r="L141" s="45"/>
      <c r="M141" s="235"/>
      <c r="N141" s="236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210</v>
      </c>
      <c r="AU141" s="18" t="s">
        <v>85</v>
      </c>
    </row>
    <row r="142" s="13" customFormat="1">
      <c r="A142" s="13"/>
      <c r="B142" s="237"/>
      <c r="C142" s="238"/>
      <c r="D142" s="233" t="s">
        <v>150</v>
      </c>
      <c r="E142" s="239" t="s">
        <v>19</v>
      </c>
      <c r="F142" s="240" t="s">
        <v>1484</v>
      </c>
      <c r="G142" s="238"/>
      <c r="H142" s="241">
        <v>5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150</v>
      </c>
      <c r="AU142" s="247" t="s">
        <v>85</v>
      </c>
      <c r="AV142" s="13" t="s">
        <v>85</v>
      </c>
      <c r="AW142" s="13" t="s">
        <v>34</v>
      </c>
      <c r="AX142" s="13" t="s">
        <v>82</v>
      </c>
      <c r="AY142" s="247" t="s">
        <v>142</v>
      </c>
    </row>
    <row r="143" s="2" customFormat="1" ht="21.75" customHeight="1">
      <c r="A143" s="39"/>
      <c r="B143" s="40"/>
      <c r="C143" s="248" t="s">
        <v>1019</v>
      </c>
      <c r="D143" s="248" t="s">
        <v>152</v>
      </c>
      <c r="E143" s="249" t="s">
        <v>230</v>
      </c>
      <c r="F143" s="250" t="s">
        <v>231</v>
      </c>
      <c r="G143" s="251" t="s">
        <v>155</v>
      </c>
      <c r="H143" s="252">
        <v>5</v>
      </c>
      <c r="I143" s="253"/>
      <c r="J143" s="254">
        <f>ROUND(I143*H143,2)</f>
        <v>0</v>
      </c>
      <c r="K143" s="250" t="s">
        <v>19</v>
      </c>
      <c r="L143" s="255"/>
      <c r="M143" s="256" t="s">
        <v>19</v>
      </c>
      <c r="N143" s="257" t="s">
        <v>45</v>
      </c>
      <c r="O143" s="85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156</v>
      </c>
      <c r="AT143" s="231" t="s">
        <v>152</v>
      </c>
      <c r="AU143" s="231" t="s">
        <v>85</v>
      </c>
      <c r="AY143" s="18" t="s">
        <v>142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82</v>
      </c>
      <c r="BK143" s="232">
        <f>ROUND(I143*H143,2)</f>
        <v>0</v>
      </c>
      <c r="BL143" s="18" t="s">
        <v>147</v>
      </c>
      <c r="BM143" s="231" t="s">
        <v>1486</v>
      </c>
    </row>
    <row r="144" s="2" customFormat="1">
      <c r="A144" s="39"/>
      <c r="B144" s="40"/>
      <c r="C144" s="41"/>
      <c r="D144" s="233" t="s">
        <v>149</v>
      </c>
      <c r="E144" s="41"/>
      <c r="F144" s="234" t="s">
        <v>231</v>
      </c>
      <c r="G144" s="41"/>
      <c r="H144" s="41"/>
      <c r="I144" s="137"/>
      <c r="J144" s="41"/>
      <c r="K144" s="41"/>
      <c r="L144" s="45"/>
      <c r="M144" s="235"/>
      <c r="N144" s="236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149</v>
      </c>
      <c r="AU144" s="18" t="s">
        <v>85</v>
      </c>
    </row>
    <row r="145" s="2" customFormat="1">
      <c r="A145" s="39"/>
      <c r="B145" s="40"/>
      <c r="C145" s="41"/>
      <c r="D145" s="233" t="s">
        <v>210</v>
      </c>
      <c r="E145" s="41"/>
      <c r="F145" s="260" t="s">
        <v>223</v>
      </c>
      <c r="G145" s="41"/>
      <c r="H145" s="41"/>
      <c r="I145" s="137"/>
      <c r="J145" s="41"/>
      <c r="K145" s="41"/>
      <c r="L145" s="45"/>
      <c r="M145" s="235"/>
      <c r="N145" s="236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210</v>
      </c>
      <c r="AU145" s="18" t="s">
        <v>85</v>
      </c>
    </row>
    <row r="146" s="13" customFormat="1">
      <c r="A146" s="13"/>
      <c r="B146" s="237"/>
      <c r="C146" s="238"/>
      <c r="D146" s="233" t="s">
        <v>150</v>
      </c>
      <c r="E146" s="239" t="s">
        <v>19</v>
      </c>
      <c r="F146" s="240" t="s">
        <v>1484</v>
      </c>
      <c r="G146" s="238"/>
      <c r="H146" s="241">
        <v>5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150</v>
      </c>
      <c r="AU146" s="247" t="s">
        <v>85</v>
      </c>
      <c r="AV146" s="13" t="s">
        <v>85</v>
      </c>
      <c r="AW146" s="13" t="s">
        <v>34</v>
      </c>
      <c r="AX146" s="13" t="s">
        <v>82</v>
      </c>
      <c r="AY146" s="247" t="s">
        <v>142</v>
      </c>
    </row>
    <row r="147" s="2" customFormat="1" ht="16.5" customHeight="1">
      <c r="A147" s="39"/>
      <c r="B147" s="40"/>
      <c r="C147" s="248" t="s">
        <v>233</v>
      </c>
      <c r="D147" s="248" t="s">
        <v>152</v>
      </c>
      <c r="E147" s="249" t="s">
        <v>234</v>
      </c>
      <c r="F147" s="250" t="s">
        <v>235</v>
      </c>
      <c r="G147" s="251" t="s">
        <v>155</v>
      </c>
      <c r="H147" s="252">
        <v>1</v>
      </c>
      <c r="I147" s="253"/>
      <c r="J147" s="254">
        <f>ROUND(I147*H147,2)</f>
        <v>0</v>
      </c>
      <c r="K147" s="250" t="s">
        <v>19</v>
      </c>
      <c r="L147" s="255"/>
      <c r="M147" s="256" t="s">
        <v>19</v>
      </c>
      <c r="N147" s="257" t="s">
        <v>45</v>
      </c>
      <c r="O147" s="85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156</v>
      </c>
      <c r="AT147" s="231" t="s">
        <v>152</v>
      </c>
      <c r="AU147" s="231" t="s">
        <v>85</v>
      </c>
      <c r="AY147" s="18" t="s">
        <v>142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82</v>
      </c>
      <c r="BK147" s="232">
        <f>ROUND(I147*H147,2)</f>
        <v>0</v>
      </c>
      <c r="BL147" s="18" t="s">
        <v>147</v>
      </c>
      <c r="BM147" s="231" t="s">
        <v>236</v>
      </c>
    </row>
    <row r="148" s="2" customFormat="1">
      <c r="A148" s="39"/>
      <c r="B148" s="40"/>
      <c r="C148" s="41"/>
      <c r="D148" s="233" t="s">
        <v>149</v>
      </c>
      <c r="E148" s="41"/>
      <c r="F148" s="234" t="s">
        <v>237</v>
      </c>
      <c r="G148" s="41"/>
      <c r="H148" s="41"/>
      <c r="I148" s="137"/>
      <c r="J148" s="41"/>
      <c r="K148" s="41"/>
      <c r="L148" s="45"/>
      <c r="M148" s="235"/>
      <c r="N148" s="236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149</v>
      </c>
      <c r="AU148" s="18" t="s">
        <v>85</v>
      </c>
    </row>
    <row r="149" s="2" customFormat="1">
      <c r="A149" s="39"/>
      <c r="B149" s="40"/>
      <c r="C149" s="41"/>
      <c r="D149" s="233" t="s">
        <v>210</v>
      </c>
      <c r="E149" s="41"/>
      <c r="F149" s="260" t="s">
        <v>217</v>
      </c>
      <c r="G149" s="41"/>
      <c r="H149" s="41"/>
      <c r="I149" s="137"/>
      <c r="J149" s="41"/>
      <c r="K149" s="41"/>
      <c r="L149" s="45"/>
      <c r="M149" s="235"/>
      <c r="N149" s="236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210</v>
      </c>
      <c r="AU149" s="18" t="s">
        <v>85</v>
      </c>
    </row>
    <row r="150" s="13" customFormat="1">
      <c r="A150" s="13"/>
      <c r="B150" s="237"/>
      <c r="C150" s="238"/>
      <c r="D150" s="233" t="s">
        <v>150</v>
      </c>
      <c r="E150" s="239" t="s">
        <v>19</v>
      </c>
      <c r="F150" s="240" t="s">
        <v>1487</v>
      </c>
      <c r="G150" s="238"/>
      <c r="H150" s="241">
        <v>1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150</v>
      </c>
      <c r="AU150" s="247" t="s">
        <v>85</v>
      </c>
      <c r="AV150" s="13" t="s">
        <v>85</v>
      </c>
      <c r="AW150" s="13" t="s">
        <v>34</v>
      </c>
      <c r="AX150" s="13" t="s">
        <v>82</v>
      </c>
      <c r="AY150" s="247" t="s">
        <v>142</v>
      </c>
    </row>
    <row r="151" s="2" customFormat="1" ht="16.5" customHeight="1">
      <c r="A151" s="39"/>
      <c r="B151" s="40"/>
      <c r="C151" s="248" t="s">
        <v>1025</v>
      </c>
      <c r="D151" s="248" t="s">
        <v>152</v>
      </c>
      <c r="E151" s="249" t="s">
        <v>240</v>
      </c>
      <c r="F151" s="250" t="s">
        <v>241</v>
      </c>
      <c r="G151" s="251" t="s">
        <v>155</v>
      </c>
      <c r="H151" s="252">
        <v>1</v>
      </c>
      <c r="I151" s="253"/>
      <c r="J151" s="254">
        <f>ROUND(I151*H151,2)</f>
        <v>0</v>
      </c>
      <c r="K151" s="250" t="s">
        <v>19</v>
      </c>
      <c r="L151" s="255"/>
      <c r="M151" s="256" t="s">
        <v>19</v>
      </c>
      <c r="N151" s="257" t="s">
        <v>45</v>
      </c>
      <c r="O151" s="85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156</v>
      </c>
      <c r="AT151" s="231" t="s">
        <v>152</v>
      </c>
      <c r="AU151" s="231" t="s">
        <v>85</v>
      </c>
      <c r="AY151" s="18" t="s">
        <v>142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82</v>
      </c>
      <c r="BK151" s="232">
        <f>ROUND(I151*H151,2)</f>
        <v>0</v>
      </c>
      <c r="BL151" s="18" t="s">
        <v>147</v>
      </c>
      <c r="BM151" s="231" t="s">
        <v>1488</v>
      </c>
    </row>
    <row r="152" s="2" customFormat="1">
      <c r="A152" s="39"/>
      <c r="B152" s="40"/>
      <c r="C152" s="41"/>
      <c r="D152" s="233" t="s">
        <v>149</v>
      </c>
      <c r="E152" s="41"/>
      <c r="F152" s="234" t="s">
        <v>241</v>
      </c>
      <c r="G152" s="41"/>
      <c r="H152" s="41"/>
      <c r="I152" s="137"/>
      <c r="J152" s="41"/>
      <c r="K152" s="41"/>
      <c r="L152" s="45"/>
      <c r="M152" s="235"/>
      <c r="N152" s="236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149</v>
      </c>
      <c r="AU152" s="18" t="s">
        <v>85</v>
      </c>
    </row>
    <row r="153" s="2" customFormat="1">
      <c r="A153" s="39"/>
      <c r="B153" s="40"/>
      <c r="C153" s="41"/>
      <c r="D153" s="233" t="s">
        <v>210</v>
      </c>
      <c r="E153" s="41"/>
      <c r="F153" s="260" t="s">
        <v>223</v>
      </c>
      <c r="G153" s="41"/>
      <c r="H153" s="41"/>
      <c r="I153" s="137"/>
      <c r="J153" s="41"/>
      <c r="K153" s="41"/>
      <c r="L153" s="45"/>
      <c r="M153" s="235"/>
      <c r="N153" s="236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210</v>
      </c>
      <c r="AU153" s="18" t="s">
        <v>85</v>
      </c>
    </row>
    <row r="154" s="13" customFormat="1">
      <c r="A154" s="13"/>
      <c r="B154" s="237"/>
      <c r="C154" s="238"/>
      <c r="D154" s="233" t="s">
        <v>150</v>
      </c>
      <c r="E154" s="239" t="s">
        <v>19</v>
      </c>
      <c r="F154" s="240" t="s">
        <v>1487</v>
      </c>
      <c r="G154" s="238"/>
      <c r="H154" s="241">
        <v>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150</v>
      </c>
      <c r="AU154" s="247" t="s">
        <v>85</v>
      </c>
      <c r="AV154" s="13" t="s">
        <v>85</v>
      </c>
      <c r="AW154" s="13" t="s">
        <v>34</v>
      </c>
      <c r="AX154" s="13" t="s">
        <v>82</v>
      </c>
      <c r="AY154" s="247" t="s">
        <v>142</v>
      </c>
    </row>
    <row r="155" s="2" customFormat="1" ht="16.5" customHeight="1">
      <c r="A155" s="39"/>
      <c r="B155" s="40"/>
      <c r="C155" s="220" t="s">
        <v>243</v>
      </c>
      <c r="D155" s="220" t="s">
        <v>143</v>
      </c>
      <c r="E155" s="221" t="s">
        <v>244</v>
      </c>
      <c r="F155" s="222" t="s">
        <v>245</v>
      </c>
      <c r="G155" s="223" t="s">
        <v>155</v>
      </c>
      <c r="H155" s="224">
        <v>11</v>
      </c>
      <c r="I155" s="225"/>
      <c r="J155" s="226">
        <f>ROUND(I155*H155,2)</f>
        <v>0</v>
      </c>
      <c r="K155" s="222" t="s">
        <v>165</v>
      </c>
      <c r="L155" s="45"/>
      <c r="M155" s="227" t="s">
        <v>19</v>
      </c>
      <c r="N155" s="228" t="s">
        <v>45</v>
      </c>
      <c r="O155" s="85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147</v>
      </c>
      <c r="AT155" s="231" t="s">
        <v>143</v>
      </c>
      <c r="AU155" s="231" t="s">
        <v>85</v>
      </c>
      <c r="AY155" s="18" t="s">
        <v>142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82</v>
      </c>
      <c r="BK155" s="232">
        <f>ROUND(I155*H155,2)</f>
        <v>0</v>
      </c>
      <c r="BL155" s="18" t="s">
        <v>147</v>
      </c>
      <c r="BM155" s="231" t="s">
        <v>246</v>
      </c>
    </row>
    <row r="156" s="2" customFormat="1">
      <c r="A156" s="39"/>
      <c r="B156" s="40"/>
      <c r="C156" s="41"/>
      <c r="D156" s="233" t="s">
        <v>149</v>
      </c>
      <c r="E156" s="41"/>
      <c r="F156" s="234" t="s">
        <v>247</v>
      </c>
      <c r="G156" s="41"/>
      <c r="H156" s="41"/>
      <c r="I156" s="137"/>
      <c r="J156" s="41"/>
      <c r="K156" s="41"/>
      <c r="L156" s="45"/>
      <c r="M156" s="235"/>
      <c r="N156" s="236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149</v>
      </c>
      <c r="AU156" s="18" t="s">
        <v>85</v>
      </c>
    </row>
    <row r="157" s="2" customFormat="1" ht="21.75" customHeight="1">
      <c r="A157" s="39"/>
      <c r="B157" s="40"/>
      <c r="C157" s="248" t="s">
        <v>8</v>
      </c>
      <c r="D157" s="248" t="s">
        <v>152</v>
      </c>
      <c r="E157" s="249" t="s">
        <v>248</v>
      </c>
      <c r="F157" s="250" t="s">
        <v>249</v>
      </c>
      <c r="G157" s="251" t="s">
        <v>155</v>
      </c>
      <c r="H157" s="252">
        <v>11</v>
      </c>
      <c r="I157" s="253"/>
      <c r="J157" s="254">
        <f>ROUND(I157*H157,2)</f>
        <v>0</v>
      </c>
      <c r="K157" s="250" t="s">
        <v>19</v>
      </c>
      <c r="L157" s="255"/>
      <c r="M157" s="256" t="s">
        <v>19</v>
      </c>
      <c r="N157" s="257" t="s">
        <v>45</v>
      </c>
      <c r="O157" s="85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156</v>
      </c>
      <c r="AT157" s="231" t="s">
        <v>152</v>
      </c>
      <c r="AU157" s="231" t="s">
        <v>85</v>
      </c>
      <c r="AY157" s="18" t="s">
        <v>142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82</v>
      </c>
      <c r="BK157" s="232">
        <f>ROUND(I157*H157,2)</f>
        <v>0</v>
      </c>
      <c r="BL157" s="18" t="s">
        <v>147</v>
      </c>
      <c r="BM157" s="231" t="s">
        <v>250</v>
      </c>
    </row>
    <row r="158" s="2" customFormat="1">
      <c r="A158" s="39"/>
      <c r="B158" s="40"/>
      <c r="C158" s="41"/>
      <c r="D158" s="233" t="s">
        <v>149</v>
      </c>
      <c r="E158" s="41"/>
      <c r="F158" s="234" t="s">
        <v>249</v>
      </c>
      <c r="G158" s="41"/>
      <c r="H158" s="41"/>
      <c r="I158" s="137"/>
      <c r="J158" s="41"/>
      <c r="K158" s="41"/>
      <c r="L158" s="45"/>
      <c r="M158" s="235"/>
      <c r="N158" s="236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149</v>
      </c>
      <c r="AU158" s="18" t="s">
        <v>85</v>
      </c>
    </row>
    <row r="159" s="2" customFormat="1">
      <c r="A159" s="39"/>
      <c r="B159" s="40"/>
      <c r="C159" s="41"/>
      <c r="D159" s="233" t="s">
        <v>210</v>
      </c>
      <c r="E159" s="41"/>
      <c r="F159" s="260" t="s">
        <v>251</v>
      </c>
      <c r="G159" s="41"/>
      <c r="H159" s="41"/>
      <c r="I159" s="137"/>
      <c r="J159" s="41"/>
      <c r="K159" s="41"/>
      <c r="L159" s="45"/>
      <c r="M159" s="235"/>
      <c r="N159" s="236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210</v>
      </c>
      <c r="AU159" s="18" t="s">
        <v>85</v>
      </c>
    </row>
    <row r="160" s="13" customFormat="1">
      <c r="A160" s="13"/>
      <c r="B160" s="237"/>
      <c r="C160" s="238"/>
      <c r="D160" s="233" t="s">
        <v>150</v>
      </c>
      <c r="E160" s="239" t="s">
        <v>19</v>
      </c>
      <c r="F160" s="240" t="s">
        <v>1489</v>
      </c>
      <c r="G160" s="238"/>
      <c r="H160" s="241">
        <v>11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150</v>
      </c>
      <c r="AU160" s="247" t="s">
        <v>85</v>
      </c>
      <c r="AV160" s="13" t="s">
        <v>85</v>
      </c>
      <c r="AW160" s="13" t="s">
        <v>34</v>
      </c>
      <c r="AX160" s="13" t="s">
        <v>82</v>
      </c>
      <c r="AY160" s="247" t="s">
        <v>142</v>
      </c>
    </row>
    <row r="161" s="2" customFormat="1" ht="16.5" customHeight="1">
      <c r="A161" s="39"/>
      <c r="B161" s="40"/>
      <c r="C161" s="220" t="s">
        <v>147</v>
      </c>
      <c r="D161" s="220" t="s">
        <v>143</v>
      </c>
      <c r="E161" s="221" t="s">
        <v>253</v>
      </c>
      <c r="F161" s="222" t="s">
        <v>254</v>
      </c>
      <c r="G161" s="223" t="s">
        <v>155</v>
      </c>
      <c r="H161" s="224">
        <v>1</v>
      </c>
      <c r="I161" s="225"/>
      <c r="J161" s="226">
        <f>ROUND(I161*H161,2)</f>
        <v>0</v>
      </c>
      <c r="K161" s="222" t="s">
        <v>19</v>
      </c>
      <c r="L161" s="45"/>
      <c r="M161" s="227" t="s">
        <v>19</v>
      </c>
      <c r="N161" s="228" t="s">
        <v>45</v>
      </c>
      <c r="O161" s="85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147</v>
      </c>
      <c r="AT161" s="231" t="s">
        <v>143</v>
      </c>
      <c r="AU161" s="231" t="s">
        <v>85</v>
      </c>
      <c r="AY161" s="18" t="s">
        <v>142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82</v>
      </c>
      <c r="BK161" s="232">
        <f>ROUND(I161*H161,2)</f>
        <v>0</v>
      </c>
      <c r="BL161" s="18" t="s">
        <v>147</v>
      </c>
      <c r="BM161" s="231" t="s">
        <v>255</v>
      </c>
    </row>
    <row r="162" s="2" customFormat="1">
      <c r="A162" s="39"/>
      <c r="B162" s="40"/>
      <c r="C162" s="41"/>
      <c r="D162" s="233" t="s">
        <v>149</v>
      </c>
      <c r="E162" s="41"/>
      <c r="F162" s="234" t="s">
        <v>256</v>
      </c>
      <c r="G162" s="41"/>
      <c r="H162" s="41"/>
      <c r="I162" s="137"/>
      <c r="J162" s="41"/>
      <c r="K162" s="41"/>
      <c r="L162" s="45"/>
      <c r="M162" s="235"/>
      <c r="N162" s="236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149</v>
      </c>
      <c r="AU162" s="18" t="s">
        <v>85</v>
      </c>
    </row>
    <row r="163" s="13" customFormat="1">
      <c r="A163" s="13"/>
      <c r="B163" s="237"/>
      <c r="C163" s="238"/>
      <c r="D163" s="233" t="s">
        <v>150</v>
      </c>
      <c r="E163" s="239" t="s">
        <v>19</v>
      </c>
      <c r="F163" s="240" t="s">
        <v>1487</v>
      </c>
      <c r="G163" s="238"/>
      <c r="H163" s="241">
        <v>1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150</v>
      </c>
      <c r="AU163" s="247" t="s">
        <v>85</v>
      </c>
      <c r="AV163" s="13" t="s">
        <v>85</v>
      </c>
      <c r="AW163" s="13" t="s">
        <v>34</v>
      </c>
      <c r="AX163" s="13" t="s">
        <v>82</v>
      </c>
      <c r="AY163" s="247" t="s">
        <v>142</v>
      </c>
    </row>
    <row r="164" s="2" customFormat="1" ht="16.5" customHeight="1">
      <c r="A164" s="39"/>
      <c r="B164" s="40"/>
      <c r="C164" s="220" t="s">
        <v>257</v>
      </c>
      <c r="D164" s="220" t="s">
        <v>143</v>
      </c>
      <c r="E164" s="221" t="s">
        <v>258</v>
      </c>
      <c r="F164" s="222" t="s">
        <v>259</v>
      </c>
      <c r="G164" s="223" t="s">
        <v>155</v>
      </c>
      <c r="H164" s="224">
        <v>11</v>
      </c>
      <c r="I164" s="225"/>
      <c r="J164" s="226">
        <f>ROUND(I164*H164,2)</f>
        <v>0</v>
      </c>
      <c r="K164" s="222" t="s">
        <v>165</v>
      </c>
      <c r="L164" s="45"/>
      <c r="M164" s="227" t="s">
        <v>19</v>
      </c>
      <c r="N164" s="228" t="s">
        <v>45</v>
      </c>
      <c r="O164" s="85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147</v>
      </c>
      <c r="AT164" s="231" t="s">
        <v>143</v>
      </c>
      <c r="AU164" s="231" t="s">
        <v>85</v>
      </c>
      <c r="AY164" s="18" t="s">
        <v>142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82</v>
      </c>
      <c r="BK164" s="232">
        <f>ROUND(I164*H164,2)</f>
        <v>0</v>
      </c>
      <c r="BL164" s="18" t="s">
        <v>147</v>
      </c>
      <c r="BM164" s="231" t="s">
        <v>260</v>
      </c>
    </row>
    <row r="165" s="2" customFormat="1">
      <c r="A165" s="39"/>
      <c r="B165" s="40"/>
      <c r="C165" s="41"/>
      <c r="D165" s="233" t="s">
        <v>149</v>
      </c>
      <c r="E165" s="41"/>
      <c r="F165" s="234" t="s">
        <v>261</v>
      </c>
      <c r="G165" s="41"/>
      <c r="H165" s="41"/>
      <c r="I165" s="137"/>
      <c r="J165" s="41"/>
      <c r="K165" s="41"/>
      <c r="L165" s="45"/>
      <c r="M165" s="235"/>
      <c r="N165" s="236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149</v>
      </c>
      <c r="AU165" s="18" t="s">
        <v>85</v>
      </c>
    </row>
    <row r="166" s="13" customFormat="1">
      <c r="A166" s="13"/>
      <c r="B166" s="237"/>
      <c r="C166" s="238"/>
      <c r="D166" s="233" t="s">
        <v>150</v>
      </c>
      <c r="E166" s="239" t="s">
        <v>19</v>
      </c>
      <c r="F166" s="240" t="s">
        <v>1490</v>
      </c>
      <c r="G166" s="238"/>
      <c r="H166" s="241">
        <v>11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7" t="s">
        <v>150</v>
      </c>
      <c r="AU166" s="247" t="s">
        <v>85</v>
      </c>
      <c r="AV166" s="13" t="s">
        <v>85</v>
      </c>
      <c r="AW166" s="13" t="s">
        <v>34</v>
      </c>
      <c r="AX166" s="13" t="s">
        <v>82</v>
      </c>
      <c r="AY166" s="247" t="s">
        <v>142</v>
      </c>
    </row>
    <row r="167" s="12" customFormat="1" ht="25.92" customHeight="1">
      <c r="A167" s="12"/>
      <c r="B167" s="206"/>
      <c r="C167" s="207"/>
      <c r="D167" s="208" t="s">
        <v>73</v>
      </c>
      <c r="E167" s="209" t="s">
        <v>152</v>
      </c>
      <c r="F167" s="209" t="s">
        <v>263</v>
      </c>
      <c r="G167" s="207"/>
      <c r="H167" s="207"/>
      <c r="I167" s="210"/>
      <c r="J167" s="211">
        <f>BK167</f>
        <v>0</v>
      </c>
      <c r="K167" s="207"/>
      <c r="L167" s="212"/>
      <c r="M167" s="213"/>
      <c r="N167" s="214"/>
      <c r="O167" s="214"/>
      <c r="P167" s="215">
        <f>P168+P238+P436</f>
        <v>0</v>
      </c>
      <c r="Q167" s="214"/>
      <c r="R167" s="215">
        <f>R168+R238+R436</f>
        <v>179.14554328000003</v>
      </c>
      <c r="S167" s="214"/>
      <c r="T167" s="216">
        <f>T168+T238+T436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7" t="s">
        <v>158</v>
      </c>
      <c r="AT167" s="218" t="s">
        <v>73</v>
      </c>
      <c r="AU167" s="218" t="s">
        <v>74</v>
      </c>
      <c r="AY167" s="217" t="s">
        <v>142</v>
      </c>
      <c r="BK167" s="219">
        <f>BK168+BK238+BK436</f>
        <v>0</v>
      </c>
    </row>
    <row r="168" s="12" customFormat="1" ht="22.8" customHeight="1">
      <c r="A168" s="12"/>
      <c r="B168" s="206"/>
      <c r="C168" s="207"/>
      <c r="D168" s="208" t="s">
        <v>73</v>
      </c>
      <c r="E168" s="258" t="s">
        <v>264</v>
      </c>
      <c r="F168" s="258" t="s">
        <v>265</v>
      </c>
      <c r="G168" s="207"/>
      <c r="H168" s="207"/>
      <c r="I168" s="210"/>
      <c r="J168" s="259">
        <f>BK168</f>
        <v>0</v>
      </c>
      <c r="K168" s="207"/>
      <c r="L168" s="212"/>
      <c r="M168" s="213"/>
      <c r="N168" s="214"/>
      <c r="O168" s="214"/>
      <c r="P168" s="215">
        <f>SUM(P169:P237)</f>
        <v>0</v>
      </c>
      <c r="Q168" s="214"/>
      <c r="R168" s="215">
        <f>SUM(R169:R237)</f>
        <v>0.27958499999999997</v>
      </c>
      <c r="S168" s="214"/>
      <c r="T168" s="216">
        <f>SUM(T169:T237)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7" t="s">
        <v>158</v>
      </c>
      <c r="AT168" s="218" t="s">
        <v>73</v>
      </c>
      <c r="AU168" s="218" t="s">
        <v>82</v>
      </c>
      <c r="AY168" s="217" t="s">
        <v>142</v>
      </c>
      <c r="BK168" s="219">
        <f>SUM(BK169:BK237)</f>
        <v>0</v>
      </c>
    </row>
    <row r="169" s="2" customFormat="1" ht="33" customHeight="1">
      <c r="A169" s="39"/>
      <c r="B169" s="40"/>
      <c r="C169" s="220" t="s">
        <v>266</v>
      </c>
      <c r="D169" s="220" t="s">
        <v>143</v>
      </c>
      <c r="E169" s="221" t="s">
        <v>1130</v>
      </c>
      <c r="F169" s="222" t="s">
        <v>1131</v>
      </c>
      <c r="G169" s="223" t="s">
        <v>155</v>
      </c>
      <c r="H169" s="224">
        <v>5</v>
      </c>
      <c r="I169" s="225"/>
      <c r="J169" s="226">
        <f>ROUND(I169*H169,2)</f>
        <v>0</v>
      </c>
      <c r="K169" s="222" t="s">
        <v>165</v>
      </c>
      <c r="L169" s="45"/>
      <c r="M169" s="227" t="s">
        <v>19</v>
      </c>
      <c r="N169" s="228" t="s">
        <v>45</v>
      </c>
      <c r="O169" s="85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944</v>
      </c>
      <c r="AT169" s="231" t="s">
        <v>143</v>
      </c>
      <c r="AU169" s="231" t="s">
        <v>85</v>
      </c>
      <c r="AY169" s="18" t="s">
        <v>142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82</v>
      </c>
      <c r="BK169" s="232">
        <f>ROUND(I169*H169,2)</f>
        <v>0</v>
      </c>
      <c r="BL169" s="18" t="s">
        <v>944</v>
      </c>
      <c r="BM169" s="231" t="s">
        <v>1132</v>
      </c>
    </row>
    <row r="170" s="2" customFormat="1">
      <c r="A170" s="39"/>
      <c r="B170" s="40"/>
      <c r="C170" s="41"/>
      <c r="D170" s="233" t="s">
        <v>149</v>
      </c>
      <c r="E170" s="41"/>
      <c r="F170" s="234" t="s">
        <v>1133</v>
      </c>
      <c r="G170" s="41"/>
      <c r="H170" s="41"/>
      <c r="I170" s="137"/>
      <c r="J170" s="41"/>
      <c r="K170" s="41"/>
      <c r="L170" s="45"/>
      <c r="M170" s="235"/>
      <c r="N170" s="236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149</v>
      </c>
      <c r="AU170" s="18" t="s">
        <v>85</v>
      </c>
    </row>
    <row r="171" s="2" customFormat="1" ht="33" customHeight="1">
      <c r="A171" s="39"/>
      <c r="B171" s="40"/>
      <c r="C171" s="248" t="s">
        <v>273</v>
      </c>
      <c r="D171" s="248" t="s">
        <v>152</v>
      </c>
      <c r="E171" s="249" t="s">
        <v>1134</v>
      </c>
      <c r="F171" s="250" t="s">
        <v>1135</v>
      </c>
      <c r="G171" s="251" t="s">
        <v>155</v>
      </c>
      <c r="H171" s="252">
        <v>5</v>
      </c>
      <c r="I171" s="253"/>
      <c r="J171" s="254">
        <f>ROUND(I171*H171,2)</f>
        <v>0</v>
      </c>
      <c r="K171" s="250" t="s">
        <v>165</v>
      </c>
      <c r="L171" s="255"/>
      <c r="M171" s="256" t="s">
        <v>19</v>
      </c>
      <c r="N171" s="257" t="s">
        <v>45</v>
      </c>
      <c r="O171" s="85"/>
      <c r="P171" s="229">
        <f>O171*H171</f>
        <v>0</v>
      </c>
      <c r="Q171" s="229">
        <v>0.0080999999999999996</v>
      </c>
      <c r="R171" s="229">
        <f>Q171*H171</f>
        <v>0.040499999999999994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325</v>
      </c>
      <c r="AT171" s="231" t="s">
        <v>152</v>
      </c>
      <c r="AU171" s="231" t="s">
        <v>85</v>
      </c>
      <c r="AY171" s="18" t="s">
        <v>142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82</v>
      </c>
      <c r="BK171" s="232">
        <f>ROUND(I171*H171,2)</f>
        <v>0</v>
      </c>
      <c r="BL171" s="18" t="s">
        <v>325</v>
      </c>
      <c r="BM171" s="231" t="s">
        <v>1136</v>
      </c>
    </row>
    <row r="172" s="2" customFormat="1">
      <c r="A172" s="39"/>
      <c r="B172" s="40"/>
      <c r="C172" s="41"/>
      <c r="D172" s="233" t="s">
        <v>149</v>
      </c>
      <c r="E172" s="41"/>
      <c r="F172" s="234" t="s">
        <v>1135</v>
      </c>
      <c r="G172" s="41"/>
      <c r="H172" s="41"/>
      <c r="I172" s="137"/>
      <c r="J172" s="41"/>
      <c r="K172" s="41"/>
      <c r="L172" s="45"/>
      <c r="M172" s="235"/>
      <c r="N172" s="236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149</v>
      </c>
      <c r="AU172" s="18" t="s">
        <v>85</v>
      </c>
    </row>
    <row r="173" s="13" customFormat="1">
      <c r="A173" s="13"/>
      <c r="B173" s="237"/>
      <c r="C173" s="238"/>
      <c r="D173" s="233" t="s">
        <v>150</v>
      </c>
      <c r="E173" s="239" t="s">
        <v>19</v>
      </c>
      <c r="F173" s="240" t="s">
        <v>1491</v>
      </c>
      <c r="G173" s="238"/>
      <c r="H173" s="241">
        <v>5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150</v>
      </c>
      <c r="AU173" s="247" t="s">
        <v>85</v>
      </c>
      <c r="AV173" s="13" t="s">
        <v>85</v>
      </c>
      <c r="AW173" s="13" t="s">
        <v>34</v>
      </c>
      <c r="AX173" s="13" t="s">
        <v>82</v>
      </c>
      <c r="AY173" s="247" t="s">
        <v>142</v>
      </c>
    </row>
    <row r="174" s="2" customFormat="1" ht="21.75" customHeight="1">
      <c r="A174" s="39"/>
      <c r="B174" s="40"/>
      <c r="C174" s="220" t="s">
        <v>279</v>
      </c>
      <c r="D174" s="220" t="s">
        <v>143</v>
      </c>
      <c r="E174" s="221" t="s">
        <v>267</v>
      </c>
      <c r="F174" s="222" t="s">
        <v>268</v>
      </c>
      <c r="G174" s="223" t="s">
        <v>155</v>
      </c>
      <c r="H174" s="224">
        <v>1</v>
      </c>
      <c r="I174" s="225"/>
      <c r="J174" s="226">
        <f>ROUND(I174*H174,2)</f>
        <v>0</v>
      </c>
      <c r="K174" s="222" t="s">
        <v>165</v>
      </c>
      <c r="L174" s="45"/>
      <c r="M174" s="227" t="s">
        <v>19</v>
      </c>
      <c r="N174" s="228" t="s">
        <v>45</v>
      </c>
      <c r="O174" s="85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269</v>
      </c>
      <c r="AT174" s="231" t="s">
        <v>143</v>
      </c>
      <c r="AU174" s="231" t="s">
        <v>85</v>
      </c>
      <c r="AY174" s="18" t="s">
        <v>142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82</v>
      </c>
      <c r="BK174" s="232">
        <f>ROUND(I174*H174,2)</f>
        <v>0</v>
      </c>
      <c r="BL174" s="18" t="s">
        <v>269</v>
      </c>
      <c r="BM174" s="231" t="s">
        <v>270</v>
      </c>
    </row>
    <row r="175" s="2" customFormat="1">
      <c r="A175" s="39"/>
      <c r="B175" s="40"/>
      <c r="C175" s="41"/>
      <c r="D175" s="233" t="s">
        <v>149</v>
      </c>
      <c r="E175" s="41"/>
      <c r="F175" s="234" t="s">
        <v>271</v>
      </c>
      <c r="G175" s="41"/>
      <c r="H175" s="41"/>
      <c r="I175" s="137"/>
      <c r="J175" s="41"/>
      <c r="K175" s="41"/>
      <c r="L175" s="45"/>
      <c r="M175" s="235"/>
      <c r="N175" s="236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149</v>
      </c>
      <c r="AU175" s="18" t="s">
        <v>85</v>
      </c>
    </row>
    <row r="176" s="2" customFormat="1">
      <c r="A176" s="39"/>
      <c r="B176" s="40"/>
      <c r="C176" s="41"/>
      <c r="D176" s="233" t="s">
        <v>197</v>
      </c>
      <c r="E176" s="41"/>
      <c r="F176" s="260" t="s">
        <v>272</v>
      </c>
      <c r="G176" s="41"/>
      <c r="H176" s="41"/>
      <c r="I176" s="137"/>
      <c r="J176" s="41"/>
      <c r="K176" s="41"/>
      <c r="L176" s="45"/>
      <c r="M176" s="235"/>
      <c r="N176" s="236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197</v>
      </c>
      <c r="AU176" s="18" t="s">
        <v>85</v>
      </c>
    </row>
    <row r="177" s="13" customFormat="1">
      <c r="A177" s="13"/>
      <c r="B177" s="237"/>
      <c r="C177" s="238"/>
      <c r="D177" s="233" t="s">
        <v>150</v>
      </c>
      <c r="E177" s="239" t="s">
        <v>19</v>
      </c>
      <c r="F177" s="240" t="s">
        <v>1487</v>
      </c>
      <c r="G177" s="238"/>
      <c r="H177" s="241">
        <v>1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150</v>
      </c>
      <c r="AU177" s="247" t="s">
        <v>85</v>
      </c>
      <c r="AV177" s="13" t="s">
        <v>85</v>
      </c>
      <c r="AW177" s="13" t="s">
        <v>34</v>
      </c>
      <c r="AX177" s="13" t="s">
        <v>82</v>
      </c>
      <c r="AY177" s="247" t="s">
        <v>142</v>
      </c>
    </row>
    <row r="178" s="2" customFormat="1" ht="21.75" customHeight="1">
      <c r="A178" s="39"/>
      <c r="B178" s="40"/>
      <c r="C178" s="220" t="s">
        <v>7</v>
      </c>
      <c r="D178" s="220" t="s">
        <v>143</v>
      </c>
      <c r="E178" s="221" t="s">
        <v>274</v>
      </c>
      <c r="F178" s="222" t="s">
        <v>275</v>
      </c>
      <c r="G178" s="223" t="s">
        <v>155</v>
      </c>
      <c r="H178" s="224">
        <v>4</v>
      </c>
      <c r="I178" s="225"/>
      <c r="J178" s="226">
        <f>ROUND(I178*H178,2)</f>
        <v>0</v>
      </c>
      <c r="K178" s="222" t="s">
        <v>165</v>
      </c>
      <c r="L178" s="45"/>
      <c r="M178" s="227" t="s">
        <v>19</v>
      </c>
      <c r="N178" s="228" t="s">
        <v>45</v>
      </c>
      <c r="O178" s="85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269</v>
      </c>
      <c r="AT178" s="231" t="s">
        <v>143</v>
      </c>
      <c r="AU178" s="231" t="s">
        <v>85</v>
      </c>
      <c r="AY178" s="18" t="s">
        <v>142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82</v>
      </c>
      <c r="BK178" s="232">
        <f>ROUND(I178*H178,2)</f>
        <v>0</v>
      </c>
      <c r="BL178" s="18" t="s">
        <v>269</v>
      </c>
      <c r="BM178" s="231" t="s">
        <v>276</v>
      </c>
    </row>
    <row r="179" s="2" customFormat="1">
      <c r="A179" s="39"/>
      <c r="B179" s="40"/>
      <c r="C179" s="41"/>
      <c r="D179" s="233" t="s">
        <v>149</v>
      </c>
      <c r="E179" s="41"/>
      <c r="F179" s="234" t="s">
        <v>277</v>
      </c>
      <c r="G179" s="41"/>
      <c r="H179" s="41"/>
      <c r="I179" s="137"/>
      <c r="J179" s="41"/>
      <c r="K179" s="41"/>
      <c r="L179" s="45"/>
      <c r="M179" s="235"/>
      <c r="N179" s="236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149</v>
      </c>
      <c r="AU179" s="18" t="s">
        <v>85</v>
      </c>
    </row>
    <row r="180" s="2" customFormat="1">
      <c r="A180" s="39"/>
      <c r="B180" s="40"/>
      <c r="C180" s="41"/>
      <c r="D180" s="233" t="s">
        <v>197</v>
      </c>
      <c r="E180" s="41"/>
      <c r="F180" s="260" t="s">
        <v>272</v>
      </c>
      <c r="G180" s="41"/>
      <c r="H180" s="41"/>
      <c r="I180" s="137"/>
      <c r="J180" s="41"/>
      <c r="K180" s="41"/>
      <c r="L180" s="45"/>
      <c r="M180" s="235"/>
      <c r="N180" s="236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197</v>
      </c>
      <c r="AU180" s="18" t="s">
        <v>85</v>
      </c>
    </row>
    <row r="181" s="13" customFormat="1">
      <c r="A181" s="13"/>
      <c r="B181" s="237"/>
      <c r="C181" s="238"/>
      <c r="D181" s="233" t="s">
        <v>150</v>
      </c>
      <c r="E181" s="239" t="s">
        <v>19</v>
      </c>
      <c r="F181" s="240" t="s">
        <v>1492</v>
      </c>
      <c r="G181" s="238"/>
      <c r="H181" s="241">
        <v>4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150</v>
      </c>
      <c r="AU181" s="247" t="s">
        <v>85</v>
      </c>
      <c r="AV181" s="13" t="s">
        <v>85</v>
      </c>
      <c r="AW181" s="13" t="s">
        <v>34</v>
      </c>
      <c r="AX181" s="13" t="s">
        <v>82</v>
      </c>
      <c r="AY181" s="247" t="s">
        <v>142</v>
      </c>
    </row>
    <row r="182" s="2" customFormat="1" ht="21.75" customHeight="1">
      <c r="A182" s="39"/>
      <c r="B182" s="40"/>
      <c r="C182" s="220" t="s">
        <v>288</v>
      </c>
      <c r="D182" s="220" t="s">
        <v>143</v>
      </c>
      <c r="E182" s="221" t="s">
        <v>280</v>
      </c>
      <c r="F182" s="222" t="s">
        <v>281</v>
      </c>
      <c r="G182" s="223" t="s">
        <v>155</v>
      </c>
      <c r="H182" s="224">
        <v>1</v>
      </c>
      <c r="I182" s="225"/>
      <c r="J182" s="226">
        <f>ROUND(I182*H182,2)</f>
        <v>0</v>
      </c>
      <c r="K182" s="222" t="s">
        <v>165</v>
      </c>
      <c r="L182" s="45"/>
      <c r="M182" s="227" t="s">
        <v>19</v>
      </c>
      <c r="N182" s="228" t="s">
        <v>45</v>
      </c>
      <c r="O182" s="85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1" t="s">
        <v>269</v>
      </c>
      <c r="AT182" s="231" t="s">
        <v>143</v>
      </c>
      <c r="AU182" s="231" t="s">
        <v>85</v>
      </c>
      <c r="AY182" s="18" t="s">
        <v>142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82</v>
      </c>
      <c r="BK182" s="232">
        <f>ROUND(I182*H182,2)</f>
        <v>0</v>
      </c>
      <c r="BL182" s="18" t="s">
        <v>269</v>
      </c>
      <c r="BM182" s="231" t="s">
        <v>282</v>
      </c>
    </row>
    <row r="183" s="2" customFormat="1">
      <c r="A183" s="39"/>
      <c r="B183" s="40"/>
      <c r="C183" s="41"/>
      <c r="D183" s="233" t="s">
        <v>149</v>
      </c>
      <c r="E183" s="41"/>
      <c r="F183" s="234" t="s">
        <v>281</v>
      </c>
      <c r="G183" s="41"/>
      <c r="H183" s="41"/>
      <c r="I183" s="137"/>
      <c r="J183" s="41"/>
      <c r="K183" s="41"/>
      <c r="L183" s="45"/>
      <c r="M183" s="235"/>
      <c r="N183" s="236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149</v>
      </c>
      <c r="AU183" s="18" t="s">
        <v>85</v>
      </c>
    </row>
    <row r="184" s="13" customFormat="1">
      <c r="A184" s="13"/>
      <c r="B184" s="237"/>
      <c r="C184" s="238"/>
      <c r="D184" s="233" t="s">
        <v>150</v>
      </c>
      <c r="E184" s="239" t="s">
        <v>19</v>
      </c>
      <c r="F184" s="240" t="s">
        <v>1493</v>
      </c>
      <c r="G184" s="238"/>
      <c r="H184" s="241">
        <v>1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150</v>
      </c>
      <c r="AU184" s="247" t="s">
        <v>85</v>
      </c>
      <c r="AV184" s="13" t="s">
        <v>85</v>
      </c>
      <c r="AW184" s="13" t="s">
        <v>34</v>
      </c>
      <c r="AX184" s="13" t="s">
        <v>82</v>
      </c>
      <c r="AY184" s="247" t="s">
        <v>142</v>
      </c>
    </row>
    <row r="185" s="2" customFormat="1" ht="21.75" customHeight="1">
      <c r="A185" s="39"/>
      <c r="B185" s="40"/>
      <c r="C185" s="220" t="s">
        <v>293</v>
      </c>
      <c r="D185" s="220" t="s">
        <v>143</v>
      </c>
      <c r="E185" s="221" t="s">
        <v>283</v>
      </c>
      <c r="F185" s="222" t="s">
        <v>284</v>
      </c>
      <c r="G185" s="223" t="s">
        <v>155</v>
      </c>
      <c r="H185" s="224">
        <v>3</v>
      </c>
      <c r="I185" s="225"/>
      <c r="J185" s="226">
        <f>ROUND(I185*H185,2)</f>
        <v>0</v>
      </c>
      <c r="K185" s="222" t="s">
        <v>165</v>
      </c>
      <c r="L185" s="45"/>
      <c r="M185" s="227" t="s">
        <v>19</v>
      </c>
      <c r="N185" s="228" t="s">
        <v>45</v>
      </c>
      <c r="O185" s="85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1" t="s">
        <v>269</v>
      </c>
      <c r="AT185" s="231" t="s">
        <v>143</v>
      </c>
      <c r="AU185" s="231" t="s">
        <v>85</v>
      </c>
      <c r="AY185" s="18" t="s">
        <v>142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82</v>
      </c>
      <c r="BK185" s="232">
        <f>ROUND(I185*H185,2)</f>
        <v>0</v>
      </c>
      <c r="BL185" s="18" t="s">
        <v>269</v>
      </c>
      <c r="BM185" s="231" t="s">
        <v>285</v>
      </c>
    </row>
    <row r="186" s="2" customFormat="1">
      <c r="A186" s="39"/>
      <c r="B186" s="40"/>
      <c r="C186" s="41"/>
      <c r="D186" s="233" t="s">
        <v>149</v>
      </c>
      <c r="E186" s="41"/>
      <c r="F186" s="234" t="s">
        <v>286</v>
      </c>
      <c r="G186" s="41"/>
      <c r="H186" s="41"/>
      <c r="I186" s="137"/>
      <c r="J186" s="41"/>
      <c r="K186" s="41"/>
      <c r="L186" s="45"/>
      <c r="M186" s="235"/>
      <c r="N186" s="236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149</v>
      </c>
      <c r="AU186" s="18" t="s">
        <v>85</v>
      </c>
    </row>
    <row r="187" s="13" customFormat="1">
      <c r="A187" s="13"/>
      <c r="B187" s="237"/>
      <c r="C187" s="238"/>
      <c r="D187" s="233" t="s">
        <v>150</v>
      </c>
      <c r="E187" s="239" t="s">
        <v>19</v>
      </c>
      <c r="F187" s="240" t="s">
        <v>1494</v>
      </c>
      <c r="G187" s="238"/>
      <c r="H187" s="241">
        <v>3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150</v>
      </c>
      <c r="AU187" s="247" t="s">
        <v>85</v>
      </c>
      <c r="AV187" s="13" t="s">
        <v>85</v>
      </c>
      <c r="AW187" s="13" t="s">
        <v>34</v>
      </c>
      <c r="AX187" s="13" t="s">
        <v>82</v>
      </c>
      <c r="AY187" s="247" t="s">
        <v>142</v>
      </c>
    </row>
    <row r="188" s="2" customFormat="1" ht="21.75" customHeight="1">
      <c r="A188" s="39"/>
      <c r="B188" s="40"/>
      <c r="C188" s="220" t="s">
        <v>299</v>
      </c>
      <c r="D188" s="220" t="s">
        <v>143</v>
      </c>
      <c r="E188" s="221" t="s">
        <v>289</v>
      </c>
      <c r="F188" s="222" t="s">
        <v>290</v>
      </c>
      <c r="G188" s="223" t="s">
        <v>155</v>
      </c>
      <c r="H188" s="224">
        <v>1</v>
      </c>
      <c r="I188" s="225"/>
      <c r="J188" s="226">
        <f>ROUND(I188*H188,2)</f>
        <v>0</v>
      </c>
      <c r="K188" s="222" t="s">
        <v>165</v>
      </c>
      <c r="L188" s="45"/>
      <c r="M188" s="227" t="s">
        <v>19</v>
      </c>
      <c r="N188" s="228" t="s">
        <v>45</v>
      </c>
      <c r="O188" s="85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1" t="s">
        <v>269</v>
      </c>
      <c r="AT188" s="231" t="s">
        <v>143</v>
      </c>
      <c r="AU188" s="231" t="s">
        <v>85</v>
      </c>
      <c r="AY188" s="18" t="s">
        <v>142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82</v>
      </c>
      <c r="BK188" s="232">
        <f>ROUND(I188*H188,2)</f>
        <v>0</v>
      </c>
      <c r="BL188" s="18" t="s">
        <v>269</v>
      </c>
      <c r="BM188" s="231" t="s">
        <v>291</v>
      </c>
    </row>
    <row r="189" s="2" customFormat="1">
      <c r="A189" s="39"/>
      <c r="B189" s="40"/>
      <c r="C189" s="41"/>
      <c r="D189" s="233" t="s">
        <v>149</v>
      </c>
      <c r="E189" s="41"/>
      <c r="F189" s="234" t="s">
        <v>290</v>
      </c>
      <c r="G189" s="41"/>
      <c r="H189" s="41"/>
      <c r="I189" s="137"/>
      <c r="J189" s="41"/>
      <c r="K189" s="41"/>
      <c r="L189" s="45"/>
      <c r="M189" s="235"/>
      <c r="N189" s="236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149</v>
      </c>
      <c r="AU189" s="18" t="s">
        <v>85</v>
      </c>
    </row>
    <row r="190" s="13" customFormat="1">
      <c r="A190" s="13"/>
      <c r="B190" s="237"/>
      <c r="C190" s="238"/>
      <c r="D190" s="233" t="s">
        <v>150</v>
      </c>
      <c r="E190" s="239" t="s">
        <v>19</v>
      </c>
      <c r="F190" s="240" t="s">
        <v>1493</v>
      </c>
      <c r="G190" s="238"/>
      <c r="H190" s="241">
        <v>1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150</v>
      </c>
      <c r="AU190" s="247" t="s">
        <v>85</v>
      </c>
      <c r="AV190" s="13" t="s">
        <v>85</v>
      </c>
      <c r="AW190" s="13" t="s">
        <v>34</v>
      </c>
      <c r="AX190" s="13" t="s">
        <v>82</v>
      </c>
      <c r="AY190" s="247" t="s">
        <v>142</v>
      </c>
    </row>
    <row r="191" s="2" customFormat="1" ht="21.75" customHeight="1">
      <c r="A191" s="39"/>
      <c r="B191" s="40"/>
      <c r="C191" s="220" t="s">
        <v>305</v>
      </c>
      <c r="D191" s="220" t="s">
        <v>143</v>
      </c>
      <c r="E191" s="221" t="s">
        <v>300</v>
      </c>
      <c r="F191" s="222" t="s">
        <v>301</v>
      </c>
      <c r="G191" s="223" t="s">
        <v>155</v>
      </c>
      <c r="H191" s="224">
        <v>6</v>
      </c>
      <c r="I191" s="225"/>
      <c r="J191" s="226">
        <f>ROUND(I191*H191,2)</f>
        <v>0</v>
      </c>
      <c r="K191" s="222" t="s">
        <v>165</v>
      </c>
      <c r="L191" s="45"/>
      <c r="M191" s="227" t="s">
        <v>19</v>
      </c>
      <c r="N191" s="228" t="s">
        <v>45</v>
      </c>
      <c r="O191" s="85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1" t="s">
        <v>269</v>
      </c>
      <c r="AT191" s="231" t="s">
        <v>143</v>
      </c>
      <c r="AU191" s="231" t="s">
        <v>85</v>
      </c>
      <c r="AY191" s="18" t="s">
        <v>142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82</v>
      </c>
      <c r="BK191" s="232">
        <f>ROUND(I191*H191,2)</f>
        <v>0</v>
      </c>
      <c r="BL191" s="18" t="s">
        <v>269</v>
      </c>
      <c r="BM191" s="231" t="s">
        <v>302</v>
      </c>
    </row>
    <row r="192" s="2" customFormat="1">
      <c r="A192" s="39"/>
      <c r="B192" s="40"/>
      <c r="C192" s="41"/>
      <c r="D192" s="233" t="s">
        <v>149</v>
      </c>
      <c r="E192" s="41"/>
      <c r="F192" s="234" t="s">
        <v>303</v>
      </c>
      <c r="G192" s="41"/>
      <c r="H192" s="41"/>
      <c r="I192" s="137"/>
      <c r="J192" s="41"/>
      <c r="K192" s="41"/>
      <c r="L192" s="45"/>
      <c r="M192" s="235"/>
      <c r="N192" s="236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149</v>
      </c>
      <c r="AU192" s="18" t="s">
        <v>85</v>
      </c>
    </row>
    <row r="193" s="13" customFormat="1">
      <c r="A193" s="13"/>
      <c r="B193" s="237"/>
      <c r="C193" s="238"/>
      <c r="D193" s="233" t="s">
        <v>150</v>
      </c>
      <c r="E193" s="239" t="s">
        <v>19</v>
      </c>
      <c r="F193" s="240" t="s">
        <v>1495</v>
      </c>
      <c r="G193" s="238"/>
      <c r="H193" s="241">
        <v>6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150</v>
      </c>
      <c r="AU193" s="247" t="s">
        <v>85</v>
      </c>
      <c r="AV193" s="13" t="s">
        <v>85</v>
      </c>
      <c r="AW193" s="13" t="s">
        <v>34</v>
      </c>
      <c r="AX193" s="13" t="s">
        <v>82</v>
      </c>
      <c r="AY193" s="247" t="s">
        <v>142</v>
      </c>
    </row>
    <row r="194" s="2" customFormat="1" ht="21.75" customHeight="1">
      <c r="A194" s="39"/>
      <c r="B194" s="40"/>
      <c r="C194" s="220" t="s">
        <v>310</v>
      </c>
      <c r="D194" s="220" t="s">
        <v>143</v>
      </c>
      <c r="E194" s="221" t="s">
        <v>306</v>
      </c>
      <c r="F194" s="222" t="s">
        <v>307</v>
      </c>
      <c r="G194" s="223" t="s">
        <v>155</v>
      </c>
      <c r="H194" s="224">
        <v>12</v>
      </c>
      <c r="I194" s="225"/>
      <c r="J194" s="226">
        <f>ROUND(I194*H194,2)</f>
        <v>0</v>
      </c>
      <c r="K194" s="222" t="s">
        <v>165</v>
      </c>
      <c r="L194" s="45"/>
      <c r="M194" s="227" t="s">
        <v>19</v>
      </c>
      <c r="N194" s="228" t="s">
        <v>45</v>
      </c>
      <c r="O194" s="85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1" t="s">
        <v>269</v>
      </c>
      <c r="AT194" s="231" t="s">
        <v>143</v>
      </c>
      <c r="AU194" s="231" t="s">
        <v>85</v>
      </c>
      <c r="AY194" s="18" t="s">
        <v>142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82</v>
      </c>
      <c r="BK194" s="232">
        <f>ROUND(I194*H194,2)</f>
        <v>0</v>
      </c>
      <c r="BL194" s="18" t="s">
        <v>269</v>
      </c>
      <c r="BM194" s="231" t="s">
        <v>308</v>
      </c>
    </row>
    <row r="195" s="2" customFormat="1">
      <c r="A195" s="39"/>
      <c r="B195" s="40"/>
      <c r="C195" s="41"/>
      <c r="D195" s="233" t="s">
        <v>149</v>
      </c>
      <c r="E195" s="41"/>
      <c r="F195" s="234" t="s">
        <v>309</v>
      </c>
      <c r="G195" s="41"/>
      <c r="H195" s="41"/>
      <c r="I195" s="137"/>
      <c r="J195" s="41"/>
      <c r="K195" s="41"/>
      <c r="L195" s="45"/>
      <c r="M195" s="235"/>
      <c r="N195" s="236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149</v>
      </c>
      <c r="AU195" s="18" t="s">
        <v>85</v>
      </c>
    </row>
    <row r="196" s="13" customFormat="1">
      <c r="A196" s="13"/>
      <c r="B196" s="237"/>
      <c r="C196" s="238"/>
      <c r="D196" s="233" t="s">
        <v>150</v>
      </c>
      <c r="E196" s="239" t="s">
        <v>19</v>
      </c>
      <c r="F196" s="240" t="s">
        <v>1496</v>
      </c>
      <c r="G196" s="238"/>
      <c r="H196" s="241">
        <v>12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150</v>
      </c>
      <c r="AU196" s="247" t="s">
        <v>85</v>
      </c>
      <c r="AV196" s="13" t="s">
        <v>85</v>
      </c>
      <c r="AW196" s="13" t="s">
        <v>34</v>
      </c>
      <c r="AX196" s="13" t="s">
        <v>82</v>
      </c>
      <c r="AY196" s="247" t="s">
        <v>142</v>
      </c>
    </row>
    <row r="197" s="2" customFormat="1" ht="21.75" customHeight="1">
      <c r="A197" s="39"/>
      <c r="B197" s="40"/>
      <c r="C197" s="220" t="s">
        <v>316</v>
      </c>
      <c r="D197" s="220" t="s">
        <v>143</v>
      </c>
      <c r="E197" s="221" t="s">
        <v>1143</v>
      </c>
      <c r="F197" s="222" t="s">
        <v>1144</v>
      </c>
      <c r="G197" s="223" t="s">
        <v>155</v>
      </c>
      <c r="H197" s="224">
        <v>3</v>
      </c>
      <c r="I197" s="225"/>
      <c r="J197" s="226">
        <f>ROUND(I197*H197,2)</f>
        <v>0</v>
      </c>
      <c r="K197" s="222" t="s">
        <v>165</v>
      </c>
      <c r="L197" s="45"/>
      <c r="M197" s="227" t="s">
        <v>19</v>
      </c>
      <c r="N197" s="228" t="s">
        <v>45</v>
      </c>
      <c r="O197" s="85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1" t="s">
        <v>269</v>
      </c>
      <c r="AT197" s="231" t="s">
        <v>143</v>
      </c>
      <c r="AU197" s="231" t="s">
        <v>85</v>
      </c>
      <c r="AY197" s="18" t="s">
        <v>142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82</v>
      </c>
      <c r="BK197" s="232">
        <f>ROUND(I197*H197,2)</f>
        <v>0</v>
      </c>
      <c r="BL197" s="18" t="s">
        <v>269</v>
      </c>
      <c r="BM197" s="231" t="s">
        <v>1145</v>
      </c>
    </row>
    <row r="198" s="2" customFormat="1">
      <c r="A198" s="39"/>
      <c r="B198" s="40"/>
      <c r="C198" s="41"/>
      <c r="D198" s="233" t="s">
        <v>149</v>
      </c>
      <c r="E198" s="41"/>
      <c r="F198" s="234" t="s">
        <v>1146</v>
      </c>
      <c r="G198" s="41"/>
      <c r="H198" s="41"/>
      <c r="I198" s="137"/>
      <c r="J198" s="41"/>
      <c r="K198" s="41"/>
      <c r="L198" s="45"/>
      <c r="M198" s="235"/>
      <c r="N198" s="236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149</v>
      </c>
      <c r="AU198" s="18" t="s">
        <v>85</v>
      </c>
    </row>
    <row r="199" s="13" customFormat="1">
      <c r="A199" s="13"/>
      <c r="B199" s="237"/>
      <c r="C199" s="238"/>
      <c r="D199" s="233" t="s">
        <v>150</v>
      </c>
      <c r="E199" s="239" t="s">
        <v>19</v>
      </c>
      <c r="F199" s="240" t="s">
        <v>1497</v>
      </c>
      <c r="G199" s="238"/>
      <c r="H199" s="241">
        <v>3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150</v>
      </c>
      <c r="AU199" s="247" t="s">
        <v>85</v>
      </c>
      <c r="AV199" s="13" t="s">
        <v>85</v>
      </c>
      <c r="AW199" s="13" t="s">
        <v>34</v>
      </c>
      <c r="AX199" s="13" t="s">
        <v>82</v>
      </c>
      <c r="AY199" s="247" t="s">
        <v>142</v>
      </c>
    </row>
    <row r="200" s="2" customFormat="1" ht="33" customHeight="1">
      <c r="A200" s="39"/>
      <c r="B200" s="40"/>
      <c r="C200" s="220" t="s">
        <v>322</v>
      </c>
      <c r="D200" s="220" t="s">
        <v>143</v>
      </c>
      <c r="E200" s="221" t="s">
        <v>317</v>
      </c>
      <c r="F200" s="222" t="s">
        <v>318</v>
      </c>
      <c r="G200" s="223" t="s">
        <v>194</v>
      </c>
      <c r="H200" s="224">
        <v>60</v>
      </c>
      <c r="I200" s="225"/>
      <c r="J200" s="226">
        <f>ROUND(I200*H200,2)</f>
        <v>0</v>
      </c>
      <c r="K200" s="222" t="s">
        <v>165</v>
      </c>
      <c r="L200" s="45"/>
      <c r="M200" s="227" t="s">
        <v>19</v>
      </c>
      <c r="N200" s="228" t="s">
        <v>45</v>
      </c>
      <c r="O200" s="85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1" t="s">
        <v>269</v>
      </c>
      <c r="AT200" s="231" t="s">
        <v>143</v>
      </c>
      <c r="AU200" s="231" t="s">
        <v>85</v>
      </c>
      <c r="AY200" s="18" t="s">
        <v>142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82</v>
      </c>
      <c r="BK200" s="232">
        <f>ROUND(I200*H200,2)</f>
        <v>0</v>
      </c>
      <c r="BL200" s="18" t="s">
        <v>269</v>
      </c>
      <c r="BM200" s="231" t="s">
        <v>319</v>
      </c>
    </row>
    <row r="201" s="2" customFormat="1">
      <c r="A201" s="39"/>
      <c r="B201" s="40"/>
      <c r="C201" s="41"/>
      <c r="D201" s="233" t="s">
        <v>149</v>
      </c>
      <c r="E201" s="41"/>
      <c r="F201" s="234" t="s">
        <v>320</v>
      </c>
      <c r="G201" s="41"/>
      <c r="H201" s="41"/>
      <c r="I201" s="137"/>
      <c r="J201" s="41"/>
      <c r="K201" s="41"/>
      <c r="L201" s="45"/>
      <c r="M201" s="235"/>
      <c r="N201" s="236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149</v>
      </c>
      <c r="AU201" s="18" t="s">
        <v>85</v>
      </c>
    </row>
    <row r="202" s="2" customFormat="1" ht="16.5" customHeight="1">
      <c r="A202" s="39"/>
      <c r="B202" s="40"/>
      <c r="C202" s="248" t="s">
        <v>330</v>
      </c>
      <c r="D202" s="248" t="s">
        <v>152</v>
      </c>
      <c r="E202" s="249" t="s">
        <v>323</v>
      </c>
      <c r="F202" s="250" t="s">
        <v>324</v>
      </c>
      <c r="G202" s="251" t="s">
        <v>194</v>
      </c>
      <c r="H202" s="252">
        <v>69</v>
      </c>
      <c r="I202" s="253"/>
      <c r="J202" s="254">
        <f>ROUND(I202*H202,2)</f>
        <v>0</v>
      </c>
      <c r="K202" s="250" t="s">
        <v>165</v>
      </c>
      <c r="L202" s="255"/>
      <c r="M202" s="256" t="s">
        <v>19</v>
      </c>
      <c r="N202" s="257" t="s">
        <v>45</v>
      </c>
      <c r="O202" s="85"/>
      <c r="P202" s="229">
        <f>O202*H202</f>
        <v>0</v>
      </c>
      <c r="Q202" s="229">
        <v>6.9999999999999994E-05</v>
      </c>
      <c r="R202" s="229">
        <f>Q202*H202</f>
        <v>0.0048299999999999992</v>
      </c>
      <c r="S202" s="229">
        <v>0</v>
      </c>
      <c r="T202" s="23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1" t="s">
        <v>325</v>
      </c>
      <c r="AT202" s="231" t="s">
        <v>152</v>
      </c>
      <c r="AU202" s="231" t="s">
        <v>85</v>
      </c>
      <c r="AY202" s="18" t="s">
        <v>142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82</v>
      </c>
      <c r="BK202" s="232">
        <f>ROUND(I202*H202,2)</f>
        <v>0</v>
      </c>
      <c r="BL202" s="18" t="s">
        <v>325</v>
      </c>
      <c r="BM202" s="231" t="s">
        <v>326</v>
      </c>
    </row>
    <row r="203" s="2" customFormat="1">
      <c r="A203" s="39"/>
      <c r="B203" s="40"/>
      <c r="C203" s="41"/>
      <c r="D203" s="233" t="s">
        <v>149</v>
      </c>
      <c r="E203" s="41"/>
      <c r="F203" s="234" t="s">
        <v>324</v>
      </c>
      <c r="G203" s="41"/>
      <c r="H203" s="41"/>
      <c r="I203" s="137"/>
      <c r="J203" s="41"/>
      <c r="K203" s="41"/>
      <c r="L203" s="45"/>
      <c r="M203" s="235"/>
      <c r="N203" s="236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149</v>
      </c>
      <c r="AU203" s="18" t="s">
        <v>85</v>
      </c>
    </row>
    <row r="204" s="2" customFormat="1">
      <c r="A204" s="39"/>
      <c r="B204" s="40"/>
      <c r="C204" s="41"/>
      <c r="D204" s="233" t="s">
        <v>210</v>
      </c>
      <c r="E204" s="41"/>
      <c r="F204" s="260" t="s">
        <v>327</v>
      </c>
      <c r="G204" s="41"/>
      <c r="H204" s="41"/>
      <c r="I204" s="137"/>
      <c r="J204" s="41"/>
      <c r="K204" s="41"/>
      <c r="L204" s="45"/>
      <c r="M204" s="235"/>
      <c r="N204" s="236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210</v>
      </c>
      <c r="AU204" s="18" t="s">
        <v>85</v>
      </c>
    </row>
    <row r="205" s="13" customFormat="1">
      <c r="A205" s="13"/>
      <c r="B205" s="237"/>
      <c r="C205" s="238"/>
      <c r="D205" s="233" t="s">
        <v>150</v>
      </c>
      <c r="E205" s="239" t="s">
        <v>19</v>
      </c>
      <c r="F205" s="240" t="s">
        <v>1498</v>
      </c>
      <c r="G205" s="238"/>
      <c r="H205" s="241">
        <v>60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150</v>
      </c>
      <c r="AU205" s="247" t="s">
        <v>85</v>
      </c>
      <c r="AV205" s="13" t="s">
        <v>85</v>
      </c>
      <c r="AW205" s="13" t="s">
        <v>34</v>
      </c>
      <c r="AX205" s="13" t="s">
        <v>82</v>
      </c>
      <c r="AY205" s="247" t="s">
        <v>142</v>
      </c>
    </row>
    <row r="206" s="13" customFormat="1">
      <c r="A206" s="13"/>
      <c r="B206" s="237"/>
      <c r="C206" s="238"/>
      <c r="D206" s="233" t="s">
        <v>150</v>
      </c>
      <c r="E206" s="238"/>
      <c r="F206" s="240" t="s">
        <v>1499</v>
      </c>
      <c r="G206" s="238"/>
      <c r="H206" s="241">
        <v>69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150</v>
      </c>
      <c r="AU206" s="247" t="s">
        <v>85</v>
      </c>
      <c r="AV206" s="13" t="s">
        <v>85</v>
      </c>
      <c r="AW206" s="13" t="s">
        <v>4</v>
      </c>
      <c r="AX206" s="13" t="s">
        <v>82</v>
      </c>
      <c r="AY206" s="247" t="s">
        <v>142</v>
      </c>
    </row>
    <row r="207" s="2" customFormat="1" ht="21.75" customHeight="1">
      <c r="A207" s="39"/>
      <c r="B207" s="40"/>
      <c r="C207" s="220" t="s">
        <v>336</v>
      </c>
      <c r="D207" s="220" t="s">
        <v>143</v>
      </c>
      <c r="E207" s="221" t="s">
        <v>331</v>
      </c>
      <c r="F207" s="222" t="s">
        <v>332</v>
      </c>
      <c r="G207" s="223" t="s">
        <v>194</v>
      </c>
      <c r="H207" s="224">
        <v>220</v>
      </c>
      <c r="I207" s="225"/>
      <c r="J207" s="226">
        <f>ROUND(I207*H207,2)</f>
        <v>0</v>
      </c>
      <c r="K207" s="222" t="s">
        <v>165</v>
      </c>
      <c r="L207" s="45"/>
      <c r="M207" s="227" t="s">
        <v>19</v>
      </c>
      <c r="N207" s="228" t="s">
        <v>45</v>
      </c>
      <c r="O207" s="85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1" t="s">
        <v>269</v>
      </c>
      <c r="AT207" s="231" t="s">
        <v>143</v>
      </c>
      <c r="AU207" s="231" t="s">
        <v>85</v>
      </c>
      <c r="AY207" s="18" t="s">
        <v>142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82</v>
      </c>
      <c r="BK207" s="232">
        <f>ROUND(I207*H207,2)</f>
        <v>0</v>
      </c>
      <c r="BL207" s="18" t="s">
        <v>269</v>
      </c>
      <c r="BM207" s="231" t="s">
        <v>333</v>
      </c>
    </row>
    <row r="208" s="2" customFormat="1">
      <c r="A208" s="39"/>
      <c r="B208" s="40"/>
      <c r="C208" s="41"/>
      <c r="D208" s="233" t="s">
        <v>149</v>
      </c>
      <c r="E208" s="41"/>
      <c r="F208" s="234" t="s">
        <v>334</v>
      </c>
      <c r="G208" s="41"/>
      <c r="H208" s="41"/>
      <c r="I208" s="137"/>
      <c r="J208" s="41"/>
      <c r="K208" s="41"/>
      <c r="L208" s="45"/>
      <c r="M208" s="235"/>
      <c r="N208" s="236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149</v>
      </c>
      <c r="AU208" s="18" t="s">
        <v>85</v>
      </c>
    </row>
    <row r="209" s="13" customFormat="1">
      <c r="A209" s="13"/>
      <c r="B209" s="237"/>
      <c r="C209" s="238"/>
      <c r="D209" s="233" t="s">
        <v>150</v>
      </c>
      <c r="E209" s="239" t="s">
        <v>19</v>
      </c>
      <c r="F209" s="240" t="s">
        <v>1500</v>
      </c>
      <c r="G209" s="238"/>
      <c r="H209" s="241">
        <v>220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7" t="s">
        <v>150</v>
      </c>
      <c r="AU209" s="247" t="s">
        <v>85</v>
      </c>
      <c r="AV209" s="13" t="s">
        <v>85</v>
      </c>
      <c r="AW209" s="13" t="s">
        <v>34</v>
      </c>
      <c r="AX209" s="13" t="s">
        <v>82</v>
      </c>
      <c r="AY209" s="247" t="s">
        <v>142</v>
      </c>
    </row>
    <row r="210" s="2" customFormat="1" ht="16.5" customHeight="1">
      <c r="A210" s="39"/>
      <c r="B210" s="40"/>
      <c r="C210" s="248" t="s">
        <v>342</v>
      </c>
      <c r="D210" s="248" t="s">
        <v>152</v>
      </c>
      <c r="E210" s="249" t="s">
        <v>337</v>
      </c>
      <c r="F210" s="250" t="s">
        <v>338</v>
      </c>
      <c r="G210" s="251" t="s">
        <v>194</v>
      </c>
      <c r="H210" s="252">
        <v>253</v>
      </c>
      <c r="I210" s="253"/>
      <c r="J210" s="254">
        <f>ROUND(I210*H210,2)</f>
        <v>0</v>
      </c>
      <c r="K210" s="250" t="s">
        <v>165</v>
      </c>
      <c r="L210" s="255"/>
      <c r="M210" s="256" t="s">
        <v>19</v>
      </c>
      <c r="N210" s="257" t="s">
        <v>45</v>
      </c>
      <c r="O210" s="85"/>
      <c r="P210" s="229">
        <f>O210*H210</f>
        <v>0</v>
      </c>
      <c r="Q210" s="229">
        <v>0.00010000000000000001</v>
      </c>
      <c r="R210" s="229">
        <f>Q210*H210</f>
        <v>0.0253</v>
      </c>
      <c r="S210" s="229">
        <v>0</v>
      </c>
      <c r="T210" s="23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1" t="s">
        <v>325</v>
      </c>
      <c r="AT210" s="231" t="s">
        <v>152</v>
      </c>
      <c r="AU210" s="231" t="s">
        <v>85</v>
      </c>
      <c r="AY210" s="18" t="s">
        <v>142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82</v>
      </c>
      <c r="BK210" s="232">
        <f>ROUND(I210*H210,2)</f>
        <v>0</v>
      </c>
      <c r="BL210" s="18" t="s">
        <v>325</v>
      </c>
      <c r="BM210" s="231" t="s">
        <v>339</v>
      </c>
    </row>
    <row r="211" s="2" customFormat="1">
      <c r="A211" s="39"/>
      <c r="B211" s="40"/>
      <c r="C211" s="41"/>
      <c r="D211" s="233" t="s">
        <v>149</v>
      </c>
      <c r="E211" s="41"/>
      <c r="F211" s="234" t="s">
        <v>338</v>
      </c>
      <c r="G211" s="41"/>
      <c r="H211" s="41"/>
      <c r="I211" s="137"/>
      <c r="J211" s="41"/>
      <c r="K211" s="41"/>
      <c r="L211" s="45"/>
      <c r="M211" s="235"/>
      <c r="N211" s="236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149</v>
      </c>
      <c r="AU211" s="18" t="s">
        <v>85</v>
      </c>
    </row>
    <row r="212" s="13" customFormat="1">
      <c r="A212" s="13"/>
      <c r="B212" s="237"/>
      <c r="C212" s="238"/>
      <c r="D212" s="233" t="s">
        <v>150</v>
      </c>
      <c r="E212" s="239" t="s">
        <v>19</v>
      </c>
      <c r="F212" s="240" t="s">
        <v>1482</v>
      </c>
      <c r="G212" s="238"/>
      <c r="H212" s="241">
        <v>220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150</v>
      </c>
      <c r="AU212" s="247" t="s">
        <v>85</v>
      </c>
      <c r="AV212" s="13" t="s">
        <v>85</v>
      </c>
      <c r="AW212" s="13" t="s">
        <v>34</v>
      </c>
      <c r="AX212" s="13" t="s">
        <v>82</v>
      </c>
      <c r="AY212" s="247" t="s">
        <v>142</v>
      </c>
    </row>
    <row r="213" s="13" customFormat="1">
      <c r="A213" s="13"/>
      <c r="B213" s="237"/>
      <c r="C213" s="238"/>
      <c r="D213" s="233" t="s">
        <v>150</v>
      </c>
      <c r="E213" s="238"/>
      <c r="F213" s="240" t="s">
        <v>1501</v>
      </c>
      <c r="G213" s="238"/>
      <c r="H213" s="241">
        <v>253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150</v>
      </c>
      <c r="AU213" s="247" t="s">
        <v>85</v>
      </c>
      <c r="AV213" s="13" t="s">
        <v>85</v>
      </c>
      <c r="AW213" s="13" t="s">
        <v>4</v>
      </c>
      <c r="AX213" s="13" t="s">
        <v>82</v>
      </c>
      <c r="AY213" s="247" t="s">
        <v>142</v>
      </c>
    </row>
    <row r="214" s="2" customFormat="1" ht="21.75" customHeight="1">
      <c r="A214" s="39"/>
      <c r="B214" s="40"/>
      <c r="C214" s="220" t="s">
        <v>156</v>
      </c>
      <c r="D214" s="220" t="s">
        <v>143</v>
      </c>
      <c r="E214" s="221" t="s">
        <v>343</v>
      </c>
      <c r="F214" s="222" t="s">
        <v>344</v>
      </c>
      <c r="G214" s="223" t="s">
        <v>194</v>
      </c>
      <c r="H214" s="224">
        <v>10</v>
      </c>
      <c r="I214" s="225"/>
      <c r="J214" s="226">
        <f>ROUND(I214*H214,2)</f>
        <v>0</v>
      </c>
      <c r="K214" s="222" t="s">
        <v>165</v>
      </c>
      <c r="L214" s="45"/>
      <c r="M214" s="227" t="s">
        <v>19</v>
      </c>
      <c r="N214" s="228" t="s">
        <v>45</v>
      </c>
      <c r="O214" s="85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1" t="s">
        <v>269</v>
      </c>
      <c r="AT214" s="231" t="s">
        <v>143</v>
      </c>
      <c r="AU214" s="231" t="s">
        <v>85</v>
      </c>
      <c r="AY214" s="18" t="s">
        <v>142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82</v>
      </c>
      <c r="BK214" s="232">
        <f>ROUND(I214*H214,2)</f>
        <v>0</v>
      </c>
      <c r="BL214" s="18" t="s">
        <v>269</v>
      </c>
      <c r="BM214" s="231" t="s">
        <v>345</v>
      </c>
    </row>
    <row r="215" s="2" customFormat="1">
      <c r="A215" s="39"/>
      <c r="B215" s="40"/>
      <c r="C215" s="41"/>
      <c r="D215" s="233" t="s">
        <v>149</v>
      </c>
      <c r="E215" s="41"/>
      <c r="F215" s="234" t="s">
        <v>346</v>
      </c>
      <c r="G215" s="41"/>
      <c r="H215" s="41"/>
      <c r="I215" s="137"/>
      <c r="J215" s="41"/>
      <c r="K215" s="41"/>
      <c r="L215" s="45"/>
      <c r="M215" s="235"/>
      <c r="N215" s="236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149</v>
      </c>
      <c r="AU215" s="18" t="s">
        <v>85</v>
      </c>
    </row>
    <row r="216" s="2" customFormat="1" ht="16.5" customHeight="1">
      <c r="A216" s="39"/>
      <c r="B216" s="40"/>
      <c r="C216" s="248" t="s">
        <v>353</v>
      </c>
      <c r="D216" s="248" t="s">
        <v>152</v>
      </c>
      <c r="E216" s="249" t="s">
        <v>1152</v>
      </c>
      <c r="F216" s="250" t="s">
        <v>1153</v>
      </c>
      <c r="G216" s="251" t="s">
        <v>194</v>
      </c>
      <c r="H216" s="252">
        <v>11.5</v>
      </c>
      <c r="I216" s="253"/>
      <c r="J216" s="254">
        <f>ROUND(I216*H216,2)</f>
        <v>0</v>
      </c>
      <c r="K216" s="250" t="s">
        <v>165</v>
      </c>
      <c r="L216" s="255"/>
      <c r="M216" s="256" t="s">
        <v>19</v>
      </c>
      <c r="N216" s="257" t="s">
        <v>45</v>
      </c>
      <c r="O216" s="85"/>
      <c r="P216" s="229">
        <f>O216*H216</f>
        <v>0</v>
      </c>
      <c r="Q216" s="229">
        <v>0.00035</v>
      </c>
      <c r="R216" s="229">
        <f>Q216*H216</f>
        <v>0.0040249999999999999</v>
      </c>
      <c r="S216" s="229">
        <v>0</v>
      </c>
      <c r="T216" s="23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1" t="s">
        <v>325</v>
      </c>
      <c r="AT216" s="231" t="s">
        <v>152</v>
      </c>
      <c r="AU216" s="231" t="s">
        <v>85</v>
      </c>
      <c r="AY216" s="18" t="s">
        <v>142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82</v>
      </c>
      <c r="BK216" s="232">
        <f>ROUND(I216*H216,2)</f>
        <v>0</v>
      </c>
      <c r="BL216" s="18" t="s">
        <v>325</v>
      </c>
      <c r="BM216" s="231" t="s">
        <v>349</v>
      </c>
    </row>
    <row r="217" s="2" customFormat="1">
      <c r="A217" s="39"/>
      <c r="B217" s="40"/>
      <c r="C217" s="41"/>
      <c r="D217" s="233" t="s">
        <v>149</v>
      </c>
      <c r="E217" s="41"/>
      <c r="F217" s="234" t="s">
        <v>1153</v>
      </c>
      <c r="G217" s="41"/>
      <c r="H217" s="41"/>
      <c r="I217" s="137"/>
      <c r="J217" s="41"/>
      <c r="K217" s="41"/>
      <c r="L217" s="45"/>
      <c r="M217" s="235"/>
      <c r="N217" s="236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149</v>
      </c>
      <c r="AU217" s="18" t="s">
        <v>85</v>
      </c>
    </row>
    <row r="218" s="2" customFormat="1">
      <c r="A218" s="39"/>
      <c r="B218" s="40"/>
      <c r="C218" s="41"/>
      <c r="D218" s="233" t="s">
        <v>210</v>
      </c>
      <c r="E218" s="41"/>
      <c r="F218" s="260" t="s">
        <v>350</v>
      </c>
      <c r="G218" s="41"/>
      <c r="H218" s="41"/>
      <c r="I218" s="137"/>
      <c r="J218" s="41"/>
      <c r="K218" s="41"/>
      <c r="L218" s="45"/>
      <c r="M218" s="235"/>
      <c r="N218" s="236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210</v>
      </c>
      <c r="AU218" s="18" t="s">
        <v>85</v>
      </c>
    </row>
    <row r="219" s="13" customFormat="1">
      <c r="A219" s="13"/>
      <c r="B219" s="237"/>
      <c r="C219" s="238"/>
      <c r="D219" s="233" t="s">
        <v>150</v>
      </c>
      <c r="E219" s="239" t="s">
        <v>19</v>
      </c>
      <c r="F219" s="240" t="s">
        <v>1502</v>
      </c>
      <c r="G219" s="238"/>
      <c r="H219" s="241">
        <v>10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150</v>
      </c>
      <c r="AU219" s="247" t="s">
        <v>85</v>
      </c>
      <c r="AV219" s="13" t="s">
        <v>85</v>
      </c>
      <c r="AW219" s="13" t="s">
        <v>34</v>
      </c>
      <c r="AX219" s="13" t="s">
        <v>82</v>
      </c>
      <c r="AY219" s="247" t="s">
        <v>142</v>
      </c>
    </row>
    <row r="220" s="13" customFormat="1">
      <c r="A220" s="13"/>
      <c r="B220" s="237"/>
      <c r="C220" s="238"/>
      <c r="D220" s="233" t="s">
        <v>150</v>
      </c>
      <c r="E220" s="238"/>
      <c r="F220" s="240" t="s">
        <v>352</v>
      </c>
      <c r="G220" s="238"/>
      <c r="H220" s="241">
        <v>11.5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150</v>
      </c>
      <c r="AU220" s="247" t="s">
        <v>85</v>
      </c>
      <c r="AV220" s="13" t="s">
        <v>85</v>
      </c>
      <c r="AW220" s="13" t="s">
        <v>4</v>
      </c>
      <c r="AX220" s="13" t="s">
        <v>82</v>
      </c>
      <c r="AY220" s="247" t="s">
        <v>142</v>
      </c>
    </row>
    <row r="221" s="2" customFormat="1" ht="21.75" customHeight="1">
      <c r="A221" s="39"/>
      <c r="B221" s="40"/>
      <c r="C221" s="220" t="s">
        <v>358</v>
      </c>
      <c r="D221" s="220" t="s">
        <v>143</v>
      </c>
      <c r="E221" s="221" t="s">
        <v>1155</v>
      </c>
      <c r="F221" s="222" t="s">
        <v>1156</v>
      </c>
      <c r="G221" s="223" t="s">
        <v>194</v>
      </c>
      <c r="H221" s="224">
        <v>30</v>
      </c>
      <c r="I221" s="225"/>
      <c r="J221" s="226">
        <f>ROUND(I221*H221,2)</f>
        <v>0</v>
      </c>
      <c r="K221" s="222" t="s">
        <v>165</v>
      </c>
      <c r="L221" s="45"/>
      <c r="M221" s="227" t="s">
        <v>19</v>
      </c>
      <c r="N221" s="228" t="s">
        <v>45</v>
      </c>
      <c r="O221" s="85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1" t="s">
        <v>269</v>
      </c>
      <c r="AT221" s="231" t="s">
        <v>143</v>
      </c>
      <c r="AU221" s="231" t="s">
        <v>85</v>
      </c>
      <c r="AY221" s="18" t="s">
        <v>142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82</v>
      </c>
      <c r="BK221" s="232">
        <f>ROUND(I221*H221,2)</f>
        <v>0</v>
      </c>
      <c r="BL221" s="18" t="s">
        <v>269</v>
      </c>
      <c r="BM221" s="231" t="s">
        <v>1157</v>
      </c>
    </row>
    <row r="222" s="2" customFormat="1">
      <c r="A222" s="39"/>
      <c r="B222" s="40"/>
      <c r="C222" s="41"/>
      <c r="D222" s="233" t="s">
        <v>149</v>
      </c>
      <c r="E222" s="41"/>
      <c r="F222" s="234" t="s">
        <v>1158</v>
      </c>
      <c r="G222" s="41"/>
      <c r="H222" s="41"/>
      <c r="I222" s="137"/>
      <c r="J222" s="41"/>
      <c r="K222" s="41"/>
      <c r="L222" s="45"/>
      <c r="M222" s="235"/>
      <c r="N222" s="236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149</v>
      </c>
      <c r="AU222" s="18" t="s">
        <v>85</v>
      </c>
    </row>
    <row r="223" s="2" customFormat="1" ht="16.5" customHeight="1">
      <c r="A223" s="39"/>
      <c r="B223" s="40"/>
      <c r="C223" s="248" t="s">
        <v>366</v>
      </c>
      <c r="D223" s="248" t="s">
        <v>152</v>
      </c>
      <c r="E223" s="249" t="s">
        <v>1159</v>
      </c>
      <c r="F223" s="250" t="s">
        <v>1160</v>
      </c>
      <c r="G223" s="251" t="s">
        <v>194</v>
      </c>
      <c r="H223" s="252">
        <v>34.5</v>
      </c>
      <c r="I223" s="253"/>
      <c r="J223" s="254">
        <f>ROUND(I223*H223,2)</f>
        <v>0</v>
      </c>
      <c r="K223" s="250" t="s">
        <v>165</v>
      </c>
      <c r="L223" s="255"/>
      <c r="M223" s="256" t="s">
        <v>19</v>
      </c>
      <c r="N223" s="257" t="s">
        <v>45</v>
      </c>
      <c r="O223" s="85"/>
      <c r="P223" s="229">
        <f>O223*H223</f>
        <v>0</v>
      </c>
      <c r="Q223" s="229">
        <v>0.00089999999999999998</v>
      </c>
      <c r="R223" s="229">
        <f>Q223*H223</f>
        <v>0.031049999999999998</v>
      </c>
      <c r="S223" s="229">
        <v>0</v>
      </c>
      <c r="T223" s="23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1" t="s">
        <v>325</v>
      </c>
      <c r="AT223" s="231" t="s">
        <v>152</v>
      </c>
      <c r="AU223" s="231" t="s">
        <v>85</v>
      </c>
      <c r="AY223" s="18" t="s">
        <v>142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82</v>
      </c>
      <c r="BK223" s="232">
        <f>ROUND(I223*H223,2)</f>
        <v>0</v>
      </c>
      <c r="BL223" s="18" t="s">
        <v>325</v>
      </c>
      <c r="BM223" s="231" t="s">
        <v>1161</v>
      </c>
    </row>
    <row r="224" s="2" customFormat="1">
      <c r="A224" s="39"/>
      <c r="B224" s="40"/>
      <c r="C224" s="41"/>
      <c r="D224" s="233" t="s">
        <v>149</v>
      </c>
      <c r="E224" s="41"/>
      <c r="F224" s="234" t="s">
        <v>1160</v>
      </c>
      <c r="G224" s="41"/>
      <c r="H224" s="41"/>
      <c r="I224" s="137"/>
      <c r="J224" s="41"/>
      <c r="K224" s="41"/>
      <c r="L224" s="45"/>
      <c r="M224" s="235"/>
      <c r="N224" s="236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149</v>
      </c>
      <c r="AU224" s="18" t="s">
        <v>85</v>
      </c>
    </row>
    <row r="225" s="13" customFormat="1">
      <c r="A225" s="13"/>
      <c r="B225" s="237"/>
      <c r="C225" s="238"/>
      <c r="D225" s="233" t="s">
        <v>150</v>
      </c>
      <c r="E225" s="239" t="s">
        <v>19</v>
      </c>
      <c r="F225" s="240" t="s">
        <v>1503</v>
      </c>
      <c r="G225" s="238"/>
      <c r="H225" s="241">
        <v>30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7" t="s">
        <v>150</v>
      </c>
      <c r="AU225" s="247" t="s">
        <v>85</v>
      </c>
      <c r="AV225" s="13" t="s">
        <v>85</v>
      </c>
      <c r="AW225" s="13" t="s">
        <v>34</v>
      </c>
      <c r="AX225" s="13" t="s">
        <v>82</v>
      </c>
      <c r="AY225" s="247" t="s">
        <v>142</v>
      </c>
    </row>
    <row r="226" s="13" customFormat="1">
      <c r="A226" s="13"/>
      <c r="B226" s="237"/>
      <c r="C226" s="238"/>
      <c r="D226" s="233" t="s">
        <v>150</v>
      </c>
      <c r="E226" s="238"/>
      <c r="F226" s="240" t="s">
        <v>1504</v>
      </c>
      <c r="G226" s="238"/>
      <c r="H226" s="241">
        <v>34.5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150</v>
      </c>
      <c r="AU226" s="247" t="s">
        <v>85</v>
      </c>
      <c r="AV226" s="13" t="s">
        <v>85</v>
      </c>
      <c r="AW226" s="13" t="s">
        <v>4</v>
      </c>
      <c r="AX226" s="13" t="s">
        <v>82</v>
      </c>
      <c r="AY226" s="247" t="s">
        <v>142</v>
      </c>
    </row>
    <row r="227" s="2" customFormat="1" ht="21.75" customHeight="1">
      <c r="A227" s="39"/>
      <c r="B227" s="40"/>
      <c r="C227" s="220" t="s">
        <v>372</v>
      </c>
      <c r="D227" s="220" t="s">
        <v>143</v>
      </c>
      <c r="E227" s="221" t="s">
        <v>354</v>
      </c>
      <c r="F227" s="222" t="s">
        <v>355</v>
      </c>
      <c r="G227" s="223" t="s">
        <v>194</v>
      </c>
      <c r="H227" s="224">
        <v>720</v>
      </c>
      <c r="I227" s="225"/>
      <c r="J227" s="226">
        <f>ROUND(I227*H227,2)</f>
        <v>0</v>
      </c>
      <c r="K227" s="222" t="s">
        <v>165</v>
      </c>
      <c r="L227" s="45"/>
      <c r="M227" s="227" t="s">
        <v>19</v>
      </c>
      <c r="N227" s="228" t="s">
        <v>45</v>
      </c>
      <c r="O227" s="85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1" t="s">
        <v>269</v>
      </c>
      <c r="AT227" s="231" t="s">
        <v>143</v>
      </c>
      <c r="AU227" s="231" t="s">
        <v>85</v>
      </c>
      <c r="AY227" s="18" t="s">
        <v>142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82</v>
      </c>
      <c r="BK227" s="232">
        <f>ROUND(I227*H227,2)</f>
        <v>0</v>
      </c>
      <c r="BL227" s="18" t="s">
        <v>269</v>
      </c>
      <c r="BM227" s="231" t="s">
        <v>356</v>
      </c>
    </row>
    <row r="228" s="2" customFormat="1">
      <c r="A228" s="39"/>
      <c r="B228" s="40"/>
      <c r="C228" s="41"/>
      <c r="D228" s="233" t="s">
        <v>149</v>
      </c>
      <c r="E228" s="41"/>
      <c r="F228" s="234" t="s">
        <v>357</v>
      </c>
      <c r="G228" s="41"/>
      <c r="H228" s="41"/>
      <c r="I228" s="137"/>
      <c r="J228" s="41"/>
      <c r="K228" s="41"/>
      <c r="L228" s="45"/>
      <c r="M228" s="235"/>
      <c r="N228" s="236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149</v>
      </c>
      <c r="AU228" s="18" t="s">
        <v>85</v>
      </c>
    </row>
    <row r="229" s="2" customFormat="1" ht="21.75" customHeight="1">
      <c r="A229" s="39"/>
      <c r="B229" s="40"/>
      <c r="C229" s="220" t="s">
        <v>377</v>
      </c>
      <c r="D229" s="220" t="s">
        <v>143</v>
      </c>
      <c r="E229" s="221" t="s">
        <v>1164</v>
      </c>
      <c r="F229" s="222" t="s">
        <v>1165</v>
      </c>
      <c r="G229" s="223" t="s">
        <v>194</v>
      </c>
      <c r="H229" s="224">
        <v>720</v>
      </c>
      <c r="I229" s="225"/>
      <c r="J229" s="226">
        <f>ROUND(I229*H229,2)</f>
        <v>0</v>
      </c>
      <c r="K229" s="222" t="s">
        <v>165</v>
      </c>
      <c r="L229" s="45"/>
      <c r="M229" s="227" t="s">
        <v>19</v>
      </c>
      <c r="N229" s="228" t="s">
        <v>45</v>
      </c>
      <c r="O229" s="85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1" t="s">
        <v>269</v>
      </c>
      <c r="AT229" s="231" t="s">
        <v>143</v>
      </c>
      <c r="AU229" s="231" t="s">
        <v>85</v>
      </c>
      <c r="AY229" s="18" t="s">
        <v>142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82</v>
      </c>
      <c r="BK229" s="232">
        <f>ROUND(I229*H229,2)</f>
        <v>0</v>
      </c>
      <c r="BL229" s="18" t="s">
        <v>269</v>
      </c>
      <c r="BM229" s="231" t="s">
        <v>1166</v>
      </c>
    </row>
    <row r="230" s="2" customFormat="1">
      <c r="A230" s="39"/>
      <c r="B230" s="40"/>
      <c r="C230" s="41"/>
      <c r="D230" s="233" t="s">
        <v>149</v>
      </c>
      <c r="E230" s="41"/>
      <c r="F230" s="234" t="s">
        <v>1167</v>
      </c>
      <c r="G230" s="41"/>
      <c r="H230" s="41"/>
      <c r="I230" s="137"/>
      <c r="J230" s="41"/>
      <c r="K230" s="41"/>
      <c r="L230" s="45"/>
      <c r="M230" s="235"/>
      <c r="N230" s="236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149</v>
      </c>
      <c r="AU230" s="18" t="s">
        <v>85</v>
      </c>
    </row>
    <row r="231" s="2" customFormat="1">
      <c r="A231" s="39"/>
      <c r="B231" s="40"/>
      <c r="C231" s="41"/>
      <c r="D231" s="233" t="s">
        <v>197</v>
      </c>
      <c r="E231" s="41"/>
      <c r="F231" s="260" t="s">
        <v>1168</v>
      </c>
      <c r="G231" s="41"/>
      <c r="H231" s="41"/>
      <c r="I231" s="137"/>
      <c r="J231" s="41"/>
      <c r="K231" s="41"/>
      <c r="L231" s="45"/>
      <c r="M231" s="235"/>
      <c r="N231" s="236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197</v>
      </c>
      <c r="AU231" s="18" t="s">
        <v>85</v>
      </c>
    </row>
    <row r="232" s="13" customFormat="1">
      <c r="A232" s="13"/>
      <c r="B232" s="237"/>
      <c r="C232" s="238"/>
      <c r="D232" s="233" t="s">
        <v>150</v>
      </c>
      <c r="E232" s="239" t="s">
        <v>19</v>
      </c>
      <c r="F232" s="240" t="s">
        <v>1505</v>
      </c>
      <c r="G232" s="238"/>
      <c r="H232" s="241">
        <v>720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150</v>
      </c>
      <c r="AU232" s="247" t="s">
        <v>85</v>
      </c>
      <c r="AV232" s="13" t="s">
        <v>85</v>
      </c>
      <c r="AW232" s="13" t="s">
        <v>34</v>
      </c>
      <c r="AX232" s="13" t="s">
        <v>82</v>
      </c>
      <c r="AY232" s="247" t="s">
        <v>142</v>
      </c>
    </row>
    <row r="233" s="2" customFormat="1" ht="16.5" customHeight="1">
      <c r="A233" s="39"/>
      <c r="B233" s="40"/>
      <c r="C233" s="248" t="s">
        <v>384</v>
      </c>
      <c r="D233" s="248" t="s">
        <v>152</v>
      </c>
      <c r="E233" s="249" t="s">
        <v>359</v>
      </c>
      <c r="F233" s="250" t="s">
        <v>360</v>
      </c>
      <c r="G233" s="251" t="s">
        <v>194</v>
      </c>
      <c r="H233" s="252">
        <v>828</v>
      </c>
      <c r="I233" s="253"/>
      <c r="J233" s="254">
        <f>ROUND(I233*H233,2)</f>
        <v>0</v>
      </c>
      <c r="K233" s="250" t="s">
        <v>165</v>
      </c>
      <c r="L233" s="255"/>
      <c r="M233" s="256" t="s">
        <v>19</v>
      </c>
      <c r="N233" s="257" t="s">
        <v>45</v>
      </c>
      <c r="O233" s="85"/>
      <c r="P233" s="229">
        <f>O233*H233</f>
        <v>0</v>
      </c>
      <c r="Q233" s="229">
        <v>0.00021000000000000001</v>
      </c>
      <c r="R233" s="229">
        <f>Q233*H233</f>
        <v>0.17388000000000001</v>
      </c>
      <c r="S233" s="229">
        <v>0</v>
      </c>
      <c r="T233" s="23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1" t="s">
        <v>325</v>
      </c>
      <c r="AT233" s="231" t="s">
        <v>152</v>
      </c>
      <c r="AU233" s="231" t="s">
        <v>85</v>
      </c>
      <c r="AY233" s="18" t="s">
        <v>142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82</v>
      </c>
      <c r="BK233" s="232">
        <f>ROUND(I233*H233,2)</f>
        <v>0</v>
      </c>
      <c r="BL233" s="18" t="s">
        <v>325</v>
      </c>
      <c r="BM233" s="231" t="s">
        <v>361</v>
      </c>
    </row>
    <row r="234" s="2" customFormat="1">
      <c r="A234" s="39"/>
      <c r="B234" s="40"/>
      <c r="C234" s="41"/>
      <c r="D234" s="233" t="s">
        <v>149</v>
      </c>
      <c r="E234" s="41"/>
      <c r="F234" s="234" t="s">
        <v>360</v>
      </c>
      <c r="G234" s="41"/>
      <c r="H234" s="41"/>
      <c r="I234" s="137"/>
      <c r="J234" s="41"/>
      <c r="K234" s="41"/>
      <c r="L234" s="45"/>
      <c r="M234" s="235"/>
      <c r="N234" s="236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149</v>
      </c>
      <c r="AU234" s="18" t="s">
        <v>85</v>
      </c>
    </row>
    <row r="235" s="2" customFormat="1">
      <c r="A235" s="39"/>
      <c r="B235" s="40"/>
      <c r="C235" s="41"/>
      <c r="D235" s="233" t="s">
        <v>210</v>
      </c>
      <c r="E235" s="41"/>
      <c r="F235" s="260" t="s">
        <v>350</v>
      </c>
      <c r="G235" s="41"/>
      <c r="H235" s="41"/>
      <c r="I235" s="137"/>
      <c r="J235" s="41"/>
      <c r="K235" s="41"/>
      <c r="L235" s="45"/>
      <c r="M235" s="235"/>
      <c r="N235" s="236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210</v>
      </c>
      <c r="AU235" s="18" t="s">
        <v>85</v>
      </c>
    </row>
    <row r="236" s="13" customFormat="1">
      <c r="A236" s="13"/>
      <c r="B236" s="237"/>
      <c r="C236" s="238"/>
      <c r="D236" s="233" t="s">
        <v>150</v>
      </c>
      <c r="E236" s="239" t="s">
        <v>19</v>
      </c>
      <c r="F236" s="240" t="s">
        <v>1506</v>
      </c>
      <c r="G236" s="238"/>
      <c r="H236" s="241">
        <v>720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7" t="s">
        <v>150</v>
      </c>
      <c r="AU236" s="247" t="s">
        <v>85</v>
      </c>
      <c r="AV236" s="13" t="s">
        <v>85</v>
      </c>
      <c r="AW236" s="13" t="s">
        <v>34</v>
      </c>
      <c r="AX236" s="13" t="s">
        <v>82</v>
      </c>
      <c r="AY236" s="247" t="s">
        <v>142</v>
      </c>
    </row>
    <row r="237" s="13" customFormat="1">
      <c r="A237" s="13"/>
      <c r="B237" s="237"/>
      <c r="C237" s="238"/>
      <c r="D237" s="233" t="s">
        <v>150</v>
      </c>
      <c r="E237" s="238"/>
      <c r="F237" s="240" t="s">
        <v>1507</v>
      </c>
      <c r="G237" s="238"/>
      <c r="H237" s="241">
        <v>828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150</v>
      </c>
      <c r="AU237" s="247" t="s">
        <v>85</v>
      </c>
      <c r="AV237" s="13" t="s">
        <v>85</v>
      </c>
      <c r="AW237" s="13" t="s">
        <v>4</v>
      </c>
      <c r="AX237" s="13" t="s">
        <v>82</v>
      </c>
      <c r="AY237" s="247" t="s">
        <v>142</v>
      </c>
    </row>
    <row r="238" s="12" customFormat="1" ht="22.8" customHeight="1">
      <c r="A238" s="12"/>
      <c r="B238" s="206"/>
      <c r="C238" s="207"/>
      <c r="D238" s="208" t="s">
        <v>73</v>
      </c>
      <c r="E238" s="258" t="s">
        <v>364</v>
      </c>
      <c r="F238" s="258" t="s">
        <v>365</v>
      </c>
      <c r="G238" s="207"/>
      <c r="H238" s="207"/>
      <c r="I238" s="210"/>
      <c r="J238" s="259">
        <f>BK238</f>
        <v>0</v>
      </c>
      <c r="K238" s="207"/>
      <c r="L238" s="212"/>
      <c r="M238" s="213"/>
      <c r="N238" s="214"/>
      <c r="O238" s="214"/>
      <c r="P238" s="215">
        <f>SUM(P239:P435)</f>
        <v>0</v>
      </c>
      <c r="Q238" s="214"/>
      <c r="R238" s="215">
        <f>SUM(R239:R435)</f>
        <v>19.16046</v>
      </c>
      <c r="S238" s="214"/>
      <c r="T238" s="216">
        <f>SUM(T239:T435)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7" t="s">
        <v>158</v>
      </c>
      <c r="AT238" s="218" t="s">
        <v>73</v>
      </c>
      <c r="AU238" s="218" t="s">
        <v>82</v>
      </c>
      <c r="AY238" s="217" t="s">
        <v>142</v>
      </c>
      <c r="BK238" s="219">
        <f>SUM(BK239:BK435)</f>
        <v>0</v>
      </c>
    </row>
    <row r="239" s="2" customFormat="1" ht="16.5" customHeight="1">
      <c r="A239" s="39"/>
      <c r="B239" s="40"/>
      <c r="C239" s="220" t="s">
        <v>392</v>
      </c>
      <c r="D239" s="220" t="s">
        <v>143</v>
      </c>
      <c r="E239" s="221" t="s">
        <v>367</v>
      </c>
      <c r="F239" s="222" t="s">
        <v>368</v>
      </c>
      <c r="G239" s="223" t="s">
        <v>155</v>
      </c>
      <c r="H239" s="224">
        <v>64</v>
      </c>
      <c r="I239" s="225"/>
      <c r="J239" s="226">
        <f>ROUND(I239*H239,2)</f>
        <v>0</v>
      </c>
      <c r="K239" s="222" t="s">
        <v>165</v>
      </c>
      <c r="L239" s="45"/>
      <c r="M239" s="227" t="s">
        <v>19</v>
      </c>
      <c r="N239" s="228" t="s">
        <v>45</v>
      </c>
      <c r="O239" s="85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1" t="s">
        <v>269</v>
      </c>
      <c r="AT239" s="231" t="s">
        <v>143</v>
      </c>
      <c r="AU239" s="231" t="s">
        <v>85</v>
      </c>
      <c r="AY239" s="18" t="s">
        <v>142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82</v>
      </c>
      <c r="BK239" s="232">
        <f>ROUND(I239*H239,2)</f>
        <v>0</v>
      </c>
      <c r="BL239" s="18" t="s">
        <v>269</v>
      </c>
      <c r="BM239" s="231" t="s">
        <v>369</v>
      </c>
    </row>
    <row r="240" s="2" customFormat="1">
      <c r="A240" s="39"/>
      <c r="B240" s="40"/>
      <c r="C240" s="41"/>
      <c r="D240" s="233" t="s">
        <v>149</v>
      </c>
      <c r="E240" s="41"/>
      <c r="F240" s="234" t="s">
        <v>370</v>
      </c>
      <c r="G240" s="41"/>
      <c r="H240" s="41"/>
      <c r="I240" s="137"/>
      <c r="J240" s="41"/>
      <c r="K240" s="41"/>
      <c r="L240" s="45"/>
      <c r="M240" s="235"/>
      <c r="N240" s="236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149</v>
      </c>
      <c r="AU240" s="18" t="s">
        <v>85</v>
      </c>
    </row>
    <row r="241" s="2" customFormat="1">
      <c r="A241" s="39"/>
      <c r="B241" s="40"/>
      <c r="C241" s="41"/>
      <c r="D241" s="233" t="s">
        <v>197</v>
      </c>
      <c r="E241" s="41"/>
      <c r="F241" s="260" t="s">
        <v>371</v>
      </c>
      <c r="G241" s="41"/>
      <c r="H241" s="41"/>
      <c r="I241" s="137"/>
      <c r="J241" s="41"/>
      <c r="K241" s="41"/>
      <c r="L241" s="45"/>
      <c r="M241" s="235"/>
      <c r="N241" s="236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197</v>
      </c>
      <c r="AU241" s="18" t="s">
        <v>85</v>
      </c>
    </row>
    <row r="242" s="2" customFormat="1" ht="16.5" customHeight="1">
      <c r="A242" s="39"/>
      <c r="B242" s="40"/>
      <c r="C242" s="248" t="s">
        <v>398</v>
      </c>
      <c r="D242" s="248" t="s">
        <v>152</v>
      </c>
      <c r="E242" s="249" t="s">
        <v>373</v>
      </c>
      <c r="F242" s="250" t="s">
        <v>374</v>
      </c>
      <c r="G242" s="251" t="s">
        <v>155</v>
      </c>
      <c r="H242" s="252">
        <v>64</v>
      </c>
      <c r="I242" s="253"/>
      <c r="J242" s="254">
        <f>ROUND(I242*H242,2)</f>
        <v>0</v>
      </c>
      <c r="K242" s="250" t="s">
        <v>165</v>
      </c>
      <c r="L242" s="255"/>
      <c r="M242" s="256" t="s">
        <v>19</v>
      </c>
      <c r="N242" s="257" t="s">
        <v>45</v>
      </c>
      <c r="O242" s="85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1" t="s">
        <v>325</v>
      </c>
      <c r="AT242" s="231" t="s">
        <v>152</v>
      </c>
      <c r="AU242" s="231" t="s">
        <v>85</v>
      </c>
      <c r="AY242" s="18" t="s">
        <v>142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82</v>
      </c>
      <c r="BK242" s="232">
        <f>ROUND(I242*H242,2)</f>
        <v>0</v>
      </c>
      <c r="BL242" s="18" t="s">
        <v>325</v>
      </c>
      <c r="BM242" s="231" t="s">
        <v>375</v>
      </c>
    </row>
    <row r="243" s="2" customFormat="1">
      <c r="A243" s="39"/>
      <c r="B243" s="40"/>
      <c r="C243" s="41"/>
      <c r="D243" s="233" t="s">
        <v>149</v>
      </c>
      <c r="E243" s="41"/>
      <c r="F243" s="234" t="s">
        <v>374</v>
      </c>
      <c r="G243" s="41"/>
      <c r="H243" s="41"/>
      <c r="I243" s="137"/>
      <c r="J243" s="41"/>
      <c r="K243" s="41"/>
      <c r="L243" s="45"/>
      <c r="M243" s="235"/>
      <c r="N243" s="236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149</v>
      </c>
      <c r="AU243" s="18" t="s">
        <v>85</v>
      </c>
    </row>
    <row r="244" s="13" customFormat="1">
      <c r="A244" s="13"/>
      <c r="B244" s="237"/>
      <c r="C244" s="238"/>
      <c r="D244" s="233" t="s">
        <v>150</v>
      </c>
      <c r="E244" s="239" t="s">
        <v>19</v>
      </c>
      <c r="F244" s="240" t="s">
        <v>1508</v>
      </c>
      <c r="G244" s="238"/>
      <c r="H244" s="241">
        <v>64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7" t="s">
        <v>150</v>
      </c>
      <c r="AU244" s="247" t="s">
        <v>85</v>
      </c>
      <c r="AV244" s="13" t="s">
        <v>85</v>
      </c>
      <c r="AW244" s="13" t="s">
        <v>34</v>
      </c>
      <c r="AX244" s="13" t="s">
        <v>82</v>
      </c>
      <c r="AY244" s="247" t="s">
        <v>142</v>
      </c>
    </row>
    <row r="245" s="2" customFormat="1" ht="21.75" customHeight="1">
      <c r="A245" s="39"/>
      <c r="B245" s="40"/>
      <c r="C245" s="248" t="s">
        <v>405</v>
      </c>
      <c r="D245" s="248" t="s">
        <v>152</v>
      </c>
      <c r="E245" s="249" t="s">
        <v>1173</v>
      </c>
      <c r="F245" s="250" t="s">
        <v>1174</v>
      </c>
      <c r="G245" s="251" t="s">
        <v>1175</v>
      </c>
      <c r="H245" s="252">
        <v>12</v>
      </c>
      <c r="I245" s="253"/>
      <c r="J245" s="254">
        <f>ROUND(I245*H245,2)</f>
        <v>0</v>
      </c>
      <c r="K245" s="250" t="s">
        <v>19</v>
      </c>
      <c r="L245" s="255"/>
      <c r="M245" s="256" t="s">
        <v>19</v>
      </c>
      <c r="N245" s="257" t="s">
        <v>45</v>
      </c>
      <c r="O245" s="85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1" t="s">
        <v>388</v>
      </c>
      <c r="AT245" s="231" t="s">
        <v>152</v>
      </c>
      <c r="AU245" s="231" t="s">
        <v>85</v>
      </c>
      <c r="AY245" s="18" t="s">
        <v>142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82</v>
      </c>
      <c r="BK245" s="232">
        <f>ROUND(I245*H245,2)</f>
        <v>0</v>
      </c>
      <c r="BL245" s="18" t="s">
        <v>269</v>
      </c>
      <c r="BM245" s="231" t="s">
        <v>1176</v>
      </c>
    </row>
    <row r="246" s="2" customFormat="1">
      <c r="A246" s="39"/>
      <c r="B246" s="40"/>
      <c r="C246" s="41"/>
      <c r="D246" s="233" t="s">
        <v>149</v>
      </c>
      <c r="E246" s="41"/>
      <c r="F246" s="234" t="s">
        <v>1174</v>
      </c>
      <c r="G246" s="41"/>
      <c r="H246" s="41"/>
      <c r="I246" s="137"/>
      <c r="J246" s="41"/>
      <c r="K246" s="41"/>
      <c r="L246" s="45"/>
      <c r="M246" s="235"/>
      <c r="N246" s="236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149</v>
      </c>
      <c r="AU246" s="18" t="s">
        <v>85</v>
      </c>
    </row>
    <row r="247" s="13" customFormat="1">
      <c r="A247" s="13"/>
      <c r="B247" s="237"/>
      <c r="C247" s="238"/>
      <c r="D247" s="233" t="s">
        <v>150</v>
      </c>
      <c r="E247" s="239" t="s">
        <v>19</v>
      </c>
      <c r="F247" s="240" t="s">
        <v>1509</v>
      </c>
      <c r="G247" s="238"/>
      <c r="H247" s="241">
        <v>12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7" t="s">
        <v>150</v>
      </c>
      <c r="AU247" s="247" t="s">
        <v>85</v>
      </c>
      <c r="AV247" s="13" t="s">
        <v>85</v>
      </c>
      <c r="AW247" s="13" t="s">
        <v>34</v>
      </c>
      <c r="AX247" s="13" t="s">
        <v>82</v>
      </c>
      <c r="AY247" s="247" t="s">
        <v>142</v>
      </c>
    </row>
    <row r="248" s="2" customFormat="1" ht="16.5" customHeight="1">
      <c r="A248" s="39"/>
      <c r="B248" s="40"/>
      <c r="C248" s="220" t="s">
        <v>411</v>
      </c>
      <c r="D248" s="220" t="s">
        <v>143</v>
      </c>
      <c r="E248" s="221" t="s">
        <v>378</v>
      </c>
      <c r="F248" s="222" t="s">
        <v>379</v>
      </c>
      <c r="G248" s="223" t="s">
        <v>194</v>
      </c>
      <c r="H248" s="224">
        <v>50</v>
      </c>
      <c r="I248" s="225"/>
      <c r="J248" s="226">
        <f>ROUND(I248*H248,2)</f>
        <v>0</v>
      </c>
      <c r="K248" s="222" t="s">
        <v>165</v>
      </c>
      <c r="L248" s="45"/>
      <c r="M248" s="227" t="s">
        <v>19</v>
      </c>
      <c r="N248" s="228" t="s">
        <v>45</v>
      </c>
      <c r="O248" s="85"/>
      <c r="P248" s="229">
        <f>O248*H248</f>
        <v>0</v>
      </c>
      <c r="Q248" s="229">
        <v>5.0000000000000002E-05</v>
      </c>
      <c r="R248" s="229">
        <f>Q248*H248</f>
        <v>0.0025000000000000001</v>
      </c>
      <c r="S248" s="229">
        <v>0</v>
      </c>
      <c r="T248" s="23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1" t="s">
        <v>269</v>
      </c>
      <c r="AT248" s="231" t="s">
        <v>143</v>
      </c>
      <c r="AU248" s="231" t="s">
        <v>85</v>
      </c>
      <c r="AY248" s="18" t="s">
        <v>142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82</v>
      </c>
      <c r="BK248" s="232">
        <f>ROUND(I248*H248,2)</f>
        <v>0</v>
      </c>
      <c r="BL248" s="18" t="s">
        <v>269</v>
      </c>
      <c r="BM248" s="231" t="s">
        <v>1178</v>
      </c>
    </row>
    <row r="249" s="2" customFormat="1">
      <c r="A249" s="39"/>
      <c r="B249" s="40"/>
      <c r="C249" s="41"/>
      <c r="D249" s="233" t="s">
        <v>149</v>
      </c>
      <c r="E249" s="41"/>
      <c r="F249" s="234" t="s">
        <v>381</v>
      </c>
      <c r="G249" s="41"/>
      <c r="H249" s="41"/>
      <c r="I249" s="137"/>
      <c r="J249" s="41"/>
      <c r="K249" s="41"/>
      <c r="L249" s="45"/>
      <c r="M249" s="235"/>
      <c r="N249" s="236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149</v>
      </c>
      <c r="AU249" s="18" t="s">
        <v>85</v>
      </c>
    </row>
    <row r="250" s="2" customFormat="1">
      <c r="A250" s="39"/>
      <c r="B250" s="40"/>
      <c r="C250" s="41"/>
      <c r="D250" s="233" t="s">
        <v>197</v>
      </c>
      <c r="E250" s="41"/>
      <c r="F250" s="260" t="s">
        <v>382</v>
      </c>
      <c r="G250" s="41"/>
      <c r="H250" s="41"/>
      <c r="I250" s="137"/>
      <c r="J250" s="41"/>
      <c r="K250" s="41"/>
      <c r="L250" s="45"/>
      <c r="M250" s="235"/>
      <c r="N250" s="236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197</v>
      </c>
      <c r="AU250" s="18" t="s">
        <v>85</v>
      </c>
    </row>
    <row r="251" s="13" customFormat="1">
      <c r="A251" s="13"/>
      <c r="B251" s="237"/>
      <c r="C251" s="238"/>
      <c r="D251" s="233" t="s">
        <v>150</v>
      </c>
      <c r="E251" s="239" t="s">
        <v>19</v>
      </c>
      <c r="F251" s="240" t="s">
        <v>1510</v>
      </c>
      <c r="G251" s="238"/>
      <c r="H251" s="241">
        <v>50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150</v>
      </c>
      <c r="AU251" s="247" t="s">
        <v>85</v>
      </c>
      <c r="AV251" s="13" t="s">
        <v>85</v>
      </c>
      <c r="AW251" s="13" t="s">
        <v>34</v>
      </c>
      <c r="AX251" s="13" t="s">
        <v>82</v>
      </c>
      <c r="AY251" s="247" t="s">
        <v>142</v>
      </c>
    </row>
    <row r="252" s="2" customFormat="1" ht="16.5" customHeight="1">
      <c r="A252" s="39"/>
      <c r="B252" s="40"/>
      <c r="C252" s="248" t="s">
        <v>416</v>
      </c>
      <c r="D252" s="248" t="s">
        <v>152</v>
      </c>
      <c r="E252" s="249" t="s">
        <v>385</v>
      </c>
      <c r="F252" s="250" t="s">
        <v>386</v>
      </c>
      <c r="G252" s="251" t="s">
        <v>387</v>
      </c>
      <c r="H252" s="252">
        <v>37.200000000000003</v>
      </c>
      <c r="I252" s="253"/>
      <c r="J252" s="254">
        <f>ROUND(I252*H252,2)</f>
        <v>0</v>
      </c>
      <c r="K252" s="250" t="s">
        <v>165</v>
      </c>
      <c r="L252" s="255"/>
      <c r="M252" s="256" t="s">
        <v>19</v>
      </c>
      <c r="N252" s="257" t="s">
        <v>45</v>
      </c>
      <c r="O252" s="85"/>
      <c r="P252" s="229">
        <f>O252*H252</f>
        <v>0</v>
      </c>
      <c r="Q252" s="229">
        <v>0.001</v>
      </c>
      <c r="R252" s="229">
        <f>Q252*H252</f>
        <v>0.037200000000000004</v>
      </c>
      <c r="S252" s="229">
        <v>0</v>
      </c>
      <c r="T252" s="23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1" t="s">
        <v>388</v>
      </c>
      <c r="AT252" s="231" t="s">
        <v>152</v>
      </c>
      <c r="AU252" s="231" t="s">
        <v>85</v>
      </c>
      <c r="AY252" s="18" t="s">
        <v>142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82</v>
      </c>
      <c r="BK252" s="232">
        <f>ROUND(I252*H252,2)</f>
        <v>0</v>
      </c>
      <c r="BL252" s="18" t="s">
        <v>269</v>
      </c>
      <c r="BM252" s="231" t="s">
        <v>1180</v>
      </c>
    </row>
    <row r="253" s="2" customFormat="1">
      <c r="A253" s="39"/>
      <c r="B253" s="40"/>
      <c r="C253" s="41"/>
      <c r="D253" s="233" t="s">
        <v>149</v>
      </c>
      <c r="E253" s="41"/>
      <c r="F253" s="234" t="s">
        <v>386</v>
      </c>
      <c r="G253" s="41"/>
      <c r="H253" s="41"/>
      <c r="I253" s="137"/>
      <c r="J253" s="41"/>
      <c r="K253" s="41"/>
      <c r="L253" s="45"/>
      <c r="M253" s="235"/>
      <c r="N253" s="236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149</v>
      </c>
      <c r="AU253" s="18" t="s">
        <v>85</v>
      </c>
    </row>
    <row r="254" s="13" customFormat="1">
      <c r="A254" s="13"/>
      <c r="B254" s="237"/>
      <c r="C254" s="238"/>
      <c r="D254" s="233" t="s">
        <v>150</v>
      </c>
      <c r="E254" s="239" t="s">
        <v>19</v>
      </c>
      <c r="F254" s="240" t="s">
        <v>1511</v>
      </c>
      <c r="G254" s="238"/>
      <c r="H254" s="241">
        <v>31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150</v>
      </c>
      <c r="AU254" s="247" t="s">
        <v>85</v>
      </c>
      <c r="AV254" s="13" t="s">
        <v>85</v>
      </c>
      <c r="AW254" s="13" t="s">
        <v>34</v>
      </c>
      <c r="AX254" s="13" t="s">
        <v>82</v>
      </c>
      <c r="AY254" s="247" t="s">
        <v>142</v>
      </c>
    </row>
    <row r="255" s="13" customFormat="1">
      <c r="A255" s="13"/>
      <c r="B255" s="237"/>
      <c r="C255" s="238"/>
      <c r="D255" s="233" t="s">
        <v>150</v>
      </c>
      <c r="E255" s="238"/>
      <c r="F255" s="240" t="s">
        <v>1512</v>
      </c>
      <c r="G255" s="238"/>
      <c r="H255" s="241">
        <v>37.200000000000003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7" t="s">
        <v>150</v>
      </c>
      <c r="AU255" s="247" t="s">
        <v>85</v>
      </c>
      <c r="AV255" s="13" t="s">
        <v>85</v>
      </c>
      <c r="AW255" s="13" t="s">
        <v>4</v>
      </c>
      <c r="AX255" s="13" t="s">
        <v>82</v>
      </c>
      <c r="AY255" s="247" t="s">
        <v>142</v>
      </c>
    </row>
    <row r="256" s="2" customFormat="1" ht="21.75" customHeight="1">
      <c r="A256" s="39"/>
      <c r="B256" s="40"/>
      <c r="C256" s="220" t="s">
        <v>421</v>
      </c>
      <c r="D256" s="220" t="s">
        <v>143</v>
      </c>
      <c r="E256" s="221" t="s">
        <v>393</v>
      </c>
      <c r="F256" s="222" t="s">
        <v>394</v>
      </c>
      <c r="G256" s="223" t="s">
        <v>194</v>
      </c>
      <c r="H256" s="224">
        <v>40</v>
      </c>
      <c r="I256" s="225"/>
      <c r="J256" s="226">
        <f>ROUND(I256*H256,2)</f>
        <v>0</v>
      </c>
      <c r="K256" s="222" t="s">
        <v>19</v>
      </c>
      <c r="L256" s="45"/>
      <c r="M256" s="227" t="s">
        <v>19</v>
      </c>
      <c r="N256" s="228" t="s">
        <v>45</v>
      </c>
      <c r="O256" s="85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1" t="s">
        <v>269</v>
      </c>
      <c r="AT256" s="231" t="s">
        <v>143</v>
      </c>
      <c r="AU256" s="231" t="s">
        <v>85</v>
      </c>
      <c r="AY256" s="18" t="s">
        <v>142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82</v>
      </c>
      <c r="BK256" s="232">
        <f>ROUND(I256*H256,2)</f>
        <v>0</v>
      </c>
      <c r="BL256" s="18" t="s">
        <v>269</v>
      </c>
      <c r="BM256" s="231" t="s">
        <v>1183</v>
      </c>
    </row>
    <row r="257" s="2" customFormat="1">
      <c r="A257" s="39"/>
      <c r="B257" s="40"/>
      <c r="C257" s="41"/>
      <c r="D257" s="233" t="s">
        <v>149</v>
      </c>
      <c r="E257" s="41"/>
      <c r="F257" s="234" t="s">
        <v>396</v>
      </c>
      <c r="G257" s="41"/>
      <c r="H257" s="41"/>
      <c r="I257" s="137"/>
      <c r="J257" s="41"/>
      <c r="K257" s="41"/>
      <c r="L257" s="45"/>
      <c r="M257" s="235"/>
      <c r="N257" s="236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149</v>
      </c>
      <c r="AU257" s="18" t="s">
        <v>85</v>
      </c>
    </row>
    <row r="258" s="13" customFormat="1">
      <c r="A258" s="13"/>
      <c r="B258" s="237"/>
      <c r="C258" s="238"/>
      <c r="D258" s="233" t="s">
        <v>150</v>
      </c>
      <c r="E258" s="239" t="s">
        <v>19</v>
      </c>
      <c r="F258" s="240" t="s">
        <v>398</v>
      </c>
      <c r="G258" s="238"/>
      <c r="H258" s="241">
        <v>40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150</v>
      </c>
      <c r="AU258" s="247" t="s">
        <v>85</v>
      </c>
      <c r="AV258" s="13" t="s">
        <v>85</v>
      </c>
      <c r="AW258" s="13" t="s">
        <v>34</v>
      </c>
      <c r="AX258" s="13" t="s">
        <v>82</v>
      </c>
      <c r="AY258" s="247" t="s">
        <v>142</v>
      </c>
    </row>
    <row r="259" s="2" customFormat="1" ht="16.5" customHeight="1">
      <c r="A259" s="39"/>
      <c r="B259" s="40"/>
      <c r="C259" s="248" t="s">
        <v>426</v>
      </c>
      <c r="D259" s="248" t="s">
        <v>152</v>
      </c>
      <c r="E259" s="249" t="s">
        <v>399</v>
      </c>
      <c r="F259" s="250" t="s">
        <v>400</v>
      </c>
      <c r="G259" s="251" t="s">
        <v>387</v>
      </c>
      <c r="H259" s="252">
        <v>50.399999999999999</v>
      </c>
      <c r="I259" s="253"/>
      <c r="J259" s="254">
        <f>ROUND(I259*H259,2)</f>
        <v>0</v>
      </c>
      <c r="K259" s="250" t="s">
        <v>165</v>
      </c>
      <c r="L259" s="255"/>
      <c r="M259" s="256" t="s">
        <v>19</v>
      </c>
      <c r="N259" s="257" t="s">
        <v>45</v>
      </c>
      <c r="O259" s="85"/>
      <c r="P259" s="229">
        <f>O259*H259</f>
        <v>0</v>
      </c>
      <c r="Q259" s="229">
        <v>0.001</v>
      </c>
      <c r="R259" s="229">
        <f>Q259*H259</f>
        <v>0.0504</v>
      </c>
      <c r="S259" s="229">
        <v>0</v>
      </c>
      <c r="T259" s="23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1" t="s">
        <v>388</v>
      </c>
      <c r="AT259" s="231" t="s">
        <v>152</v>
      </c>
      <c r="AU259" s="231" t="s">
        <v>85</v>
      </c>
      <c r="AY259" s="18" t="s">
        <v>142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82</v>
      </c>
      <c r="BK259" s="232">
        <f>ROUND(I259*H259,2)</f>
        <v>0</v>
      </c>
      <c r="BL259" s="18" t="s">
        <v>269</v>
      </c>
      <c r="BM259" s="231" t="s">
        <v>1185</v>
      </c>
    </row>
    <row r="260" s="2" customFormat="1">
      <c r="A260" s="39"/>
      <c r="B260" s="40"/>
      <c r="C260" s="41"/>
      <c r="D260" s="233" t="s">
        <v>149</v>
      </c>
      <c r="E260" s="41"/>
      <c r="F260" s="234" t="s">
        <v>400</v>
      </c>
      <c r="G260" s="41"/>
      <c r="H260" s="41"/>
      <c r="I260" s="137"/>
      <c r="J260" s="41"/>
      <c r="K260" s="41"/>
      <c r="L260" s="45"/>
      <c r="M260" s="235"/>
      <c r="N260" s="236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149</v>
      </c>
      <c r="AU260" s="18" t="s">
        <v>85</v>
      </c>
    </row>
    <row r="261" s="2" customFormat="1">
      <c r="A261" s="39"/>
      <c r="B261" s="40"/>
      <c r="C261" s="41"/>
      <c r="D261" s="233" t="s">
        <v>210</v>
      </c>
      <c r="E261" s="41"/>
      <c r="F261" s="260" t="s">
        <v>402</v>
      </c>
      <c r="G261" s="41"/>
      <c r="H261" s="41"/>
      <c r="I261" s="137"/>
      <c r="J261" s="41"/>
      <c r="K261" s="41"/>
      <c r="L261" s="45"/>
      <c r="M261" s="235"/>
      <c r="N261" s="236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210</v>
      </c>
      <c r="AU261" s="18" t="s">
        <v>85</v>
      </c>
    </row>
    <row r="262" s="13" customFormat="1">
      <c r="A262" s="13"/>
      <c r="B262" s="237"/>
      <c r="C262" s="238"/>
      <c r="D262" s="233" t="s">
        <v>150</v>
      </c>
      <c r="E262" s="239" t="s">
        <v>19</v>
      </c>
      <c r="F262" s="240" t="s">
        <v>1380</v>
      </c>
      <c r="G262" s="238"/>
      <c r="H262" s="241">
        <v>42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150</v>
      </c>
      <c r="AU262" s="247" t="s">
        <v>85</v>
      </c>
      <c r="AV262" s="13" t="s">
        <v>85</v>
      </c>
      <c r="AW262" s="13" t="s">
        <v>34</v>
      </c>
      <c r="AX262" s="13" t="s">
        <v>82</v>
      </c>
      <c r="AY262" s="247" t="s">
        <v>142</v>
      </c>
    </row>
    <row r="263" s="13" customFormat="1">
      <c r="A263" s="13"/>
      <c r="B263" s="237"/>
      <c r="C263" s="238"/>
      <c r="D263" s="233" t="s">
        <v>150</v>
      </c>
      <c r="E263" s="238"/>
      <c r="F263" s="240" t="s">
        <v>1381</v>
      </c>
      <c r="G263" s="238"/>
      <c r="H263" s="241">
        <v>50.399999999999999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7" t="s">
        <v>150</v>
      </c>
      <c r="AU263" s="247" t="s">
        <v>85</v>
      </c>
      <c r="AV263" s="13" t="s">
        <v>85</v>
      </c>
      <c r="AW263" s="13" t="s">
        <v>4</v>
      </c>
      <c r="AX263" s="13" t="s">
        <v>82</v>
      </c>
      <c r="AY263" s="247" t="s">
        <v>142</v>
      </c>
    </row>
    <row r="264" s="2" customFormat="1" ht="16.5" customHeight="1">
      <c r="A264" s="39"/>
      <c r="B264" s="40"/>
      <c r="C264" s="220" t="s">
        <v>430</v>
      </c>
      <c r="D264" s="220" t="s">
        <v>143</v>
      </c>
      <c r="E264" s="221" t="s">
        <v>406</v>
      </c>
      <c r="F264" s="222" t="s">
        <v>407</v>
      </c>
      <c r="G264" s="223" t="s">
        <v>155</v>
      </c>
      <c r="H264" s="224">
        <v>4</v>
      </c>
      <c r="I264" s="225"/>
      <c r="J264" s="226">
        <f>ROUND(I264*H264,2)</f>
        <v>0</v>
      </c>
      <c r="K264" s="222" t="s">
        <v>165</v>
      </c>
      <c r="L264" s="45"/>
      <c r="M264" s="227" t="s">
        <v>19</v>
      </c>
      <c r="N264" s="228" t="s">
        <v>45</v>
      </c>
      <c r="O264" s="85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1" t="s">
        <v>147</v>
      </c>
      <c r="AT264" s="231" t="s">
        <v>143</v>
      </c>
      <c r="AU264" s="231" t="s">
        <v>85</v>
      </c>
      <c r="AY264" s="18" t="s">
        <v>142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82</v>
      </c>
      <c r="BK264" s="232">
        <f>ROUND(I264*H264,2)</f>
        <v>0</v>
      </c>
      <c r="BL264" s="18" t="s">
        <v>147</v>
      </c>
      <c r="BM264" s="231" t="s">
        <v>1188</v>
      </c>
    </row>
    <row r="265" s="2" customFormat="1">
      <c r="A265" s="39"/>
      <c r="B265" s="40"/>
      <c r="C265" s="41"/>
      <c r="D265" s="233" t="s">
        <v>149</v>
      </c>
      <c r="E265" s="41"/>
      <c r="F265" s="234" t="s">
        <v>409</v>
      </c>
      <c r="G265" s="41"/>
      <c r="H265" s="41"/>
      <c r="I265" s="137"/>
      <c r="J265" s="41"/>
      <c r="K265" s="41"/>
      <c r="L265" s="45"/>
      <c r="M265" s="235"/>
      <c r="N265" s="236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149</v>
      </c>
      <c r="AU265" s="18" t="s">
        <v>85</v>
      </c>
    </row>
    <row r="266" s="2" customFormat="1">
      <c r="A266" s="39"/>
      <c r="B266" s="40"/>
      <c r="C266" s="41"/>
      <c r="D266" s="233" t="s">
        <v>197</v>
      </c>
      <c r="E266" s="41"/>
      <c r="F266" s="260" t="s">
        <v>410</v>
      </c>
      <c r="G266" s="41"/>
      <c r="H266" s="41"/>
      <c r="I266" s="137"/>
      <c r="J266" s="41"/>
      <c r="K266" s="41"/>
      <c r="L266" s="45"/>
      <c r="M266" s="235"/>
      <c r="N266" s="236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197</v>
      </c>
      <c r="AU266" s="18" t="s">
        <v>85</v>
      </c>
    </row>
    <row r="267" s="2" customFormat="1" ht="16.5" customHeight="1">
      <c r="A267" s="39"/>
      <c r="B267" s="40"/>
      <c r="C267" s="248" t="s">
        <v>435</v>
      </c>
      <c r="D267" s="248" t="s">
        <v>152</v>
      </c>
      <c r="E267" s="249" t="s">
        <v>412</v>
      </c>
      <c r="F267" s="250" t="s">
        <v>413</v>
      </c>
      <c r="G267" s="251" t="s">
        <v>155</v>
      </c>
      <c r="H267" s="252">
        <v>4</v>
      </c>
      <c r="I267" s="253"/>
      <c r="J267" s="254">
        <f>ROUND(I267*H267,2)</f>
        <v>0</v>
      </c>
      <c r="K267" s="250" t="s">
        <v>165</v>
      </c>
      <c r="L267" s="255"/>
      <c r="M267" s="256" t="s">
        <v>19</v>
      </c>
      <c r="N267" s="257" t="s">
        <v>45</v>
      </c>
      <c r="O267" s="85"/>
      <c r="P267" s="229">
        <f>O267*H267</f>
        <v>0</v>
      </c>
      <c r="Q267" s="229">
        <v>0.00016000000000000001</v>
      </c>
      <c r="R267" s="229">
        <f>Q267*H267</f>
        <v>0.00064000000000000005</v>
      </c>
      <c r="S267" s="229">
        <v>0</v>
      </c>
      <c r="T267" s="23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1" t="s">
        <v>388</v>
      </c>
      <c r="AT267" s="231" t="s">
        <v>152</v>
      </c>
      <c r="AU267" s="231" t="s">
        <v>85</v>
      </c>
      <c r="AY267" s="18" t="s">
        <v>142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82</v>
      </c>
      <c r="BK267" s="232">
        <f>ROUND(I267*H267,2)</f>
        <v>0</v>
      </c>
      <c r="BL267" s="18" t="s">
        <v>269</v>
      </c>
      <c r="BM267" s="231" t="s">
        <v>1189</v>
      </c>
    </row>
    <row r="268" s="2" customFormat="1">
      <c r="A268" s="39"/>
      <c r="B268" s="40"/>
      <c r="C268" s="41"/>
      <c r="D268" s="233" t="s">
        <v>149</v>
      </c>
      <c r="E268" s="41"/>
      <c r="F268" s="234" t="s">
        <v>413</v>
      </c>
      <c r="G268" s="41"/>
      <c r="H268" s="41"/>
      <c r="I268" s="137"/>
      <c r="J268" s="41"/>
      <c r="K268" s="41"/>
      <c r="L268" s="45"/>
      <c r="M268" s="235"/>
      <c r="N268" s="236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149</v>
      </c>
      <c r="AU268" s="18" t="s">
        <v>85</v>
      </c>
    </row>
    <row r="269" s="13" customFormat="1">
      <c r="A269" s="13"/>
      <c r="B269" s="237"/>
      <c r="C269" s="238"/>
      <c r="D269" s="233" t="s">
        <v>150</v>
      </c>
      <c r="E269" s="239" t="s">
        <v>19</v>
      </c>
      <c r="F269" s="240" t="s">
        <v>1513</v>
      </c>
      <c r="G269" s="238"/>
      <c r="H269" s="241">
        <v>4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7" t="s">
        <v>150</v>
      </c>
      <c r="AU269" s="247" t="s">
        <v>85</v>
      </c>
      <c r="AV269" s="13" t="s">
        <v>85</v>
      </c>
      <c r="AW269" s="13" t="s">
        <v>34</v>
      </c>
      <c r="AX269" s="13" t="s">
        <v>82</v>
      </c>
      <c r="AY269" s="247" t="s">
        <v>142</v>
      </c>
    </row>
    <row r="270" s="2" customFormat="1" ht="16.5" customHeight="1">
      <c r="A270" s="39"/>
      <c r="B270" s="40"/>
      <c r="C270" s="220" t="s">
        <v>425</v>
      </c>
      <c r="D270" s="220" t="s">
        <v>143</v>
      </c>
      <c r="E270" s="221" t="s">
        <v>417</v>
      </c>
      <c r="F270" s="222" t="s">
        <v>418</v>
      </c>
      <c r="G270" s="223" t="s">
        <v>155</v>
      </c>
      <c r="H270" s="224">
        <v>35</v>
      </c>
      <c r="I270" s="225"/>
      <c r="J270" s="226">
        <f>ROUND(I270*H270,2)</f>
        <v>0</v>
      </c>
      <c r="K270" s="222" t="s">
        <v>165</v>
      </c>
      <c r="L270" s="45"/>
      <c r="M270" s="227" t="s">
        <v>19</v>
      </c>
      <c r="N270" s="228" t="s">
        <v>45</v>
      </c>
      <c r="O270" s="85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1" t="s">
        <v>147</v>
      </c>
      <c r="AT270" s="231" t="s">
        <v>143</v>
      </c>
      <c r="AU270" s="231" t="s">
        <v>85</v>
      </c>
      <c r="AY270" s="18" t="s">
        <v>142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82</v>
      </c>
      <c r="BK270" s="232">
        <f>ROUND(I270*H270,2)</f>
        <v>0</v>
      </c>
      <c r="BL270" s="18" t="s">
        <v>147</v>
      </c>
      <c r="BM270" s="231" t="s">
        <v>1190</v>
      </c>
    </row>
    <row r="271" s="2" customFormat="1">
      <c r="A271" s="39"/>
      <c r="B271" s="40"/>
      <c r="C271" s="41"/>
      <c r="D271" s="233" t="s">
        <v>149</v>
      </c>
      <c r="E271" s="41"/>
      <c r="F271" s="234" t="s">
        <v>420</v>
      </c>
      <c r="G271" s="41"/>
      <c r="H271" s="41"/>
      <c r="I271" s="137"/>
      <c r="J271" s="41"/>
      <c r="K271" s="41"/>
      <c r="L271" s="45"/>
      <c r="M271" s="235"/>
      <c r="N271" s="236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149</v>
      </c>
      <c r="AU271" s="18" t="s">
        <v>85</v>
      </c>
    </row>
    <row r="272" s="2" customFormat="1">
      <c r="A272" s="39"/>
      <c r="B272" s="40"/>
      <c r="C272" s="41"/>
      <c r="D272" s="233" t="s">
        <v>197</v>
      </c>
      <c r="E272" s="41"/>
      <c r="F272" s="260" t="s">
        <v>410</v>
      </c>
      <c r="G272" s="41"/>
      <c r="H272" s="41"/>
      <c r="I272" s="137"/>
      <c r="J272" s="41"/>
      <c r="K272" s="41"/>
      <c r="L272" s="45"/>
      <c r="M272" s="235"/>
      <c r="N272" s="236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197</v>
      </c>
      <c r="AU272" s="18" t="s">
        <v>85</v>
      </c>
    </row>
    <row r="273" s="2" customFormat="1" ht="21.75" customHeight="1">
      <c r="A273" s="39"/>
      <c r="B273" s="40"/>
      <c r="C273" s="248" t="s">
        <v>444</v>
      </c>
      <c r="D273" s="248" t="s">
        <v>152</v>
      </c>
      <c r="E273" s="249" t="s">
        <v>422</v>
      </c>
      <c r="F273" s="250" t="s">
        <v>423</v>
      </c>
      <c r="G273" s="251" t="s">
        <v>155</v>
      </c>
      <c r="H273" s="252">
        <v>20</v>
      </c>
      <c r="I273" s="253"/>
      <c r="J273" s="254">
        <f>ROUND(I273*H273,2)</f>
        <v>0</v>
      </c>
      <c r="K273" s="250" t="s">
        <v>165</v>
      </c>
      <c r="L273" s="255"/>
      <c r="M273" s="256" t="s">
        <v>19</v>
      </c>
      <c r="N273" s="257" t="s">
        <v>45</v>
      </c>
      <c r="O273" s="85"/>
      <c r="P273" s="229">
        <f>O273*H273</f>
        <v>0</v>
      </c>
      <c r="Q273" s="229">
        <v>0.00025999999999999998</v>
      </c>
      <c r="R273" s="229">
        <f>Q273*H273</f>
        <v>0.0051999999999999998</v>
      </c>
      <c r="S273" s="229">
        <v>0</v>
      </c>
      <c r="T273" s="230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1" t="s">
        <v>388</v>
      </c>
      <c r="AT273" s="231" t="s">
        <v>152</v>
      </c>
      <c r="AU273" s="231" t="s">
        <v>85</v>
      </c>
      <c r="AY273" s="18" t="s">
        <v>142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82</v>
      </c>
      <c r="BK273" s="232">
        <f>ROUND(I273*H273,2)</f>
        <v>0</v>
      </c>
      <c r="BL273" s="18" t="s">
        <v>269</v>
      </c>
      <c r="BM273" s="231" t="s">
        <v>1191</v>
      </c>
    </row>
    <row r="274" s="2" customFormat="1">
      <c r="A274" s="39"/>
      <c r="B274" s="40"/>
      <c r="C274" s="41"/>
      <c r="D274" s="233" t="s">
        <v>149</v>
      </c>
      <c r="E274" s="41"/>
      <c r="F274" s="234" t="s">
        <v>423</v>
      </c>
      <c r="G274" s="41"/>
      <c r="H274" s="41"/>
      <c r="I274" s="137"/>
      <c r="J274" s="41"/>
      <c r="K274" s="41"/>
      <c r="L274" s="45"/>
      <c r="M274" s="235"/>
      <c r="N274" s="236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149</v>
      </c>
      <c r="AU274" s="18" t="s">
        <v>85</v>
      </c>
    </row>
    <row r="275" s="13" customFormat="1">
      <c r="A275" s="13"/>
      <c r="B275" s="237"/>
      <c r="C275" s="238"/>
      <c r="D275" s="233" t="s">
        <v>150</v>
      </c>
      <c r="E275" s="239" t="s">
        <v>19</v>
      </c>
      <c r="F275" s="240" t="s">
        <v>279</v>
      </c>
      <c r="G275" s="238"/>
      <c r="H275" s="241">
        <v>20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7" t="s">
        <v>150</v>
      </c>
      <c r="AU275" s="247" t="s">
        <v>85</v>
      </c>
      <c r="AV275" s="13" t="s">
        <v>85</v>
      </c>
      <c r="AW275" s="13" t="s">
        <v>34</v>
      </c>
      <c r="AX275" s="13" t="s">
        <v>82</v>
      </c>
      <c r="AY275" s="247" t="s">
        <v>142</v>
      </c>
    </row>
    <row r="276" s="2" customFormat="1" ht="21.75" customHeight="1">
      <c r="A276" s="39"/>
      <c r="B276" s="40"/>
      <c r="C276" s="248" t="s">
        <v>450</v>
      </c>
      <c r="D276" s="248" t="s">
        <v>152</v>
      </c>
      <c r="E276" s="249" t="s">
        <v>427</v>
      </c>
      <c r="F276" s="250" t="s">
        <v>428</v>
      </c>
      <c r="G276" s="251" t="s">
        <v>155</v>
      </c>
      <c r="H276" s="252">
        <v>15</v>
      </c>
      <c r="I276" s="253"/>
      <c r="J276" s="254">
        <f>ROUND(I276*H276,2)</f>
        <v>0</v>
      </c>
      <c r="K276" s="250" t="s">
        <v>165</v>
      </c>
      <c r="L276" s="255"/>
      <c r="M276" s="256" t="s">
        <v>19</v>
      </c>
      <c r="N276" s="257" t="s">
        <v>45</v>
      </c>
      <c r="O276" s="85"/>
      <c r="P276" s="229">
        <f>O276*H276</f>
        <v>0</v>
      </c>
      <c r="Q276" s="229">
        <v>0.00069999999999999999</v>
      </c>
      <c r="R276" s="229">
        <f>Q276*H276</f>
        <v>0.010500000000000001</v>
      </c>
      <c r="S276" s="229">
        <v>0</v>
      </c>
      <c r="T276" s="23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1" t="s">
        <v>388</v>
      </c>
      <c r="AT276" s="231" t="s">
        <v>152</v>
      </c>
      <c r="AU276" s="231" t="s">
        <v>85</v>
      </c>
      <c r="AY276" s="18" t="s">
        <v>142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8" t="s">
        <v>82</v>
      </c>
      <c r="BK276" s="232">
        <f>ROUND(I276*H276,2)</f>
        <v>0</v>
      </c>
      <c r="BL276" s="18" t="s">
        <v>269</v>
      </c>
      <c r="BM276" s="231" t="s">
        <v>1192</v>
      </c>
    </row>
    <row r="277" s="2" customFormat="1">
      <c r="A277" s="39"/>
      <c r="B277" s="40"/>
      <c r="C277" s="41"/>
      <c r="D277" s="233" t="s">
        <v>149</v>
      </c>
      <c r="E277" s="41"/>
      <c r="F277" s="234" t="s">
        <v>428</v>
      </c>
      <c r="G277" s="41"/>
      <c r="H277" s="41"/>
      <c r="I277" s="137"/>
      <c r="J277" s="41"/>
      <c r="K277" s="41"/>
      <c r="L277" s="45"/>
      <c r="M277" s="235"/>
      <c r="N277" s="236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149</v>
      </c>
      <c r="AU277" s="18" t="s">
        <v>85</v>
      </c>
    </row>
    <row r="278" s="13" customFormat="1">
      <c r="A278" s="13"/>
      <c r="B278" s="237"/>
      <c r="C278" s="238"/>
      <c r="D278" s="233" t="s">
        <v>150</v>
      </c>
      <c r="E278" s="239" t="s">
        <v>19</v>
      </c>
      <c r="F278" s="240" t="s">
        <v>8</v>
      </c>
      <c r="G278" s="238"/>
      <c r="H278" s="241">
        <v>15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7" t="s">
        <v>150</v>
      </c>
      <c r="AU278" s="247" t="s">
        <v>85</v>
      </c>
      <c r="AV278" s="13" t="s">
        <v>85</v>
      </c>
      <c r="AW278" s="13" t="s">
        <v>34</v>
      </c>
      <c r="AX278" s="13" t="s">
        <v>82</v>
      </c>
      <c r="AY278" s="247" t="s">
        <v>142</v>
      </c>
    </row>
    <row r="279" s="2" customFormat="1" ht="16.5" customHeight="1">
      <c r="A279" s="39"/>
      <c r="B279" s="40"/>
      <c r="C279" s="220" t="s">
        <v>455</v>
      </c>
      <c r="D279" s="220" t="s">
        <v>143</v>
      </c>
      <c r="E279" s="221" t="s">
        <v>440</v>
      </c>
      <c r="F279" s="222" t="s">
        <v>441</v>
      </c>
      <c r="G279" s="223" t="s">
        <v>194</v>
      </c>
      <c r="H279" s="224">
        <v>4760</v>
      </c>
      <c r="I279" s="225"/>
      <c r="J279" s="226">
        <f>ROUND(I279*H279,2)</f>
        <v>0</v>
      </c>
      <c r="K279" s="222" t="s">
        <v>165</v>
      </c>
      <c r="L279" s="45"/>
      <c r="M279" s="227" t="s">
        <v>19</v>
      </c>
      <c r="N279" s="228" t="s">
        <v>45</v>
      </c>
      <c r="O279" s="85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1" t="s">
        <v>269</v>
      </c>
      <c r="AT279" s="231" t="s">
        <v>143</v>
      </c>
      <c r="AU279" s="231" t="s">
        <v>85</v>
      </c>
      <c r="AY279" s="18" t="s">
        <v>142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82</v>
      </c>
      <c r="BK279" s="232">
        <f>ROUND(I279*H279,2)</f>
        <v>0</v>
      </c>
      <c r="BL279" s="18" t="s">
        <v>269</v>
      </c>
      <c r="BM279" s="231" t="s">
        <v>442</v>
      </c>
    </row>
    <row r="280" s="2" customFormat="1">
      <c r="A280" s="39"/>
      <c r="B280" s="40"/>
      <c r="C280" s="41"/>
      <c r="D280" s="233" t="s">
        <v>149</v>
      </c>
      <c r="E280" s="41"/>
      <c r="F280" s="234" t="s">
        <v>443</v>
      </c>
      <c r="G280" s="41"/>
      <c r="H280" s="41"/>
      <c r="I280" s="137"/>
      <c r="J280" s="41"/>
      <c r="K280" s="41"/>
      <c r="L280" s="45"/>
      <c r="M280" s="235"/>
      <c r="N280" s="236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149</v>
      </c>
      <c r="AU280" s="18" t="s">
        <v>85</v>
      </c>
    </row>
    <row r="281" s="2" customFormat="1" ht="21.75" customHeight="1">
      <c r="A281" s="39"/>
      <c r="B281" s="40"/>
      <c r="C281" s="248" t="s">
        <v>461</v>
      </c>
      <c r="D281" s="248" t="s">
        <v>152</v>
      </c>
      <c r="E281" s="249" t="s">
        <v>445</v>
      </c>
      <c r="F281" s="250" t="s">
        <v>446</v>
      </c>
      <c r="G281" s="251" t="s">
        <v>194</v>
      </c>
      <c r="H281" s="252">
        <v>5474</v>
      </c>
      <c r="I281" s="253"/>
      <c r="J281" s="254">
        <f>ROUND(I281*H281,2)</f>
        <v>0</v>
      </c>
      <c r="K281" s="250" t="s">
        <v>19</v>
      </c>
      <c r="L281" s="255"/>
      <c r="M281" s="256" t="s">
        <v>19</v>
      </c>
      <c r="N281" s="257" t="s">
        <v>45</v>
      </c>
      <c r="O281" s="85"/>
      <c r="P281" s="229">
        <f>O281*H281</f>
        <v>0</v>
      </c>
      <c r="Q281" s="229">
        <v>0.00019000000000000001</v>
      </c>
      <c r="R281" s="229">
        <f>Q281*H281</f>
        <v>1.04006</v>
      </c>
      <c r="S281" s="229">
        <v>0</v>
      </c>
      <c r="T281" s="23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1" t="s">
        <v>325</v>
      </c>
      <c r="AT281" s="231" t="s">
        <v>152</v>
      </c>
      <c r="AU281" s="231" t="s">
        <v>85</v>
      </c>
      <c r="AY281" s="18" t="s">
        <v>142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8" t="s">
        <v>82</v>
      </c>
      <c r="BK281" s="232">
        <f>ROUND(I281*H281,2)</f>
        <v>0</v>
      </c>
      <c r="BL281" s="18" t="s">
        <v>325</v>
      </c>
      <c r="BM281" s="231" t="s">
        <v>447</v>
      </c>
    </row>
    <row r="282" s="2" customFormat="1">
      <c r="A282" s="39"/>
      <c r="B282" s="40"/>
      <c r="C282" s="41"/>
      <c r="D282" s="233" t="s">
        <v>149</v>
      </c>
      <c r="E282" s="41"/>
      <c r="F282" s="234" t="s">
        <v>446</v>
      </c>
      <c r="G282" s="41"/>
      <c r="H282" s="41"/>
      <c r="I282" s="137"/>
      <c r="J282" s="41"/>
      <c r="K282" s="41"/>
      <c r="L282" s="45"/>
      <c r="M282" s="235"/>
      <c r="N282" s="236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149</v>
      </c>
      <c r="AU282" s="18" t="s">
        <v>85</v>
      </c>
    </row>
    <row r="283" s="13" customFormat="1">
      <c r="A283" s="13"/>
      <c r="B283" s="237"/>
      <c r="C283" s="238"/>
      <c r="D283" s="233" t="s">
        <v>150</v>
      </c>
      <c r="E283" s="239" t="s">
        <v>19</v>
      </c>
      <c r="F283" s="240" t="s">
        <v>1514</v>
      </c>
      <c r="G283" s="238"/>
      <c r="H283" s="241">
        <v>4760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7" t="s">
        <v>150</v>
      </c>
      <c r="AU283" s="247" t="s">
        <v>85</v>
      </c>
      <c r="AV283" s="13" t="s">
        <v>85</v>
      </c>
      <c r="AW283" s="13" t="s">
        <v>34</v>
      </c>
      <c r="AX283" s="13" t="s">
        <v>82</v>
      </c>
      <c r="AY283" s="247" t="s">
        <v>142</v>
      </c>
    </row>
    <row r="284" s="13" customFormat="1">
      <c r="A284" s="13"/>
      <c r="B284" s="237"/>
      <c r="C284" s="238"/>
      <c r="D284" s="233" t="s">
        <v>150</v>
      </c>
      <c r="E284" s="238"/>
      <c r="F284" s="240" t="s">
        <v>1515</v>
      </c>
      <c r="G284" s="238"/>
      <c r="H284" s="241">
        <v>5474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7" t="s">
        <v>150</v>
      </c>
      <c r="AU284" s="247" t="s">
        <v>85</v>
      </c>
      <c r="AV284" s="13" t="s">
        <v>85</v>
      </c>
      <c r="AW284" s="13" t="s">
        <v>4</v>
      </c>
      <c r="AX284" s="13" t="s">
        <v>82</v>
      </c>
      <c r="AY284" s="247" t="s">
        <v>142</v>
      </c>
    </row>
    <row r="285" s="2" customFormat="1" ht="21.75" customHeight="1">
      <c r="A285" s="39"/>
      <c r="B285" s="40"/>
      <c r="C285" s="220" t="s">
        <v>466</v>
      </c>
      <c r="D285" s="220" t="s">
        <v>143</v>
      </c>
      <c r="E285" s="221" t="s">
        <v>462</v>
      </c>
      <c r="F285" s="222" t="s">
        <v>463</v>
      </c>
      <c r="G285" s="223" t="s">
        <v>194</v>
      </c>
      <c r="H285" s="224">
        <v>110</v>
      </c>
      <c r="I285" s="225"/>
      <c r="J285" s="226">
        <f>ROUND(I285*H285,2)</f>
        <v>0</v>
      </c>
      <c r="K285" s="222" t="s">
        <v>165</v>
      </c>
      <c r="L285" s="45"/>
      <c r="M285" s="227" t="s">
        <v>19</v>
      </c>
      <c r="N285" s="228" t="s">
        <v>45</v>
      </c>
      <c r="O285" s="85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1" t="s">
        <v>269</v>
      </c>
      <c r="AT285" s="231" t="s">
        <v>143</v>
      </c>
      <c r="AU285" s="231" t="s">
        <v>85</v>
      </c>
      <c r="AY285" s="18" t="s">
        <v>142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82</v>
      </c>
      <c r="BK285" s="232">
        <f>ROUND(I285*H285,2)</f>
        <v>0</v>
      </c>
      <c r="BL285" s="18" t="s">
        <v>269</v>
      </c>
      <c r="BM285" s="231" t="s">
        <v>464</v>
      </c>
    </row>
    <row r="286" s="2" customFormat="1">
      <c r="A286" s="39"/>
      <c r="B286" s="40"/>
      <c r="C286" s="41"/>
      <c r="D286" s="233" t="s">
        <v>149</v>
      </c>
      <c r="E286" s="41"/>
      <c r="F286" s="234" t="s">
        <v>465</v>
      </c>
      <c r="G286" s="41"/>
      <c r="H286" s="41"/>
      <c r="I286" s="137"/>
      <c r="J286" s="41"/>
      <c r="K286" s="41"/>
      <c r="L286" s="45"/>
      <c r="M286" s="235"/>
      <c r="N286" s="236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149</v>
      </c>
      <c r="AU286" s="18" t="s">
        <v>85</v>
      </c>
    </row>
    <row r="287" s="2" customFormat="1" ht="16.5" customHeight="1">
      <c r="A287" s="39"/>
      <c r="B287" s="40"/>
      <c r="C287" s="248" t="s">
        <v>472</v>
      </c>
      <c r="D287" s="248" t="s">
        <v>152</v>
      </c>
      <c r="E287" s="249" t="s">
        <v>467</v>
      </c>
      <c r="F287" s="250" t="s">
        <v>468</v>
      </c>
      <c r="G287" s="251" t="s">
        <v>194</v>
      </c>
      <c r="H287" s="252">
        <v>23</v>
      </c>
      <c r="I287" s="253"/>
      <c r="J287" s="254">
        <f>ROUND(I287*H287,2)</f>
        <v>0</v>
      </c>
      <c r="K287" s="250" t="s">
        <v>19</v>
      </c>
      <c r="L287" s="255"/>
      <c r="M287" s="256" t="s">
        <v>19</v>
      </c>
      <c r="N287" s="257" t="s">
        <v>45</v>
      </c>
      <c r="O287" s="85"/>
      <c r="P287" s="229">
        <f>O287*H287</f>
        <v>0</v>
      </c>
      <c r="Q287" s="229">
        <v>4.0000000000000003E-05</v>
      </c>
      <c r="R287" s="229">
        <f>Q287*H287</f>
        <v>0.00092000000000000003</v>
      </c>
      <c r="S287" s="229">
        <v>0</v>
      </c>
      <c r="T287" s="230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1" t="s">
        <v>325</v>
      </c>
      <c r="AT287" s="231" t="s">
        <v>152</v>
      </c>
      <c r="AU287" s="231" t="s">
        <v>85</v>
      </c>
      <c r="AY287" s="18" t="s">
        <v>142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8" t="s">
        <v>82</v>
      </c>
      <c r="BK287" s="232">
        <f>ROUND(I287*H287,2)</f>
        <v>0</v>
      </c>
      <c r="BL287" s="18" t="s">
        <v>325</v>
      </c>
      <c r="BM287" s="231" t="s">
        <v>1516</v>
      </c>
    </row>
    <row r="288" s="2" customFormat="1">
      <c r="A288" s="39"/>
      <c r="B288" s="40"/>
      <c r="C288" s="41"/>
      <c r="D288" s="233" t="s">
        <v>149</v>
      </c>
      <c r="E288" s="41"/>
      <c r="F288" s="234" t="s">
        <v>468</v>
      </c>
      <c r="G288" s="41"/>
      <c r="H288" s="41"/>
      <c r="I288" s="137"/>
      <c r="J288" s="41"/>
      <c r="K288" s="41"/>
      <c r="L288" s="45"/>
      <c r="M288" s="235"/>
      <c r="N288" s="236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149</v>
      </c>
      <c r="AU288" s="18" t="s">
        <v>85</v>
      </c>
    </row>
    <row r="289" s="13" customFormat="1">
      <c r="A289" s="13"/>
      <c r="B289" s="237"/>
      <c r="C289" s="238"/>
      <c r="D289" s="233" t="s">
        <v>150</v>
      </c>
      <c r="E289" s="239" t="s">
        <v>19</v>
      </c>
      <c r="F289" s="240" t="s">
        <v>1517</v>
      </c>
      <c r="G289" s="238"/>
      <c r="H289" s="241">
        <v>20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7" t="s">
        <v>150</v>
      </c>
      <c r="AU289" s="247" t="s">
        <v>85</v>
      </c>
      <c r="AV289" s="13" t="s">
        <v>85</v>
      </c>
      <c r="AW289" s="13" t="s">
        <v>34</v>
      </c>
      <c r="AX289" s="13" t="s">
        <v>82</v>
      </c>
      <c r="AY289" s="247" t="s">
        <v>142</v>
      </c>
    </row>
    <row r="290" s="13" customFormat="1">
      <c r="A290" s="13"/>
      <c r="B290" s="237"/>
      <c r="C290" s="238"/>
      <c r="D290" s="233" t="s">
        <v>150</v>
      </c>
      <c r="E290" s="238"/>
      <c r="F290" s="240" t="s">
        <v>1197</v>
      </c>
      <c r="G290" s="238"/>
      <c r="H290" s="241">
        <v>23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7" t="s">
        <v>150</v>
      </c>
      <c r="AU290" s="247" t="s">
        <v>85</v>
      </c>
      <c r="AV290" s="13" t="s">
        <v>85</v>
      </c>
      <c r="AW290" s="13" t="s">
        <v>4</v>
      </c>
      <c r="AX290" s="13" t="s">
        <v>82</v>
      </c>
      <c r="AY290" s="247" t="s">
        <v>142</v>
      </c>
    </row>
    <row r="291" s="2" customFormat="1" ht="16.5" customHeight="1">
      <c r="A291" s="39"/>
      <c r="B291" s="40"/>
      <c r="C291" s="248" t="s">
        <v>481</v>
      </c>
      <c r="D291" s="248" t="s">
        <v>152</v>
      </c>
      <c r="E291" s="249" t="s">
        <v>1198</v>
      </c>
      <c r="F291" s="250" t="s">
        <v>1199</v>
      </c>
      <c r="G291" s="251" t="s">
        <v>194</v>
      </c>
      <c r="H291" s="252">
        <v>103.5</v>
      </c>
      <c r="I291" s="253"/>
      <c r="J291" s="254">
        <f>ROUND(I291*H291,2)</f>
        <v>0</v>
      </c>
      <c r="K291" s="250" t="s">
        <v>19</v>
      </c>
      <c r="L291" s="255"/>
      <c r="M291" s="256" t="s">
        <v>19</v>
      </c>
      <c r="N291" s="257" t="s">
        <v>45</v>
      </c>
      <c r="O291" s="85"/>
      <c r="P291" s="229">
        <f>O291*H291</f>
        <v>0</v>
      </c>
      <c r="Q291" s="229">
        <v>4.0000000000000003E-05</v>
      </c>
      <c r="R291" s="229">
        <f>Q291*H291</f>
        <v>0.0041400000000000005</v>
      </c>
      <c r="S291" s="229">
        <v>0</v>
      </c>
      <c r="T291" s="230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1" t="s">
        <v>325</v>
      </c>
      <c r="AT291" s="231" t="s">
        <v>152</v>
      </c>
      <c r="AU291" s="231" t="s">
        <v>85</v>
      </c>
      <c r="AY291" s="18" t="s">
        <v>142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82</v>
      </c>
      <c r="BK291" s="232">
        <f>ROUND(I291*H291,2)</f>
        <v>0</v>
      </c>
      <c r="BL291" s="18" t="s">
        <v>325</v>
      </c>
      <c r="BM291" s="231" t="s">
        <v>469</v>
      </c>
    </row>
    <row r="292" s="2" customFormat="1">
      <c r="A292" s="39"/>
      <c r="B292" s="40"/>
      <c r="C292" s="41"/>
      <c r="D292" s="233" t="s">
        <v>149</v>
      </c>
      <c r="E292" s="41"/>
      <c r="F292" s="234" t="s">
        <v>1199</v>
      </c>
      <c r="G292" s="41"/>
      <c r="H292" s="41"/>
      <c r="I292" s="137"/>
      <c r="J292" s="41"/>
      <c r="K292" s="41"/>
      <c r="L292" s="45"/>
      <c r="M292" s="235"/>
      <c r="N292" s="236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149</v>
      </c>
      <c r="AU292" s="18" t="s">
        <v>85</v>
      </c>
    </row>
    <row r="293" s="13" customFormat="1">
      <c r="A293" s="13"/>
      <c r="B293" s="237"/>
      <c r="C293" s="238"/>
      <c r="D293" s="233" t="s">
        <v>150</v>
      </c>
      <c r="E293" s="239" t="s">
        <v>19</v>
      </c>
      <c r="F293" s="240" t="s">
        <v>1518</v>
      </c>
      <c r="G293" s="238"/>
      <c r="H293" s="241">
        <v>90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7" t="s">
        <v>150</v>
      </c>
      <c r="AU293" s="247" t="s">
        <v>85</v>
      </c>
      <c r="AV293" s="13" t="s">
        <v>85</v>
      </c>
      <c r="AW293" s="13" t="s">
        <v>34</v>
      </c>
      <c r="AX293" s="13" t="s">
        <v>82</v>
      </c>
      <c r="AY293" s="247" t="s">
        <v>142</v>
      </c>
    </row>
    <row r="294" s="13" customFormat="1">
      <c r="A294" s="13"/>
      <c r="B294" s="237"/>
      <c r="C294" s="238"/>
      <c r="D294" s="233" t="s">
        <v>150</v>
      </c>
      <c r="E294" s="238"/>
      <c r="F294" s="240" t="s">
        <v>1519</v>
      </c>
      <c r="G294" s="238"/>
      <c r="H294" s="241">
        <v>103.5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7" t="s">
        <v>150</v>
      </c>
      <c r="AU294" s="247" t="s">
        <v>85</v>
      </c>
      <c r="AV294" s="13" t="s">
        <v>85</v>
      </c>
      <c r="AW294" s="13" t="s">
        <v>4</v>
      </c>
      <c r="AX294" s="13" t="s">
        <v>82</v>
      </c>
      <c r="AY294" s="247" t="s">
        <v>142</v>
      </c>
    </row>
    <row r="295" s="2" customFormat="1" ht="16.5" customHeight="1">
      <c r="A295" s="39"/>
      <c r="B295" s="40"/>
      <c r="C295" s="220" t="s">
        <v>489</v>
      </c>
      <c r="D295" s="220" t="s">
        <v>143</v>
      </c>
      <c r="E295" s="221" t="s">
        <v>473</v>
      </c>
      <c r="F295" s="222" t="s">
        <v>474</v>
      </c>
      <c r="G295" s="223" t="s">
        <v>155</v>
      </c>
      <c r="H295" s="224">
        <v>14</v>
      </c>
      <c r="I295" s="225"/>
      <c r="J295" s="226">
        <f>ROUND(I295*H295,2)</f>
        <v>0</v>
      </c>
      <c r="K295" s="222" t="s">
        <v>165</v>
      </c>
      <c r="L295" s="45"/>
      <c r="M295" s="227" t="s">
        <v>19</v>
      </c>
      <c r="N295" s="228" t="s">
        <v>45</v>
      </c>
      <c r="O295" s="85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1" t="s">
        <v>269</v>
      </c>
      <c r="AT295" s="231" t="s">
        <v>143</v>
      </c>
      <c r="AU295" s="231" t="s">
        <v>85</v>
      </c>
      <c r="AY295" s="18" t="s">
        <v>142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82</v>
      </c>
      <c r="BK295" s="232">
        <f>ROUND(I295*H295,2)</f>
        <v>0</v>
      </c>
      <c r="BL295" s="18" t="s">
        <v>269</v>
      </c>
      <c r="BM295" s="231" t="s">
        <v>475</v>
      </c>
    </row>
    <row r="296" s="2" customFormat="1">
      <c r="A296" s="39"/>
      <c r="B296" s="40"/>
      <c r="C296" s="41"/>
      <c r="D296" s="233" t="s">
        <v>149</v>
      </c>
      <c r="E296" s="41"/>
      <c r="F296" s="234" t="s">
        <v>476</v>
      </c>
      <c r="G296" s="41"/>
      <c r="H296" s="41"/>
      <c r="I296" s="137"/>
      <c r="J296" s="41"/>
      <c r="K296" s="41"/>
      <c r="L296" s="45"/>
      <c r="M296" s="235"/>
      <c r="N296" s="236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149</v>
      </c>
      <c r="AU296" s="18" t="s">
        <v>85</v>
      </c>
    </row>
    <row r="297" s="13" customFormat="1">
      <c r="A297" s="13"/>
      <c r="B297" s="237"/>
      <c r="C297" s="238"/>
      <c r="D297" s="233" t="s">
        <v>150</v>
      </c>
      <c r="E297" s="239" t="s">
        <v>19</v>
      </c>
      <c r="F297" s="240" t="s">
        <v>1202</v>
      </c>
      <c r="G297" s="238"/>
      <c r="H297" s="241">
        <v>14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7" t="s">
        <v>150</v>
      </c>
      <c r="AU297" s="247" t="s">
        <v>85</v>
      </c>
      <c r="AV297" s="13" t="s">
        <v>85</v>
      </c>
      <c r="AW297" s="13" t="s">
        <v>34</v>
      </c>
      <c r="AX297" s="13" t="s">
        <v>82</v>
      </c>
      <c r="AY297" s="247" t="s">
        <v>142</v>
      </c>
    </row>
    <row r="298" s="2" customFormat="1" ht="21.75" customHeight="1">
      <c r="A298" s="39"/>
      <c r="B298" s="40"/>
      <c r="C298" s="220" t="s">
        <v>495</v>
      </c>
      <c r="D298" s="220" t="s">
        <v>143</v>
      </c>
      <c r="E298" s="221" t="s">
        <v>482</v>
      </c>
      <c r="F298" s="222" t="s">
        <v>483</v>
      </c>
      <c r="G298" s="223" t="s">
        <v>484</v>
      </c>
      <c r="H298" s="224">
        <v>4.7599999999999998</v>
      </c>
      <c r="I298" s="225"/>
      <c r="J298" s="226">
        <f>ROUND(I298*H298,2)</f>
        <v>0</v>
      </c>
      <c r="K298" s="222" t="s">
        <v>165</v>
      </c>
      <c r="L298" s="45"/>
      <c r="M298" s="227" t="s">
        <v>19</v>
      </c>
      <c r="N298" s="228" t="s">
        <v>45</v>
      </c>
      <c r="O298" s="85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1" t="s">
        <v>269</v>
      </c>
      <c r="AT298" s="231" t="s">
        <v>143</v>
      </c>
      <c r="AU298" s="231" t="s">
        <v>85</v>
      </c>
      <c r="AY298" s="18" t="s">
        <v>142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82</v>
      </c>
      <c r="BK298" s="232">
        <f>ROUND(I298*H298,2)</f>
        <v>0</v>
      </c>
      <c r="BL298" s="18" t="s">
        <v>269</v>
      </c>
      <c r="BM298" s="231" t="s">
        <v>485</v>
      </c>
    </row>
    <row r="299" s="2" customFormat="1">
      <c r="A299" s="39"/>
      <c r="B299" s="40"/>
      <c r="C299" s="41"/>
      <c r="D299" s="233" t="s">
        <v>149</v>
      </c>
      <c r="E299" s="41"/>
      <c r="F299" s="234" t="s">
        <v>486</v>
      </c>
      <c r="G299" s="41"/>
      <c r="H299" s="41"/>
      <c r="I299" s="137"/>
      <c r="J299" s="41"/>
      <c r="K299" s="41"/>
      <c r="L299" s="45"/>
      <c r="M299" s="235"/>
      <c r="N299" s="236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149</v>
      </c>
      <c r="AU299" s="18" t="s">
        <v>85</v>
      </c>
    </row>
    <row r="300" s="13" customFormat="1">
      <c r="A300" s="13"/>
      <c r="B300" s="237"/>
      <c r="C300" s="238"/>
      <c r="D300" s="233" t="s">
        <v>150</v>
      </c>
      <c r="E300" s="239" t="s">
        <v>19</v>
      </c>
      <c r="F300" s="240" t="s">
        <v>1520</v>
      </c>
      <c r="G300" s="238"/>
      <c r="H300" s="241">
        <v>4.7599999999999998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7" t="s">
        <v>150</v>
      </c>
      <c r="AU300" s="247" t="s">
        <v>85</v>
      </c>
      <c r="AV300" s="13" t="s">
        <v>85</v>
      </c>
      <c r="AW300" s="13" t="s">
        <v>34</v>
      </c>
      <c r="AX300" s="13" t="s">
        <v>82</v>
      </c>
      <c r="AY300" s="247" t="s">
        <v>142</v>
      </c>
    </row>
    <row r="301" s="2" customFormat="1" ht="21.75" customHeight="1">
      <c r="A301" s="39"/>
      <c r="B301" s="40"/>
      <c r="C301" s="220" t="s">
        <v>500</v>
      </c>
      <c r="D301" s="220" t="s">
        <v>143</v>
      </c>
      <c r="E301" s="221" t="s">
        <v>490</v>
      </c>
      <c r="F301" s="222" t="s">
        <v>491</v>
      </c>
      <c r="G301" s="223" t="s">
        <v>155</v>
      </c>
      <c r="H301" s="224">
        <v>4</v>
      </c>
      <c r="I301" s="225"/>
      <c r="J301" s="226">
        <f>ROUND(I301*H301,2)</f>
        <v>0</v>
      </c>
      <c r="K301" s="222" t="s">
        <v>165</v>
      </c>
      <c r="L301" s="45"/>
      <c r="M301" s="227" t="s">
        <v>19</v>
      </c>
      <c r="N301" s="228" t="s">
        <v>45</v>
      </c>
      <c r="O301" s="85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1" t="s">
        <v>269</v>
      </c>
      <c r="AT301" s="231" t="s">
        <v>143</v>
      </c>
      <c r="AU301" s="231" t="s">
        <v>85</v>
      </c>
      <c r="AY301" s="18" t="s">
        <v>142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8" t="s">
        <v>82</v>
      </c>
      <c r="BK301" s="232">
        <f>ROUND(I301*H301,2)</f>
        <v>0</v>
      </c>
      <c r="BL301" s="18" t="s">
        <v>269</v>
      </c>
      <c r="BM301" s="231" t="s">
        <v>492</v>
      </c>
    </row>
    <row r="302" s="2" customFormat="1">
      <c r="A302" s="39"/>
      <c r="B302" s="40"/>
      <c r="C302" s="41"/>
      <c r="D302" s="233" t="s">
        <v>149</v>
      </c>
      <c r="E302" s="41"/>
      <c r="F302" s="234" t="s">
        <v>493</v>
      </c>
      <c r="G302" s="41"/>
      <c r="H302" s="41"/>
      <c r="I302" s="137"/>
      <c r="J302" s="41"/>
      <c r="K302" s="41"/>
      <c r="L302" s="45"/>
      <c r="M302" s="235"/>
      <c r="N302" s="236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149</v>
      </c>
      <c r="AU302" s="18" t="s">
        <v>85</v>
      </c>
    </row>
    <row r="303" s="2" customFormat="1">
      <c r="A303" s="39"/>
      <c r="B303" s="40"/>
      <c r="C303" s="41"/>
      <c r="D303" s="233" t="s">
        <v>197</v>
      </c>
      <c r="E303" s="41"/>
      <c r="F303" s="260" t="s">
        <v>494</v>
      </c>
      <c r="G303" s="41"/>
      <c r="H303" s="41"/>
      <c r="I303" s="137"/>
      <c r="J303" s="41"/>
      <c r="K303" s="41"/>
      <c r="L303" s="45"/>
      <c r="M303" s="235"/>
      <c r="N303" s="236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197</v>
      </c>
      <c r="AU303" s="18" t="s">
        <v>85</v>
      </c>
    </row>
    <row r="304" s="2" customFormat="1">
      <c r="A304" s="39"/>
      <c r="B304" s="40"/>
      <c r="C304" s="41"/>
      <c r="D304" s="233" t="s">
        <v>210</v>
      </c>
      <c r="E304" s="41"/>
      <c r="F304" s="260" t="s">
        <v>1204</v>
      </c>
      <c r="G304" s="41"/>
      <c r="H304" s="41"/>
      <c r="I304" s="137"/>
      <c r="J304" s="41"/>
      <c r="K304" s="41"/>
      <c r="L304" s="45"/>
      <c r="M304" s="235"/>
      <c r="N304" s="236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210</v>
      </c>
      <c r="AU304" s="18" t="s">
        <v>85</v>
      </c>
    </row>
    <row r="305" s="2" customFormat="1" ht="16.5" customHeight="1">
      <c r="A305" s="39"/>
      <c r="B305" s="40"/>
      <c r="C305" s="248" t="s">
        <v>504</v>
      </c>
      <c r="D305" s="248" t="s">
        <v>152</v>
      </c>
      <c r="E305" s="249" t="s">
        <v>496</v>
      </c>
      <c r="F305" s="250" t="s">
        <v>497</v>
      </c>
      <c r="G305" s="251" t="s">
        <v>155</v>
      </c>
      <c r="H305" s="252">
        <v>4</v>
      </c>
      <c r="I305" s="253"/>
      <c r="J305" s="254">
        <f>ROUND(I305*H305,2)</f>
        <v>0</v>
      </c>
      <c r="K305" s="250" t="s">
        <v>19</v>
      </c>
      <c r="L305" s="255"/>
      <c r="M305" s="256" t="s">
        <v>19</v>
      </c>
      <c r="N305" s="257" t="s">
        <v>45</v>
      </c>
      <c r="O305" s="85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1" t="s">
        <v>388</v>
      </c>
      <c r="AT305" s="231" t="s">
        <v>152</v>
      </c>
      <c r="AU305" s="231" t="s">
        <v>85</v>
      </c>
      <c r="AY305" s="18" t="s">
        <v>142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8" t="s">
        <v>82</v>
      </c>
      <c r="BK305" s="232">
        <f>ROUND(I305*H305,2)</f>
        <v>0</v>
      </c>
      <c r="BL305" s="18" t="s">
        <v>269</v>
      </c>
      <c r="BM305" s="231" t="s">
        <v>498</v>
      </c>
    </row>
    <row r="306" s="2" customFormat="1">
      <c r="A306" s="39"/>
      <c r="B306" s="40"/>
      <c r="C306" s="41"/>
      <c r="D306" s="233" t="s">
        <v>149</v>
      </c>
      <c r="E306" s="41"/>
      <c r="F306" s="234" t="s">
        <v>497</v>
      </c>
      <c r="G306" s="41"/>
      <c r="H306" s="41"/>
      <c r="I306" s="137"/>
      <c r="J306" s="41"/>
      <c r="K306" s="41"/>
      <c r="L306" s="45"/>
      <c r="M306" s="235"/>
      <c r="N306" s="236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149</v>
      </c>
      <c r="AU306" s="18" t="s">
        <v>85</v>
      </c>
    </row>
    <row r="307" s="13" customFormat="1">
      <c r="A307" s="13"/>
      <c r="B307" s="237"/>
      <c r="C307" s="238"/>
      <c r="D307" s="233" t="s">
        <v>150</v>
      </c>
      <c r="E307" s="239" t="s">
        <v>19</v>
      </c>
      <c r="F307" s="240" t="s">
        <v>1521</v>
      </c>
      <c r="G307" s="238"/>
      <c r="H307" s="241">
        <v>4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7" t="s">
        <v>150</v>
      </c>
      <c r="AU307" s="247" t="s">
        <v>85</v>
      </c>
      <c r="AV307" s="13" t="s">
        <v>85</v>
      </c>
      <c r="AW307" s="13" t="s">
        <v>34</v>
      </c>
      <c r="AX307" s="13" t="s">
        <v>82</v>
      </c>
      <c r="AY307" s="247" t="s">
        <v>142</v>
      </c>
    </row>
    <row r="308" s="2" customFormat="1" ht="16.5" customHeight="1">
      <c r="A308" s="39"/>
      <c r="B308" s="40"/>
      <c r="C308" s="220" t="s">
        <v>508</v>
      </c>
      <c r="D308" s="220" t="s">
        <v>143</v>
      </c>
      <c r="E308" s="221" t="s">
        <v>501</v>
      </c>
      <c r="F308" s="222" t="s">
        <v>502</v>
      </c>
      <c r="G308" s="223" t="s">
        <v>155</v>
      </c>
      <c r="H308" s="224">
        <v>78</v>
      </c>
      <c r="I308" s="225"/>
      <c r="J308" s="226">
        <f>ROUND(I308*H308,2)</f>
        <v>0</v>
      </c>
      <c r="K308" s="222" t="s">
        <v>19</v>
      </c>
      <c r="L308" s="45"/>
      <c r="M308" s="227" t="s">
        <v>19</v>
      </c>
      <c r="N308" s="228" t="s">
        <v>45</v>
      </c>
      <c r="O308" s="85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1" t="s">
        <v>269</v>
      </c>
      <c r="AT308" s="231" t="s">
        <v>143</v>
      </c>
      <c r="AU308" s="231" t="s">
        <v>85</v>
      </c>
      <c r="AY308" s="18" t="s">
        <v>142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8" t="s">
        <v>82</v>
      </c>
      <c r="BK308" s="232">
        <f>ROUND(I308*H308,2)</f>
        <v>0</v>
      </c>
      <c r="BL308" s="18" t="s">
        <v>269</v>
      </c>
      <c r="BM308" s="231" t="s">
        <v>503</v>
      </c>
    </row>
    <row r="309" s="2" customFormat="1">
      <c r="A309" s="39"/>
      <c r="B309" s="40"/>
      <c r="C309" s="41"/>
      <c r="D309" s="233" t="s">
        <v>149</v>
      </c>
      <c r="E309" s="41"/>
      <c r="F309" s="234" t="s">
        <v>502</v>
      </c>
      <c r="G309" s="41"/>
      <c r="H309" s="41"/>
      <c r="I309" s="137"/>
      <c r="J309" s="41"/>
      <c r="K309" s="41"/>
      <c r="L309" s="45"/>
      <c r="M309" s="235"/>
      <c r="N309" s="236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149</v>
      </c>
      <c r="AU309" s="18" t="s">
        <v>85</v>
      </c>
    </row>
    <row r="310" s="2" customFormat="1" ht="16.5" customHeight="1">
      <c r="A310" s="39"/>
      <c r="B310" s="40"/>
      <c r="C310" s="248" t="s">
        <v>513</v>
      </c>
      <c r="D310" s="248" t="s">
        <v>152</v>
      </c>
      <c r="E310" s="249" t="s">
        <v>505</v>
      </c>
      <c r="F310" s="250" t="s">
        <v>506</v>
      </c>
      <c r="G310" s="251" t="s">
        <v>155</v>
      </c>
      <c r="H310" s="252">
        <v>22</v>
      </c>
      <c r="I310" s="253"/>
      <c r="J310" s="254">
        <f>ROUND(I310*H310,2)</f>
        <v>0</v>
      </c>
      <c r="K310" s="250" t="s">
        <v>19</v>
      </c>
      <c r="L310" s="255"/>
      <c r="M310" s="256" t="s">
        <v>19</v>
      </c>
      <c r="N310" s="257" t="s">
        <v>45</v>
      </c>
      <c r="O310" s="85"/>
      <c r="P310" s="229">
        <f>O310*H310</f>
        <v>0</v>
      </c>
      <c r="Q310" s="229">
        <v>0.0030000000000000001</v>
      </c>
      <c r="R310" s="229">
        <f>Q310*H310</f>
        <v>0.066000000000000003</v>
      </c>
      <c r="S310" s="229">
        <v>0</v>
      </c>
      <c r="T310" s="23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1" t="s">
        <v>388</v>
      </c>
      <c r="AT310" s="231" t="s">
        <v>152</v>
      </c>
      <c r="AU310" s="231" t="s">
        <v>85</v>
      </c>
      <c r="AY310" s="18" t="s">
        <v>142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8" t="s">
        <v>82</v>
      </c>
      <c r="BK310" s="232">
        <f>ROUND(I310*H310,2)</f>
        <v>0</v>
      </c>
      <c r="BL310" s="18" t="s">
        <v>269</v>
      </c>
      <c r="BM310" s="231" t="s">
        <v>1206</v>
      </c>
    </row>
    <row r="311" s="2" customFormat="1">
      <c r="A311" s="39"/>
      <c r="B311" s="40"/>
      <c r="C311" s="41"/>
      <c r="D311" s="233" t="s">
        <v>149</v>
      </c>
      <c r="E311" s="41"/>
      <c r="F311" s="234" t="s">
        <v>506</v>
      </c>
      <c r="G311" s="41"/>
      <c r="H311" s="41"/>
      <c r="I311" s="137"/>
      <c r="J311" s="41"/>
      <c r="K311" s="41"/>
      <c r="L311" s="45"/>
      <c r="M311" s="235"/>
      <c r="N311" s="236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149</v>
      </c>
      <c r="AU311" s="18" t="s">
        <v>85</v>
      </c>
    </row>
    <row r="312" s="13" customFormat="1">
      <c r="A312" s="13"/>
      <c r="B312" s="237"/>
      <c r="C312" s="238"/>
      <c r="D312" s="233" t="s">
        <v>150</v>
      </c>
      <c r="E312" s="239" t="s">
        <v>19</v>
      </c>
      <c r="F312" s="240" t="s">
        <v>288</v>
      </c>
      <c r="G312" s="238"/>
      <c r="H312" s="241">
        <v>22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7" t="s">
        <v>150</v>
      </c>
      <c r="AU312" s="247" t="s">
        <v>85</v>
      </c>
      <c r="AV312" s="13" t="s">
        <v>85</v>
      </c>
      <c r="AW312" s="13" t="s">
        <v>34</v>
      </c>
      <c r="AX312" s="13" t="s">
        <v>82</v>
      </c>
      <c r="AY312" s="247" t="s">
        <v>142</v>
      </c>
    </row>
    <row r="313" s="2" customFormat="1" ht="16.5" customHeight="1">
      <c r="A313" s="39"/>
      <c r="B313" s="40"/>
      <c r="C313" s="248" t="s">
        <v>518</v>
      </c>
      <c r="D313" s="248" t="s">
        <v>152</v>
      </c>
      <c r="E313" s="249" t="s">
        <v>1207</v>
      </c>
      <c r="F313" s="250" t="s">
        <v>1208</v>
      </c>
      <c r="G313" s="251" t="s">
        <v>155</v>
      </c>
      <c r="H313" s="252">
        <v>56</v>
      </c>
      <c r="I313" s="253"/>
      <c r="J313" s="254">
        <f>ROUND(I313*H313,2)</f>
        <v>0</v>
      </c>
      <c r="K313" s="250" t="s">
        <v>19</v>
      </c>
      <c r="L313" s="255"/>
      <c r="M313" s="256" t="s">
        <v>19</v>
      </c>
      <c r="N313" s="257" t="s">
        <v>45</v>
      </c>
      <c r="O313" s="85"/>
      <c r="P313" s="229">
        <f>O313*H313</f>
        <v>0</v>
      </c>
      <c r="Q313" s="229">
        <v>0.0030000000000000001</v>
      </c>
      <c r="R313" s="229">
        <f>Q313*H313</f>
        <v>0.16800000000000001</v>
      </c>
      <c r="S313" s="229">
        <v>0</v>
      </c>
      <c r="T313" s="230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1" t="s">
        <v>388</v>
      </c>
      <c r="AT313" s="231" t="s">
        <v>152</v>
      </c>
      <c r="AU313" s="231" t="s">
        <v>85</v>
      </c>
      <c r="AY313" s="18" t="s">
        <v>142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8" t="s">
        <v>82</v>
      </c>
      <c r="BK313" s="232">
        <f>ROUND(I313*H313,2)</f>
        <v>0</v>
      </c>
      <c r="BL313" s="18" t="s">
        <v>269</v>
      </c>
      <c r="BM313" s="231" t="s">
        <v>511</v>
      </c>
    </row>
    <row r="314" s="2" customFormat="1">
      <c r="A314" s="39"/>
      <c r="B314" s="40"/>
      <c r="C314" s="41"/>
      <c r="D314" s="233" t="s">
        <v>149</v>
      </c>
      <c r="E314" s="41"/>
      <c r="F314" s="234" t="s">
        <v>1209</v>
      </c>
      <c r="G314" s="41"/>
      <c r="H314" s="41"/>
      <c r="I314" s="137"/>
      <c r="J314" s="41"/>
      <c r="K314" s="41"/>
      <c r="L314" s="45"/>
      <c r="M314" s="235"/>
      <c r="N314" s="236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149</v>
      </c>
      <c r="AU314" s="18" t="s">
        <v>85</v>
      </c>
    </row>
    <row r="315" s="13" customFormat="1">
      <c r="A315" s="13"/>
      <c r="B315" s="237"/>
      <c r="C315" s="238"/>
      <c r="D315" s="233" t="s">
        <v>150</v>
      </c>
      <c r="E315" s="239" t="s">
        <v>19</v>
      </c>
      <c r="F315" s="240" t="s">
        <v>1210</v>
      </c>
      <c r="G315" s="238"/>
      <c r="H315" s="241">
        <v>56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7" t="s">
        <v>150</v>
      </c>
      <c r="AU315" s="247" t="s">
        <v>85</v>
      </c>
      <c r="AV315" s="13" t="s">
        <v>85</v>
      </c>
      <c r="AW315" s="13" t="s">
        <v>34</v>
      </c>
      <c r="AX315" s="13" t="s">
        <v>82</v>
      </c>
      <c r="AY315" s="247" t="s">
        <v>142</v>
      </c>
    </row>
    <row r="316" s="2" customFormat="1" ht="21.75" customHeight="1">
      <c r="A316" s="39"/>
      <c r="B316" s="40"/>
      <c r="C316" s="220" t="s">
        <v>522</v>
      </c>
      <c r="D316" s="220" t="s">
        <v>143</v>
      </c>
      <c r="E316" s="221" t="s">
        <v>519</v>
      </c>
      <c r="F316" s="222" t="s">
        <v>520</v>
      </c>
      <c r="G316" s="223" t="s">
        <v>155</v>
      </c>
      <c r="H316" s="224">
        <v>126</v>
      </c>
      <c r="I316" s="225"/>
      <c r="J316" s="226">
        <f>ROUND(I316*H316,2)</f>
        <v>0</v>
      </c>
      <c r="K316" s="222" t="s">
        <v>165</v>
      </c>
      <c r="L316" s="45"/>
      <c r="M316" s="227" t="s">
        <v>19</v>
      </c>
      <c r="N316" s="228" t="s">
        <v>45</v>
      </c>
      <c r="O316" s="85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1" t="s">
        <v>269</v>
      </c>
      <c r="AT316" s="231" t="s">
        <v>143</v>
      </c>
      <c r="AU316" s="231" t="s">
        <v>85</v>
      </c>
      <c r="AY316" s="18" t="s">
        <v>142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8" t="s">
        <v>82</v>
      </c>
      <c r="BK316" s="232">
        <f>ROUND(I316*H316,2)</f>
        <v>0</v>
      </c>
      <c r="BL316" s="18" t="s">
        <v>269</v>
      </c>
      <c r="BM316" s="231" t="s">
        <v>521</v>
      </c>
    </row>
    <row r="317" s="2" customFormat="1">
      <c r="A317" s="39"/>
      <c r="B317" s="40"/>
      <c r="C317" s="41"/>
      <c r="D317" s="233" t="s">
        <v>149</v>
      </c>
      <c r="E317" s="41"/>
      <c r="F317" s="234" t="s">
        <v>520</v>
      </c>
      <c r="G317" s="41"/>
      <c r="H317" s="41"/>
      <c r="I317" s="137"/>
      <c r="J317" s="41"/>
      <c r="K317" s="41"/>
      <c r="L317" s="45"/>
      <c r="M317" s="235"/>
      <c r="N317" s="236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149</v>
      </c>
      <c r="AU317" s="18" t="s">
        <v>85</v>
      </c>
    </row>
    <row r="318" s="2" customFormat="1" ht="21.75" customHeight="1">
      <c r="A318" s="39"/>
      <c r="B318" s="40"/>
      <c r="C318" s="248" t="s">
        <v>269</v>
      </c>
      <c r="D318" s="248" t="s">
        <v>152</v>
      </c>
      <c r="E318" s="249" t="s">
        <v>1211</v>
      </c>
      <c r="F318" s="250" t="s">
        <v>1212</v>
      </c>
      <c r="G318" s="251" t="s">
        <v>155</v>
      </c>
      <c r="H318" s="252">
        <v>126</v>
      </c>
      <c r="I318" s="253"/>
      <c r="J318" s="254">
        <f>ROUND(I318*H318,2)</f>
        <v>0</v>
      </c>
      <c r="K318" s="250" t="s">
        <v>19</v>
      </c>
      <c r="L318" s="255"/>
      <c r="M318" s="256" t="s">
        <v>19</v>
      </c>
      <c r="N318" s="257" t="s">
        <v>45</v>
      </c>
      <c r="O318" s="85"/>
      <c r="P318" s="229">
        <f>O318*H318</f>
        <v>0</v>
      </c>
      <c r="Q318" s="229">
        <v>0.0030000000000000001</v>
      </c>
      <c r="R318" s="229">
        <f>Q318*H318</f>
        <v>0.378</v>
      </c>
      <c r="S318" s="229">
        <v>0</v>
      </c>
      <c r="T318" s="230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1" t="s">
        <v>388</v>
      </c>
      <c r="AT318" s="231" t="s">
        <v>152</v>
      </c>
      <c r="AU318" s="231" t="s">
        <v>85</v>
      </c>
      <c r="AY318" s="18" t="s">
        <v>142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8" t="s">
        <v>82</v>
      </c>
      <c r="BK318" s="232">
        <f>ROUND(I318*H318,2)</f>
        <v>0</v>
      </c>
      <c r="BL318" s="18" t="s">
        <v>269</v>
      </c>
      <c r="BM318" s="231" t="s">
        <v>528</v>
      </c>
    </row>
    <row r="319" s="2" customFormat="1">
      <c r="A319" s="39"/>
      <c r="B319" s="40"/>
      <c r="C319" s="41"/>
      <c r="D319" s="233" t="s">
        <v>149</v>
      </c>
      <c r="E319" s="41"/>
      <c r="F319" s="234" t="s">
        <v>1212</v>
      </c>
      <c r="G319" s="41"/>
      <c r="H319" s="41"/>
      <c r="I319" s="137"/>
      <c r="J319" s="41"/>
      <c r="K319" s="41"/>
      <c r="L319" s="45"/>
      <c r="M319" s="235"/>
      <c r="N319" s="236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149</v>
      </c>
      <c r="AU319" s="18" t="s">
        <v>85</v>
      </c>
    </row>
    <row r="320" s="13" customFormat="1">
      <c r="A320" s="13"/>
      <c r="B320" s="237"/>
      <c r="C320" s="238"/>
      <c r="D320" s="233" t="s">
        <v>150</v>
      </c>
      <c r="E320" s="239" t="s">
        <v>19</v>
      </c>
      <c r="F320" s="240" t="s">
        <v>1213</v>
      </c>
      <c r="G320" s="238"/>
      <c r="H320" s="241">
        <v>126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7" t="s">
        <v>150</v>
      </c>
      <c r="AU320" s="247" t="s">
        <v>85</v>
      </c>
      <c r="AV320" s="13" t="s">
        <v>85</v>
      </c>
      <c r="AW320" s="13" t="s">
        <v>34</v>
      </c>
      <c r="AX320" s="13" t="s">
        <v>82</v>
      </c>
      <c r="AY320" s="247" t="s">
        <v>142</v>
      </c>
    </row>
    <row r="321" s="2" customFormat="1" ht="21.75" customHeight="1">
      <c r="A321" s="39"/>
      <c r="B321" s="40"/>
      <c r="C321" s="220" t="s">
        <v>529</v>
      </c>
      <c r="D321" s="220" t="s">
        <v>143</v>
      </c>
      <c r="E321" s="221" t="s">
        <v>534</v>
      </c>
      <c r="F321" s="222" t="s">
        <v>535</v>
      </c>
      <c r="G321" s="223" t="s">
        <v>155</v>
      </c>
      <c r="H321" s="224">
        <v>4</v>
      </c>
      <c r="I321" s="225"/>
      <c r="J321" s="226">
        <f>ROUND(I321*H321,2)</f>
        <v>0</v>
      </c>
      <c r="K321" s="222" t="s">
        <v>19</v>
      </c>
      <c r="L321" s="45"/>
      <c r="M321" s="227" t="s">
        <v>19</v>
      </c>
      <c r="N321" s="228" t="s">
        <v>45</v>
      </c>
      <c r="O321" s="85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1" t="s">
        <v>269</v>
      </c>
      <c r="AT321" s="231" t="s">
        <v>143</v>
      </c>
      <c r="AU321" s="231" t="s">
        <v>85</v>
      </c>
      <c r="AY321" s="18" t="s">
        <v>142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8" t="s">
        <v>82</v>
      </c>
      <c r="BK321" s="232">
        <f>ROUND(I321*H321,2)</f>
        <v>0</v>
      </c>
      <c r="BL321" s="18" t="s">
        <v>269</v>
      </c>
      <c r="BM321" s="231" t="s">
        <v>536</v>
      </c>
    </row>
    <row r="322" s="2" customFormat="1">
      <c r="A322" s="39"/>
      <c r="B322" s="40"/>
      <c r="C322" s="41"/>
      <c r="D322" s="233" t="s">
        <v>149</v>
      </c>
      <c r="E322" s="41"/>
      <c r="F322" s="234" t="s">
        <v>535</v>
      </c>
      <c r="G322" s="41"/>
      <c r="H322" s="41"/>
      <c r="I322" s="137"/>
      <c r="J322" s="41"/>
      <c r="K322" s="41"/>
      <c r="L322" s="45"/>
      <c r="M322" s="235"/>
      <c r="N322" s="236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149</v>
      </c>
      <c r="AU322" s="18" t="s">
        <v>85</v>
      </c>
    </row>
    <row r="323" s="13" customFormat="1">
      <c r="A323" s="13"/>
      <c r="B323" s="237"/>
      <c r="C323" s="238"/>
      <c r="D323" s="233" t="s">
        <v>150</v>
      </c>
      <c r="E323" s="239" t="s">
        <v>19</v>
      </c>
      <c r="F323" s="240" t="s">
        <v>1522</v>
      </c>
      <c r="G323" s="238"/>
      <c r="H323" s="241">
        <v>4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7" t="s">
        <v>150</v>
      </c>
      <c r="AU323" s="247" t="s">
        <v>85</v>
      </c>
      <c r="AV323" s="13" t="s">
        <v>85</v>
      </c>
      <c r="AW323" s="13" t="s">
        <v>34</v>
      </c>
      <c r="AX323" s="13" t="s">
        <v>82</v>
      </c>
      <c r="AY323" s="247" t="s">
        <v>142</v>
      </c>
    </row>
    <row r="324" s="2" customFormat="1" ht="21.75" customHeight="1">
      <c r="A324" s="39"/>
      <c r="B324" s="40"/>
      <c r="C324" s="248" t="s">
        <v>533</v>
      </c>
      <c r="D324" s="248" t="s">
        <v>152</v>
      </c>
      <c r="E324" s="249" t="s">
        <v>539</v>
      </c>
      <c r="F324" s="250" t="s">
        <v>540</v>
      </c>
      <c r="G324" s="251" t="s">
        <v>155</v>
      </c>
      <c r="H324" s="252">
        <v>4</v>
      </c>
      <c r="I324" s="253"/>
      <c r="J324" s="254">
        <f>ROUND(I324*H324,2)</f>
        <v>0</v>
      </c>
      <c r="K324" s="250" t="s">
        <v>19</v>
      </c>
      <c r="L324" s="255"/>
      <c r="M324" s="256" t="s">
        <v>19</v>
      </c>
      <c r="N324" s="257" t="s">
        <v>45</v>
      </c>
      <c r="O324" s="85"/>
      <c r="P324" s="229">
        <f>O324*H324</f>
        <v>0</v>
      </c>
      <c r="Q324" s="229">
        <v>0.044999999999999998</v>
      </c>
      <c r="R324" s="229">
        <f>Q324*H324</f>
        <v>0.17999999999999999</v>
      </c>
      <c r="S324" s="229">
        <v>0</v>
      </c>
      <c r="T324" s="230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1" t="s">
        <v>388</v>
      </c>
      <c r="AT324" s="231" t="s">
        <v>152</v>
      </c>
      <c r="AU324" s="231" t="s">
        <v>85</v>
      </c>
      <c r="AY324" s="18" t="s">
        <v>142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8" t="s">
        <v>82</v>
      </c>
      <c r="BK324" s="232">
        <f>ROUND(I324*H324,2)</f>
        <v>0</v>
      </c>
      <c r="BL324" s="18" t="s">
        <v>269</v>
      </c>
      <c r="BM324" s="231" t="s">
        <v>541</v>
      </c>
    </row>
    <row r="325" s="2" customFormat="1">
      <c r="A325" s="39"/>
      <c r="B325" s="40"/>
      <c r="C325" s="41"/>
      <c r="D325" s="233" t="s">
        <v>149</v>
      </c>
      <c r="E325" s="41"/>
      <c r="F325" s="234" t="s">
        <v>540</v>
      </c>
      <c r="G325" s="41"/>
      <c r="H325" s="41"/>
      <c r="I325" s="137"/>
      <c r="J325" s="41"/>
      <c r="K325" s="41"/>
      <c r="L325" s="45"/>
      <c r="M325" s="235"/>
      <c r="N325" s="236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149</v>
      </c>
      <c r="AU325" s="18" t="s">
        <v>85</v>
      </c>
    </row>
    <row r="326" s="13" customFormat="1">
      <c r="A326" s="13"/>
      <c r="B326" s="237"/>
      <c r="C326" s="238"/>
      <c r="D326" s="233" t="s">
        <v>150</v>
      </c>
      <c r="E326" s="239" t="s">
        <v>19</v>
      </c>
      <c r="F326" s="240" t="s">
        <v>1522</v>
      </c>
      <c r="G326" s="238"/>
      <c r="H326" s="241">
        <v>4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7" t="s">
        <v>150</v>
      </c>
      <c r="AU326" s="247" t="s">
        <v>85</v>
      </c>
      <c r="AV326" s="13" t="s">
        <v>85</v>
      </c>
      <c r="AW326" s="13" t="s">
        <v>34</v>
      </c>
      <c r="AX326" s="13" t="s">
        <v>82</v>
      </c>
      <c r="AY326" s="247" t="s">
        <v>142</v>
      </c>
    </row>
    <row r="327" s="2" customFormat="1" ht="16.5" customHeight="1">
      <c r="A327" s="39"/>
      <c r="B327" s="40"/>
      <c r="C327" s="248" t="s">
        <v>538</v>
      </c>
      <c r="D327" s="248" t="s">
        <v>152</v>
      </c>
      <c r="E327" s="249" t="s">
        <v>543</v>
      </c>
      <c r="F327" s="250" t="s">
        <v>544</v>
      </c>
      <c r="G327" s="251" t="s">
        <v>155</v>
      </c>
      <c r="H327" s="252">
        <v>4</v>
      </c>
      <c r="I327" s="253"/>
      <c r="J327" s="254">
        <f>ROUND(I327*H327,2)</f>
        <v>0</v>
      </c>
      <c r="K327" s="250" t="s">
        <v>19</v>
      </c>
      <c r="L327" s="255"/>
      <c r="M327" s="256" t="s">
        <v>19</v>
      </c>
      <c r="N327" s="257" t="s">
        <v>45</v>
      </c>
      <c r="O327" s="85"/>
      <c r="P327" s="229">
        <f>O327*H327</f>
        <v>0</v>
      </c>
      <c r="Q327" s="229">
        <v>0.050000000000000003</v>
      </c>
      <c r="R327" s="229">
        <f>Q327*H327</f>
        <v>0.20000000000000001</v>
      </c>
      <c r="S327" s="229">
        <v>0</v>
      </c>
      <c r="T327" s="230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1" t="s">
        <v>388</v>
      </c>
      <c r="AT327" s="231" t="s">
        <v>152</v>
      </c>
      <c r="AU327" s="231" t="s">
        <v>85</v>
      </c>
      <c r="AY327" s="18" t="s">
        <v>142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8" t="s">
        <v>82</v>
      </c>
      <c r="BK327" s="232">
        <f>ROUND(I327*H327,2)</f>
        <v>0</v>
      </c>
      <c r="BL327" s="18" t="s">
        <v>269</v>
      </c>
      <c r="BM327" s="231" t="s">
        <v>545</v>
      </c>
    </row>
    <row r="328" s="2" customFormat="1">
      <c r="A328" s="39"/>
      <c r="B328" s="40"/>
      <c r="C328" s="41"/>
      <c r="D328" s="233" t="s">
        <v>149</v>
      </c>
      <c r="E328" s="41"/>
      <c r="F328" s="234" t="s">
        <v>544</v>
      </c>
      <c r="G328" s="41"/>
      <c r="H328" s="41"/>
      <c r="I328" s="137"/>
      <c r="J328" s="41"/>
      <c r="K328" s="41"/>
      <c r="L328" s="45"/>
      <c r="M328" s="235"/>
      <c r="N328" s="236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149</v>
      </c>
      <c r="AU328" s="18" t="s">
        <v>85</v>
      </c>
    </row>
    <row r="329" s="13" customFormat="1">
      <c r="A329" s="13"/>
      <c r="B329" s="237"/>
      <c r="C329" s="238"/>
      <c r="D329" s="233" t="s">
        <v>150</v>
      </c>
      <c r="E329" s="239" t="s">
        <v>19</v>
      </c>
      <c r="F329" s="240" t="s">
        <v>1522</v>
      </c>
      <c r="G329" s="238"/>
      <c r="H329" s="241">
        <v>4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7" t="s">
        <v>150</v>
      </c>
      <c r="AU329" s="247" t="s">
        <v>85</v>
      </c>
      <c r="AV329" s="13" t="s">
        <v>85</v>
      </c>
      <c r="AW329" s="13" t="s">
        <v>34</v>
      </c>
      <c r="AX329" s="13" t="s">
        <v>82</v>
      </c>
      <c r="AY329" s="247" t="s">
        <v>142</v>
      </c>
    </row>
    <row r="330" s="2" customFormat="1" ht="21.75" customHeight="1">
      <c r="A330" s="39"/>
      <c r="B330" s="40"/>
      <c r="C330" s="220" t="s">
        <v>542</v>
      </c>
      <c r="D330" s="220" t="s">
        <v>143</v>
      </c>
      <c r="E330" s="221" t="s">
        <v>1215</v>
      </c>
      <c r="F330" s="222" t="s">
        <v>1216</v>
      </c>
      <c r="G330" s="223" t="s">
        <v>194</v>
      </c>
      <c r="H330" s="224">
        <v>45</v>
      </c>
      <c r="I330" s="225"/>
      <c r="J330" s="226">
        <f>ROUND(I330*H330,2)</f>
        <v>0</v>
      </c>
      <c r="K330" s="222" t="s">
        <v>165</v>
      </c>
      <c r="L330" s="45"/>
      <c r="M330" s="227" t="s">
        <v>19</v>
      </c>
      <c r="N330" s="228" t="s">
        <v>45</v>
      </c>
      <c r="O330" s="85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1" t="s">
        <v>269</v>
      </c>
      <c r="AT330" s="231" t="s">
        <v>143</v>
      </c>
      <c r="AU330" s="231" t="s">
        <v>85</v>
      </c>
      <c r="AY330" s="18" t="s">
        <v>142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8" t="s">
        <v>82</v>
      </c>
      <c r="BK330" s="232">
        <f>ROUND(I330*H330,2)</f>
        <v>0</v>
      </c>
      <c r="BL330" s="18" t="s">
        <v>269</v>
      </c>
      <c r="BM330" s="231" t="s">
        <v>1217</v>
      </c>
    </row>
    <row r="331" s="2" customFormat="1">
      <c r="A331" s="39"/>
      <c r="B331" s="40"/>
      <c r="C331" s="41"/>
      <c r="D331" s="233" t="s">
        <v>149</v>
      </c>
      <c r="E331" s="41"/>
      <c r="F331" s="234" t="s">
        <v>1218</v>
      </c>
      <c r="G331" s="41"/>
      <c r="H331" s="41"/>
      <c r="I331" s="137"/>
      <c r="J331" s="41"/>
      <c r="K331" s="41"/>
      <c r="L331" s="45"/>
      <c r="M331" s="235"/>
      <c r="N331" s="236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149</v>
      </c>
      <c r="AU331" s="18" t="s">
        <v>85</v>
      </c>
    </row>
    <row r="332" s="2" customFormat="1" ht="21.75" customHeight="1">
      <c r="A332" s="39"/>
      <c r="B332" s="40"/>
      <c r="C332" s="248" t="s">
        <v>546</v>
      </c>
      <c r="D332" s="248" t="s">
        <v>152</v>
      </c>
      <c r="E332" s="249" t="s">
        <v>1219</v>
      </c>
      <c r="F332" s="250" t="s">
        <v>1220</v>
      </c>
      <c r="G332" s="251" t="s">
        <v>194</v>
      </c>
      <c r="H332" s="252">
        <v>54</v>
      </c>
      <c r="I332" s="253"/>
      <c r="J332" s="254">
        <f>ROUND(I332*H332,2)</f>
        <v>0</v>
      </c>
      <c r="K332" s="250" t="s">
        <v>165</v>
      </c>
      <c r="L332" s="255"/>
      <c r="M332" s="256" t="s">
        <v>19</v>
      </c>
      <c r="N332" s="257" t="s">
        <v>45</v>
      </c>
      <c r="O332" s="85"/>
      <c r="P332" s="229">
        <f>O332*H332</f>
        <v>0</v>
      </c>
      <c r="Q332" s="229">
        <v>0.00025999999999999998</v>
      </c>
      <c r="R332" s="229">
        <f>Q332*H332</f>
        <v>0.014039999999999999</v>
      </c>
      <c r="S332" s="229">
        <v>0</v>
      </c>
      <c r="T332" s="230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1" t="s">
        <v>388</v>
      </c>
      <c r="AT332" s="231" t="s">
        <v>152</v>
      </c>
      <c r="AU332" s="231" t="s">
        <v>85</v>
      </c>
      <c r="AY332" s="18" t="s">
        <v>142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8" t="s">
        <v>82</v>
      </c>
      <c r="BK332" s="232">
        <f>ROUND(I332*H332,2)</f>
        <v>0</v>
      </c>
      <c r="BL332" s="18" t="s">
        <v>269</v>
      </c>
      <c r="BM332" s="231" t="s">
        <v>1221</v>
      </c>
    </row>
    <row r="333" s="2" customFormat="1">
      <c r="A333" s="39"/>
      <c r="B333" s="40"/>
      <c r="C333" s="41"/>
      <c r="D333" s="233" t="s">
        <v>149</v>
      </c>
      <c r="E333" s="41"/>
      <c r="F333" s="234" t="s">
        <v>1220</v>
      </c>
      <c r="G333" s="41"/>
      <c r="H333" s="41"/>
      <c r="I333" s="137"/>
      <c r="J333" s="41"/>
      <c r="K333" s="41"/>
      <c r="L333" s="45"/>
      <c r="M333" s="235"/>
      <c r="N333" s="236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149</v>
      </c>
      <c r="AU333" s="18" t="s">
        <v>85</v>
      </c>
    </row>
    <row r="334" s="13" customFormat="1">
      <c r="A334" s="13"/>
      <c r="B334" s="237"/>
      <c r="C334" s="238"/>
      <c r="D334" s="233" t="s">
        <v>150</v>
      </c>
      <c r="E334" s="239" t="s">
        <v>19</v>
      </c>
      <c r="F334" s="240" t="s">
        <v>1523</v>
      </c>
      <c r="G334" s="238"/>
      <c r="H334" s="241">
        <v>45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7" t="s">
        <v>150</v>
      </c>
      <c r="AU334" s="247" t="s">
        <v>85</v>
      </c>
      <c r="AV334" s="13" t="s">
        <v>85</v>
      </c>
      <c r="AW334" s="13" t="s">
        <v>34</v>
      </c>
      <c r="AX334" s="13" t="s">
        <v>82</v>
      </c>
      <c r="AY334" s="247" t="s">
        <v>142</v>
      </c>
    </row>
    <row r="335" s="13" customFormat="1">
      <c r="A335" s="13"/>
      <c r="B335" s="237"/>
      <c r="C335" s="238"/>
      <c r="D335" s="233" t="s">
        <v>150</v>
      </c>
      <c r="E335" s="238"/>
      <c r="F335" s="240" t="s">
        <v>1524</v>
      </c>
      <c r="G335" s="238"/>
      <c r="H335" s="241">
        <v>54</v>
      </c>
      <c r="I335" s="242"/>
      <c r="J335" s="238"/>
      <c r="K335" s="238"/>
      <c r="L335" s="243"/>
      <c r="M335" s="244"/>
      <c r="N335" s="245"/>
      <c r="O335" s="245"/>
      <c r="P335" s="245"/>
      <c r="Q335" s="245"/>
      <c r="R335" s="245"/>
      <c r="S335" s="245"/>
      <c r="T335" s="24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7" t="s">
        <v>150</v>
      </c>
      <c r="AU335" s="247" t="s">
        <v>85</v>
      </c>
      <c r="AV335" s="13" t="s">
        <v>85</v>
      </c>
      <c r="AW335" s="13" t="s">
        <v>4</v>
      </c>
      <c r="AX335" s="13" t="s">
        <v>82</v>
      </c>
      <c r="AY335" s="247" t="s">
        <v>142</v>
      </c>
    </row>
    <row r="336" s="2" customFormat="1" ht="21.75" customHeight="1">
      <c r="A336" s="39"/>
      <c r="B336" s="40"/>
      <c r="C336" s="220" t="s">
        <v>551</v>
      </c>
      <c r="D336" s="220" t="s">
        <v>143</v>
      </c>
      <c r="E336" s="221" t="s">
        <v>431</v>
      </c>
      <c r="F336" s="222" t="s">
        <v>432</v>
      </c>
      <c r="G336" s="223" t="s">
        <v>194</v>
      </c>
      <c r="H336" s="224">
        <v>15</v>
      </c>
      <c r="I336" s="225"/>
      <c r="J336" s="226">
        <f>ROUND(I336*H336,2)</f>
        <v>0</v>
      </c>
      <c r="K336" s="222" t="s">
        <v>165</v>
      </c>
      <c r="L336" s="45"/>
      <c r="M336" s="227" t="s">
        <v>19</v>
      </c>
      <c r="N336" s="228" t="s">
        <v>45</v>
      </c>
      <c r="O336" s="85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1" t="s">
        <v>269</v>
      </c>
      <c r="AT336" s="231" t="s">
        <v>143</v>
      </c>
      <c r="AU336" s="231" t="s">
        <v>85</v>
      </c>
      <c r="AY336" s="18" t="s">
        <v>142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8" t="s">
        <v>82</v>
      </c>
      <c r="BK336" s="232">
        <f>ROUND(I336*H336,2)</f>
        <v>0</v>
      </c>
      <c r="BL336" s="18" t="s">
        <v>269</v>
      </c>
      <c r="BM336" s="231" t="s">
        <v>1224</v>
      </c>
    </row>
    <row r="337" s="2" customFormat="1">
      <c r="A337" s="39"/>
      <c r="B337" s="40"/>
      <c r="C337" s="41"/>
      <c r="D337" s="233" t="s">
        <v>149</v>
      </c>
      <c r="E337" s="41"/>
      <c r="F337" s="234" t="s">
        <v>434</v>
      </c>
      <c r="G337" s="41"/>
      <c r="H337" s="41"/>
      <c r="I337" s="137"/>
      <c r="J337" s="41"/>
      <c r="K337" s="41"/>
      <c r="L337" s="45"/>
      <c r="M337" s="235"/>
      <c r="N337" s="236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149</v>
      </c>
      <c r="AU337" s="18" t="s">
        <v>85</v>
      </c>
    </row>
    <row r="338" s="2" customFormat="1" ht="21.75" customHeight="1">
      <c r="A338" s="39"/>
      <c r="B338" s="40"/>
      <c r="C338" s="248" t="s">
        <v>557</v>
      </c>
      <c r="D338" s="248" t="s">
        <v>152</v>
      </c>
      <c r="E338" s="249" t="s">
        <v>1225</v>
      </c>
      <c r="F338" s="250" t="s">
        <v>1226</v>
      </c>
      <c r="G338" s="251" t="s">
        <v>194</v>
      </c>
      <c r="H338" s="252">
        <v>18</v>
      </c>
      <c r="I338" s="253"/>
      <c r="J338" s="254">
        <f>ROUND(I338*H338,2)</f>
        <v>0</v>
      </c>
      <c r="K338" s="250" t="s">
        <v>165</v>
      </c>
      <c r="L338" s="255"/>
      <c r="M338" s="256" t="s">
        <v>19</v>
      </c>
      <c r="N338" s="257" t="s">
        <v>45</v>
      </c>
      <c r="O338" s="85"/>
      <c r="P338" s="229">
        <f>O338*H338</f>
        <v>0</v>
      </c>
      <c r="Q338" s="229">
        <v>0.00042999999999999999</v>
      </c>
      <c r="R338" s="229">
        <f>Q338*H338</f>
        <v>0.0077399999999999995</v>
      </c>
      <c r="S338" s="229">
        <v>0</v>
      </c>
      <c r="T338" s="23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1" t="s">
        <v>325</v>
      </c>
      <c r="AT338" s="231" t="s">
        <v>152</v>
      </c>
      <c r="AU338" s="231" t="s">
        <v>85</v>
      </c>
      <c r="AY338" s="18" t="s">
        <v>142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18" t="s">
        <v>82</v>
      </c>
      <c r="BK338" s="232">
        <f>ROUND(I338*H338,2)</f>
        <v>0</v>
      </c>
      <c r="BL338" s="18" t="s">
        <v>325</v>
      </c>
      <c r="BM338" s="231" t="s">
        <v>1227</v>
      </c>
    </row>
    <row r="339" s="2" customFormat="1">
      <c r="A339" s="39"/>
      <c r="B339" s="40"/>
      <c r="C339" s="41"/>
      <c r="D339" s="233" t="s">
        <v>149</v>
      </c>
      <c r="E339" s="41"/>
      <c r="F339" s="234" t="s">
        <v>1226</v>
      </c>
      <c r="G339" s="41"/>
      <c r="H339" s="41"/>
      <c r="I339" s="137"/>
      <c r="J339" s="41"/>
      <c r="K339" s="41"/>
      <c r="L339" s="45"/>
      <c r="M339" s="235"/>
      <c r="N339" s="236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149</v>
      </c>
      <c r="AU339" s="18" t="s">
        <v>85</v>
      </c>
    </row>
    <row r="340" s="13" customFormat="1">
      <c r="A340" s="13"/>
      <c r="B340" s="237"/>
      <c r="C340" s="238"/>
      <c r="D340" s="233" t="s">
        <v>150</v>
      </c>
      <c r="E340" s="239" t="s">
        <v>19</v>
      </c>
      <c r="F340" s="240" t="s">
        <v>1525</v>
      </c>
      <c r="G340" s="238"/>
      <c r="H340" s="241">
        <v>15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7" t="s">
        <v>150</v>
      </c>
      <c r="AU340" s="247" t="s">
        <v>85</v>
      </c>
      <c r="AV340" s="13" t="s">
        <v>85</v>
      </c>
      <c r="AW340" s="13" t="s">
        <v>34</v>
      </c>
      <c r="AX340" s="13" t="s">
        <v>82</v>
      </c>
      <c r="AY340" s="247" t="s">
        <v>142</v>
      </c>
    </row>
    <row r="341" s="13" customFormat="1">
      <c r="A341" s="13"/>
      <c r="B341" s="237"/>
      <c r="C341" s="238"/>
      <c r="D341" s="233" t="s">
        <v>150</v>
      </c>
      <c r="E341" s="238"/>
      <c r="F341" s="240" t="s">
        <v>1526</v>
      </c>
      <c r="G341" s="238"/>
      <c r="H341" s="241">
        <v>18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7" t="s">
        <v>150</v>
      </c>
      <c r="AU341" s="247" t="s">
        <v>85</v>
      </c>
      <c r="AV341" s="13" t="s">
        <v>85</v>
      </c>
      <c r="AW341" s="13" t="s">
        <v>4</v>
      </c>
      <c r="AX341" s="13" t="s">
        <v>82</v>
      </c>
      <c r="AY341" s="247" t="s">
        <v>142</v>
      </c>
    </row>
    <row r="342" s="2" customFormat="1" ht="16.5" customHeight="1">
      <c r="A342" s="39"/>
      <c r="B342" s="40"/>
      <c r="C342" s="220" t="s">
        <v>563</v>
      </c>
      <c r="D342" s="220" t="s">
        <v>143</v>
      </c>
      <c r="E342" s="221" t="s">
        <v>547</v>
      </c>
      <c r="F342" s="222" t="s">
        <v>548</v>
      </c>
      <c r="G342" s="223" t="s">
        <v>194</v>
      </c>
      <c r="H342" s="224">
        <v>990</v>
      </c>
      <c r="I342" s="225"/>
      <c r="J342" s="226">
        <f>ROUND(I342*H342,2)</f>
        <v>0</v>
      </c>
      <c r="K342" s="222" t="s">
        <v>165</v>
      </c>
      <c r="L342" s="45"/>
      <c r="M342" s="227" t="s">
        <v>19</v>
      </c>
      <c r="N342" s="228" t="s">
        <v>45</v>
      </c>
      <c r="O342" s="85"/>
      <c r="P342" s="229">
        <f>O342*H342</f>
        <v>0</v>
      </c>
      <c r="Q342" s="229">
        <v>0</v>
      </c>
      <c r="R342" s="229">
        <f>Q342*H342</f>
        <v>0</v>
      </c>
      <c r="S342" s="229">
        <v>0</v>
      </c>
      <c r="T342" s="230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1" t="s">
        <v>269</v>
      </c>
      <c r="AT342" s="231" t="s">
        <v>143</v>
      </c>
      <c r="AU342" s="231" t="s">
        <v>85</v>
      </c>
      <c r="AY342" s="18" t="s">
        <v>142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8" t="s">
        <v>82</v>
      </c>
      <c r="BK342" s="232">
        <f>ROUND(I342*H342,2)</f>
        <v>0</v>
      </c>
      <c r="BL342" s="18" t="s">
        <v>269</v>
      </c>
      <c r="BM342" s="231" t="s">
        <v>549</v>
      </c>
    </row>
    <row r="343" s="2" customFormat="1">
      <c r="A343" s="39"/>
      <c r="B343" s="40"/>
      <c r="C343" s="41"/>
      <c r="D343" s="233" t="s">
        <v>149</v>
      </c>
      <c r="E343" s="41"/>
      <c r="F343" s="234" t="s">
        <v>550</v>
      </c>
      <c r="G343" s="41"/>
      <c r="H343" s="41"/>
      <c r="I343" s="137"/>
      <c r="J343" s="41"/>
      <c r="K343" s="41"/>
      <c r="L343" s="45"/>
      <c r="M343" s="235"/>
      <c r="N343" s="236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149</v>
      </c>
      <c r="AU343" s="18" t="s">
        <v>85</v>
      </c>
    </row>
    <row r="344" s="2" customFormat="1" ht="21.75" customHeight="1">
      <c r="A344" s="39"/>
      <c r="B344" s="40"/>
      <c r="C344" s="248" t="s">
        <v>568</v>
      </c>
      <c r="D344" s="248" t="s">
        <v>152</v>
      </c>
      <c r="E344" s="249" t="s">
        <v>552</v>
      </c>
      <c r="F344" s="250" t="s">
        <v>553</v>
      </c>
      <c r="G344" s="251" t="s">
        <v>194</v>
      </c>
      <c r="H344" s="252">
        <v>324</v>
      </c>
      <c r="I344" s="253"/>
      <c r="J344" s="254">
        <f>ROUND(I344*H344,2)</f>
        <v>0</v>
      </c>
      <c r="K344" s="250" t="s">
        <v>19</v>
      </c>
      <c r="L344" s="255"/>
      <c r="M344" s="256" t="s">
        <v>19</v>
      </c>
      <c r="N344" s="257" t="s">
        <v>45</v>
      </c>
      <c r="O344" s="85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1" t="s">
        <v>388</v>
      </c>
      <c r="AT344" s="231" t="s">
        <v>152</v>
      </c>
      <c r="AU344" s="231" t="s">
        <v>85</v>
      </c>
      <c r="AY344" s="18" t="s">
        <v>142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8" t="s">
        <v>82</v>
      </c>
      <c r="BK344" s="232">
        <f>ROUND(I344*H344,2)</f>
        <v>0</v>
      </c>
      <c r="BL344" s="18" t="s">
        <v>269</v>
      </c>
      <c r="BM344" s="231" t="s">
        <v>554</v>
      </c>
    </row>
    <row r="345" s="2" customFormat="1">
      <c r="A345" s="39"/>
      <c r="B345" s="40"/>
      <c r="C345" s="41"/>
      <c r="D345" s="233" t="s">
        <v>149</v>
      </c>
      <c r="E345" s="41"/>
      <c r="F345" s="234" t="s">
        <v>553</v>
      </c>
      <c r="G345" s="41"/>
      <c r="H345" s="41"/>
      <c r="I345" s="137"/>
      <c r="J345" s="41"/>
      <c r="K345" s="41"/>
      <c r="L345" s="45"/>
      <c r="M345" s="235"/>
      <c r="N345" s="236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149</v>
      </c>
      <c r="AU345" s="18" t="s">
        <v>85</v>
      </c>
    </row>
    <row r="346" s="13" customFormat="1">
      <c r="A346" s="13"/>
      <c r="B346" s="237"/>
      <c r="C346" s="238"/>
      <c r="D346" s="233" t="s">
        <v>150</v>
      </c>
      <c r="E346" s="239" t="s">
        <v>19</v>
      </c>
      <c r="F346" s="240" t="s">
        <v>397</v>
      </c>
      <c r="G346" s="238"/>
      <c r="H346" s="241">
        <v>270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7" t="s">
        <v>150</v>
      </c>
      <c r="AU346" s="247" t="s">
        <v>85</v>
      </c>
      <c r="AV346" s="13" t="s">
        <v>85</v>
      </c>
      <c r="AW346" s="13" t="s">
        <v>34</v>
      </c>
      <c r="AX346" s="13" t="s">
        <v>82</v>
      </c>
      <c r="AY346" s="247" t="s">
        <v>142</v>
      </c>
    </row>
    <row r="347" s="13" customFormat="1">
      <c r="A347" s="13"/>
      <c r="B347" s="237"/>
      <c r="C347" s="238"/>
      <c r="D347" s="233" t="s">
        <v>150</v>
      </c>
      <c r="E347" s="238"/>
      <c r="F347" s="240" t="s">
        <v>1527</v>
      </c>
      <c r="G347" s="238"/>
      <c r="H347" s="241">
        <v>324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7" t="s">
        <v>150</v>
      </c>
      <c r="AU347" s="247" t="s">
        <v>85</v>
      </c>
      <c r="AV347" s="13" t="s">
        <v>85</v>
      </c>
      <c r="AW347" s="13" t="s">
        <v>4</v>
      </c>
      <c r="AX347" s="13" t="s">
        <v>82</v>
      </c>
      <c r="AY347" s="247" t="s">
        <v>142</v>
      </c>
    </row>
    <row r="348" s="2" customFormat="1" ht="21.75" customHeight="1">
      <c r="A348" s="39"/>
      <c r="B348" s="40"/>
      <c r="C348" s="248" t="s">
        <v>573</v>
      </c>
      <c r="D348" s="248" t="s">
        <v>152</v>
      </c>
      <c r="E348" s="249" t="s">
        <v>558</v>
      </c>
      <c r="F348" s="250" t="s">
        <v>559</v>
      </c>
      <c r="G348" s="251" t="s">
        <v>194</v>
      </c>
      <c r="H348" s="252">
        <v>864</v>
      </c>
      <c r="I348" s="253"/>
      <c r="J348" s="254">
        <f>ROUND(I348*H348,2)</f>
        <v>0</v>
      </c>
      <c r="K348" s="250" t="s">
        <v>19</v>
      </c>
      <c r="L348" s="255"/>
      <c r="M348" s="256" t="s">
        <v>19</v>
      </c>
      <c r="N348" s="257" t="s">
        <v>45</v>
      </c>
      <c r="O348" s="85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1" t="s">
        <v>388</v>
      </c>
      <c r="AT348" s="231" t="s">
        <v>152</v>
      </c>
      <c r="AU348" s="231" t="s">
        <v>85</v>
      </c>
      <c r="AY348" s="18" t="s">
        <v>142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8" t="s">
        <v>82</v>
      </c>
      <c r="BK348" s="232">
        <f>ROUND(I348*H348,2)</f>
        <v>0</v>
      </c>
      <c r="BL348" s="18" t="s">
        <v>269</v>
      </c>
      <c r="BM348" s="231" t="s">
        <v>560</v>
      </c>
    </row>
    <row r="349" s="2" customFormat="1">
      <c r="A349" s="39"/>
      <c r="B349" s="40"/>
      <c r="C349" s="41"/>
      <c r="D349" s="233" t="s">
        <v>149</v>
      </c>
      <c r="E349" s="41"/>
      <c r="F349" s="234" t="s">
        <v>559</v>
      </c>
      <c r="G349" s="41"/>
      <c r="H349" s="41"/>
      <c r="I349" s="137"/>
      <c r="J349" s="41"/>
      <c r="K349" s="41"/>
      <c r="L349" s="45"/>
      <c r="M349" s="235"/>
      <c r="N349" s="236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149</v>
      </c>
      <c r="AU349" s="18" t="s">
        <v>85</v>
      </c>
    </row>
    <row r="350" s="13" customFormat="1">
      <c r="A350" s="13"/>
      <c r="B350" s="237"/>
      <c r="C350" s="238"/>
      <c r="D350" s="233" t="s">
        <v>150</v>
      </c>
      <c r="E350" s="239" t="s">
        <v>19</v>
      </c>
      <c r="F350" s="240" t="s">
        <v>1528</v>
      </c>
      <c r="G350" s="238"/>
      <c r="H350" s="241">
        <v>720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7" t="s">
        <v>150</v>
      </c>
      <c r="AU350" s="247" t="s">
        <v>85</v>
      </c>
      <c r="AV350" s="13" t="s">
        <v>85</v>
      </c>
      <c r="AW350" s="13" t="s">
        <v>34</v>
      </c>
      <c r="AX350" s="13" t="s">
        <v>82</v>
      </c>
      <c r="AY350" s="247" t="s">
        <v>142</v>
      </c>
    </row>
    <row r="351" s="13" customFormat="1">
      <c r="A351" s="13"/>
      <c r="B351" s="237"/>
      <c r="C351" s="238"/>
      <c r="D351" s="233" t="s">
        <v>150</v>
      </c>
      <c r="E351" s="238"/>
      <c r="F351" s="240" t="s">
        <v>1529</v>
      </c>
      <c r="G351" s="238"/>
      <c r="H351" s="241">
        <v>864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7" t="s">
        <v>150</v>
      </c>
      <c r="AU351" s="247" t="s">
        <v>85</v>
      </c>
      <c r="AV351" s="13" t="s">
        <v>85</v>
      </c>
      <c r="AW351" s="13" t="s">
        <v>4</v>
      </c>
      <c r="AX351" s="13" t="s">
        <v>82</v>
      </c>
      <c r="AY351" s="247" t="s">
        <v>142</v>
      </c>
    </row>
    <row r="352" s="2" customFormat="1" ht="21.75" customHeight="1">
      <c r="A352" s="39"/>
      <c r="B352" s="40"/>
      <c r="C352" s="220" t="s">
        <v>577</v>
      </c>
      <c r="D352" s="220" t="s">
        <v>143</v>
      </c>
      <c r="E352" s="221" t="s">
        <v>564</v>
      </c>
      <c r="F352" s="222" t="s">
        <v>565</v>
      </c>
      <c r="G352" s="223" t="s">
        <v>155</v>
      </c>
      <c r="H352" s="224">
        <v>1</v>
      </c>
      <c r="I352" s="225"/>
      <c r="J352" s="226">
        <f>ROUND(I352*H352,2)</f>
        <v>0</v>
      </c>
      <c r="K352" s="222" t="s">
        <v>165</v>
      </c>
      <c r="L352" s="45"/>
      <c r="M352" s="227" t="s">
        <v>19</v>
      </c>
      <c r="N352" s="228" t="s">
        <v>45</v>
      </c>
      <c r="O352" s="85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1" t="s">
        <v>269</v>
      </c>
      <c r="AT352" s="231" t="s">
        <v>143</v>
      </c>
      <c r="AU352" s="231" t="s">
        <v>85</v>
      </c>
      <c r="AY352" s="18" t="s">
        <v>142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8" t="s">
        <v>82</v>
      </c>
      <c r="BK352" s="232">
        <f>ROUND(I352*H352,2)</f>
        <v>0</v>
      </c>
      <c r="BL352" s="18" t="s">
        <v>269</v>
      </c>
      <c r="BM352" s="231" t="s">
        <v>566</v>
      </c>
    </row>
    <row r="353" s="2" customFormat="1">
      <c r="A353" s="39"/>
      <c r="B353" s="40"/>
      <c r="C353" s="41"/>
      <c r="D353" s="233" t="s">
        <v>149</v>
      </c>
      <c r="E353" s="41"/>
      <c r="F353" s="234" t="s">
        <v>567</v>
      </c>
      <c r="G353" s="41"/>
      <c r="H353" s="41"/>
      <c r="I353" s="137"/>
      <c r="J353" s="41"/>
      <c r="K353" s="41"/>
      <c r="L353" s="45"/>
      <c r="M353" s="235"/>
      <c r="N353" s="236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149</v>
      </c>
      <c r="AU353" s="18" t="s">
        <v>85</v>
      </c>
    </row>
    <row r="354" s="2" customFormat="1" ht="21.75" customHeight="1">
      <c r="A354" s="39"/>
      <c r="B354" s="40"/>
      <c r="C354" s="248" t="s">
        <v>583</v>
      </c>
      <c r="D354" s="248" t="s">
        <v>152</v>
      </c>
      <c r="E354" s="249" t="s">
        <v>569</v>
      </c>
      <c r="F354" s="250" t="s">
        <v>570</v>
      </c>
      <c r="G354" s="251" t="s">
        <v>155</v>
      </c>
      <c r="H354" s="252">
        <v>1</v>
      </c>
      <c r="I354" s="253"/>
      <c r="J354" s="254">
        <f>ROUND(I354*H354,2)</f>
        <v>0</v>
      </c>
      <c r="K354" s="250" t="s">
        <v>165</v>
      </c>
      <c r="L354" s="255"/>
      <c r="M354" s="256" t="s">
        <v>19</v>
      </c>
      <c r="N354" s="257" t="s">
        <v>45</v>
      </c>
      <c r="O354" s="85"/>
      <c r="P354" s="229">
        <f>O354*H354</f>
        <v>0</v>
      </c>
      <c r="Q354" s="229">
        <v>0.021999999999999999</v>
      </c>
      <c r="R354" s="229">
        <f>Q354*H354</f>
        <v>0.021999999999999999</v>
      </c>
      <c r="S354" s="229">
        <v>0</v>
      </c>
      <c r="T354" s="230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1" t="s">
        <v>325</v>
      </c>
      <c r="AT354" s="231" t="s">
        <v>152</v>
      </c>
      <c r="AU354" s="231" t="s">
        <v>85</v>
      </c>
      <c r="AY354" s="18" t="s">
        <v>142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8" t="s">
        <v>82</v>
      </c>
      <c r="BK354" s="232">
        <f>ROUND(I354*H354,2)</f>
        <v>0</v>
      </c>
      <c r="BL354" s="18" t="s">
        <v>325</v>
      </c>
      <c r="BM354" s="231" t="s">
        <v>571</v>
      </c>
    </row>
    <row r="355" s="2" customFormat="1">
      <c r="A355" s="39"/>
      <c r="B355" s="40"/>
      <c r="C355" s="41"/>
      <c r="D355" s="233" t="s">
        <v>149</v>
      </c>
      <c r="E355" s="41"/>
      <c r="F355" s="234" t="s">
        <v>572</v>
      </c>
      <c r="G355" s="41"/>
      <c r="H355" s="41"/>
      <c r="I355" s="137"/>
      <c r="J355" s="41"/>
      <c r="K355" s="41"/>
      <c r="L355" s="45"/>
      <c r="M355" s="235"/>
      <c r="N355" s="236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149</v>
      </c>
      <c r="AU355" s="18" t="s">
        <v>85</v>
      </c>
    </row>
    <row r="356" s="13" customFormat="1">
      <c r="A356" s="13"/>
      <c r="B356" s="237"/>
      <c r="C356" s="238"/>
      <c r="D356" s="233" t="s">
        <v>150</v>
      </c>
      <c r="E356" s="239" t="s">
        <v>19</v>
      </c>
      <c r="F356" s="240" t="s">
        <v>1481</v>
      </c>
      <c r="G356" s="238"/>
      <c r="H356" s="241">
        <v>1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7" t="s">
        <v>150</v>
      </c>
      <c r="AU356" s="247" t="s">
        <v>85</v>
      </c>
      <c r="AV356" s="13" t="s">
        <v>85</v>
      </c>
      <c r="AW356" s="13" t="s">
        <v>34</v>
      </c>
      <c r="AX356" s="13" t="s">
        <v>82</v>
      </c>
      <c r="AY356" s="247" t="s">
        <v>142</v>
      </c>
    </row>
    <row r="357" s="2" customFormat="1" ht="16.5" customHeight="1">
      <c r="A357" s="39"/>
      <c r="B357" s="40"/>
      <c r="C357" s="220" t="s">
        <v>589</v>
      </c>
      <c r="D357" s="220" t="s">
        <v>143</v>
      </c>
      <c r="E357" s="221" t="s">
        <v>574</v>
      </c>
      <c r="F357" s="222" t="s">
        <v>575</v>
      </c>
      <c r="G357" s="223" t="s">
        <v>155</v>
      </c>
      <c r="H357" s="224">
        <v>11</v>
      </c>
      <c r="I357" s="225"/>
      <c r="J357" s="226">
        <f>ROUND(I357*H357,2)</f>
        <v>0</v>
      </c>
      <c r="K357" s="222" t="s">
        <v>19</v>
      </c>
      <c r="L357" s="45"/>
      <c r="M357" s="227" t="s">
        <v>19</v>
      </c>
      <c r="N357" s="228" t="s">
        <v>45</v>
      </c>
      <c r="O357" s="85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1" t="s">
        <v>269</v>
      </c>
      <c r="AT357" s="231" t="s">
        <v>143</v>
      </c>
      <c r="AU357" s="231" t="s">
        <v>85</v>
      </c>
      <c r="AY357" s="18" t="s">
        <v>142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8" t="s">
        <v>82</v>
      </c>
      <c r="BK357" s="232">
        <f>ROUND(I357*H357,2)</f>
        <v>0</v>
      </c>
      <c r="BL357" s="18" t="s">
        <v>269</v>
      </c>
      <c r="BM357" s="231" t="s">
        <v>576</v>
      </c>
    </row>
    <row r="358" s="2" customFormat="1">
      <c r="A358" s="39"/>
      <c r="B358" s="40"/>
      <c r="C358" s="41"/>
      <c r="D358" s="233" t="s">
        <v>149</v>
      </c>
      <c r="E358" s="41"/>
      <c r="F358" s="234" t="s">
        <v>575</v>
      </c>
      <c r="G358" s="41"/>
      <c r="H358" s="41"/>
      <c r="I358" s="137"/>
      <c r="J358" s="41"/>
      <c r="K358" s="41"/>
      <c r="L358" s="45"/>
      <c r="M358" s="235"/>
      <c r="N358" s="236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149</v>
      </c>
      <c r="AU358" s="18" t="s">
        <v>85</v>
      </c>
    </row>
    <row r="359" s="2" customFormat="1" ht="21.75" customHeight="1">
      <c r="A359" s="39"/>
      <c r="B359" s="40"/>
      <c r="C359" s="248" t="s">
        <v>595</v>
      </c>
      <c r="D359" s="248" t="s">
        <v>152</v>
      </c>
      <c r="E359" s="249" t="s">
        <v>578</v>
      </c>
      <c r="F359" s="250" t="s">
        <v>579</v>
      </c>
      <c r="G359" s="251" t="s">
        <v>155</v>
      </c>
      <c r="H359" s="252">
        <v>11</v>
      </c>
      <c r="I359" s="253"/>
      <c r="J359" s="254">
        <f>ROUND(I359*H359,2)</f>
        <v>0</v>
      </c>
      <c r="K359" s="250" t="s">
        <v>165</v>
      </c>
      <c r="L359" s="255"/>
      <c r="M359" s="256" t="s">
        <v>19</v>
      </c>
      <c r="N359" s="257" t="s">
        <v>45</v>
      </c>
      <c r="O359" s="85"/>
      <c r="P359" s="229">
        <f>O359*H359</f>
        <v>0</v>
      </c>
      <c r="Q359" s="229">
        <v>0.012999999999999999</v>
      </c>
      <c r="R359" s="229">
        <f>Q359*H359</f>
        <v>0.14299999999999999</v>
      </c>
      <c r="S359" s="229">
        <v>0</v>
      </c>
      <c r="T359" s="230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1" t="s">
        <v>325</v>
      </c>
      <c r="AT359" s="231" t="s">
        <v>152</v>
      </c>
      <c r="AU359" s="231" t="s">
        <v>85</v>
      </c>
      <c r="AY359" s="18" t="s">
        <v>142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8" t="s">
        <v>82</v>
      </c>
      <c r="BK359" s="232">
        <f>ROUND(I359*H359,2)</f>
        <v>0</v>
      </c>
      <c r="BL359" s="18" t="s">
        <v>325</v>
      </c>
      <c r="BM359" s="231" t="s">
        <v>580</v>
      </c>
    </row>
    <row r="360" s="2" customFormat="1">
      <c r="A360" s="39"/>
      <c r="B360" s="40"/>
      <c r="C360" s="41"/>
      <c r="D360" s="233" t="s">
        <v>149</v>
      </c>
      <c r="E360" s="41"/>
      <c r="F360" s="234" t="s">
        <v>581</v>
      </c>
      <c r="G360" s="41"/>
      <c r="H360" s="41"/>
      <c r="I360" s="137"/>
      <c r="J360" s="41"/>
      <c r="K360" s="41"/>
      <c r="L360" s="45"/>
      <c r="M360" s="235"/>
      <c r="N360" s="236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149</v>
      </c>
      <c r="AU360" s="18" t="s">
        <v>85</v>
      </c>
    </row>
    <row r="361" s="2" customFormat="1">
      <c r="A361" s="39"/>
      <c r="B361" s="40"/>
      <c r="C361" s="41"/>
      <c r="D361" s="233" t="s">
        <v>210</v>
      </c>
      <c r="E361" s="41"/>
      <c r="F361" s="260" t="s">
        <v>582</v>
      </c>
      <c r="G361" s="41"/>
      <c r="H361" s="41"/>
      <c r="I361" s="137"/>
      <c r="J361" s="41"/>
      <c r="K361" s="41"/>
      <c r="L361" s="45"/>
      <c r="M361" s="235"/>
      <c r="N361" s="236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210</v>
      </c>
      <c r="AU361" s="18" t="s">
        <v>85</v>
      </c>
    </row>
    <row r="362" s="13" customFormat="1">
      <c r="A362" s="13"/>
      <c r="B362" s="237"/>
      <c r="C362" s="238"/>
      <c r="D362" s="233" t="s">
        <v>150</v>
      </c>
      <c r="E362" s="239" t="s">
        <v>19</v>
      </c>
      <c r="F362" s="240" t="s">
        <v>1489</v>
      </c>
      <c r="G362" s="238"/>
      <c r="H362" s="241">
        <v>11</v>
      </c>
      <c r="I362" s="242"/>
      <c r="J362" s="238"/>
      <c r="K362" s="238"/>
      <c r="L362" s="243"/>
      <c r="M362" s="244"/>
      <c r="N362" s="245"/>
      <c r="O362" s="245"/>
      <c r="P362" s="245"/>
      <c r="Q362" s="245"/>
      <c r="R362" s="245"/>
      <c r="S362" s="245"/>
      <c r="T362" s="24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7" t="s">
        <v>150</v>
      </c>
      <c r="AU362" s="247" t="s">
        <v>85</v>
      </c>
      <c r="AV362" s="13" t="s">
        <v>85</v>
      </c>
      <c r="AW362" s="13" t="s">
        <v>34</v>
      </c>
      <c r="AX362" s="13" t="s">
        <v>82</v>
      </c>
      <c r="AY362" s="247" t="s">
        <v>142</v>
      </c>
    </row>
    <row r="363" s="2" customFormat="1" ht="21.75" customHeight="1">
      <c r="A363" s="39"/>
      <c r="B363" s="40"/>
      <c r="C363" s="220" t="s">
        <v>603</v>
      </c>
      <c r="D363" s="220" t="s">
        <v>143</v>
      </c>
      <c r="E363" s="221" t="s">
        <v>584</v>
      </c>
      <c r="F363" s="222" t="s">
        <v>585</v>
      </c>
      <c r="G363" s="223" t="s">
        <v>155</v>
      </c>
      <c r="H363" s="224">
        <v>11</v>
      </c>
      <c r="I363" s="225"/>
      <c r="J363" s="226">
        <f>ROUND(I363*H363,2)</f>
        <v>0</v>
      </c>
      <c r="K363" s="222" t="s">
        <v>165</v>
      </c>
      <c r="L363" s="45"/>
      <c r="M363" s="227" t="s">
        <v>19</v>
      </c>
      <c r="N363" s="228" t="s">
        <v>45</v>
      </c>
      <c r="O363" s="85"/>
      <c r="P363" s="229">
        <f>O363*H363</f>
        <v>0</v>
      </c>
      <c r="Q363" s="229">
        <v>0</v>
      </c>
      <c r="R363" s="229">
        <f>Q363*H363</f>
        <v>0</v>
      </c>
      <c r="S363" s="229">
        <v>0</v>
      </c>
      <c r="T363" s="230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1" t="s">
        <v>269</v>
      </c>
      <c r="AT363" s="231" t="s">
        <v>143</v>
      </c>
      <c r="AU363" s="231" t="s">
        <v>85</v>
      </c>
      <c r="AY363" s="18" t="s">
        <v>142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18" t="s">
        <v>82</v>
      </c>
      <c r="BK363" s="232">
        <f>ROUND(I363*H363,2)</f>
        <v>0</v>
      </c>
      <c r="BL363" s="18" t="s">
        <v>269</v>
      </c>
      <c r="BM363" s="231" t="s">
        <v>586</v>
      </c>
    </row>
    <row r="364" s="2" customFormat="1">
      <c r="A364" s="39"/>
      <c r="B364" s="40"/>
      <c r="C364" s="41"/>
      <c r="D364" s="233" t="s">
        <v>149</v>
      </c>
      <c r="E364" s="41"/>
      <c r="F364" s="234" t="s">
        <v>587</v>
      </c>
      <c r="G364" s="41"/>
      <c r="H364" s="41"/>
      <c r="I364" s="137"/>
      <c r="J364" s="41"/>
      <c r="K364" s="41"/>
      <c r="L364" s="45"/>
      <c r="M364" s="235"/>
      <c r="N364" s="236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149</v>
      </c>
      <c r="AU364" s="18" t="s">
        <v>85</v>
      </c>
    </row>
    <row r="365" s="13" customFormat="1">
      <c r="A365" s="13"/>
      <c r="B365" s="237"/>
      <c r="C365" s="238"/>
      <c r="D365" s="233" t="s">
        <v>150</v>
      </c>
      <c r="E365" s="239" t="s">
        <v>19</v>
      </c>
      <c r="F365" s="240" t="s">
        <v>212</v>
      </c>
      <c r="G365" s="238"/>
      <c r="H365" s="241">
        <v>11</v>
      </c>
      <c r="I365" s="242"/>
      <c r="J365" s="238"/>
      <c r="K365" s="238"/>
      <c r="L365" s="243"/>
      <c r="M365" s="244"/>
      <c r="N365" s="245"/>
      <c r="O365" s="245"/>
      <c r="P365" s="245"/>
      <c r="Q365" s="245"/>
      <c r="R365" s="245"/>
      <c r="S365" s="245"/>
      <c r="T365" s="24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7" t="s">
        <v>150</v>
      </c>
      <c r="AU365" s="247" t="s">
        <v>85</v>
      </c>
      <c r="AV365" s="13" t="s">
        <v>85</v>
      </c>
      <c r="AW365" s="13" t="s">
        <v>34</v>
      </c>
      <c r="AX365" s="13" t="s">
        <v>82</v>
      </c>
      <c r="AY365" s="247" t="s">
        <v>142</v>
      </c>
    </row>
    <row r="366" s="2" customFormat="1" ht="21.75" customHeight="1">
      <c r="A366" s="39"/>
      <c r="B366" s="40"/>
      <c r="C366" s="220" t="s">
        <v>608</v>
      </c>
      <c r="D366" s="220" t="s">
        <v>143</v>
      </c>
      <c r="E366" s="221" t="s">
        <v>590</v>
      </c>
      <c r="F366" s="222" t="s">
        <v>591</v>
      </c>
      <c r="G366" s="223" t="s">
        <v>155</v>
      </c>
      <c r="H366" s="224">
        <v>1</v>
      </c>
      <c r="I366" s="225"/>
      <c r="J366" s="226">
        <f>ROUND(I366*H366,2)</f>
        <v>0</v>
      </c>
      <c r="K366" s="222" t="s">
        <v>19</v>
      </c>
      <c r="L366" s="45"/>
      <c r="M366" s="227" t="s">
        <v>19</v>
      </c>
      <c r="N366" s="228" t="s">
        <v>45</v>
      </c>
      <c r="O366" s="85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1" t="s">
        <v>269</v>
      </c>
      <c r="AT366" s="231" t="s">
        <v>143</v>
      </c>
      <c r="AU366" s="231" t="s">
        <v>85</v>
      </c>
      <c r="AY366" s="18" t="s">
        <v>142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8" t="s">
        <v>82</v>
      </c>
      <c r="BK366" s="232">
        <f>ROUND(I366*H366,2)</f>
        <v>0</v>
      </c>
      <c r="BL366" s="18" t="s">
        <v>269</v>
      </c>
      <c r="BM366" s="231" t="s">
        <v>592</v>
      </c>
    </row>
    <row r="367" s="2" customFormat="1">
      <c r="A367" s="39"/>
      <c r="B367" s="40"/>
      <c r="C367" s="41"/>
      <c r="D367" s="233" t="s">
        <v>149</v>
      </c>
      <c r="E367" s="41"/>
      <c r="F367" s="234" t="s">
        <v>593</v>
      </c>
      <c r="G367" s="41"/>
      <c r="H367" s="41"/>
      <c r="I367" s="137"/>
      <c r="J367" s="41"/>
      <c r="K367" s="41"/>
      <c r="L367" s="45"/>
      <c r="M367" s="235"/>
      <c r="N367" s="236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149</v>
      </c>
      <c r="AU367" s="18" t="s">
        <v>85</v>
      </c>
    </row>
    <row r="368" s="13" customFormat="1">
      <c r="A368" s="13"/>
      <c r="B368" s="237"/>
      <c r="C368" s="238"/>
      <c r="D368" s="233" t="s">
        <v>150</v>
      </c>
      <c r="E368" s="239" t="s">
        <v>19</v>
      </c>
      <c r="F368" s="240" t="s">
        <v>1479</v>
      </c>
      <c r="G368" s="238"/>
      <c r="H368" s="241">
        <v>1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7" t="s">
        <v>150</v>
      </c>
      <c r="AU368" s="247" t="s">
        <v>85</v>
      </c>
      <c r="AV368" s="13" t="s">
        <v>85</v>
      </c>
      <c r="AW368" s="13" t="s">
        <v>34</v>
      </c>
      <c r="AX368" s="13" t="s">
        <v>82</v>
      </c>
      <c r="AY368" s="247" t="s">
        <v>142</v>
      </c>
    </row>
    <row r="369" s="2" customFormat="1" ht="16.5" customHeight="1">
      <c r="A369" s="39"/>
      <c r="B369" s="40"/>
      <c r="C369" s="248" t="s">
        <v>614</v>
      </c>
      <c r="D369" s="248" t="s">
        <v>152</v>
      </c>
      <c r="E369" s="249" t="s">
        <v>596</v>
      </c>
      <c r="F369" s="250" t="s">
        <v>597</v>
      </c>
      <c r="G369" s="251" t="s">
        <v>598</v>
      </c>
      <c r="H369" s="252">
        <v>92</v>
      </c>
      <c r="I369" s="253"/>
      <c r="J369" s="254">
        <f>ROUND(I369*H369,2)</f>
        <v>0</v>
      </c>
      <c r="K369" s="250" t="s">
        <v>19</v>
      </c>
      <c r="L369" s="255"/>
      <c r="M369" s="256" t="s">
        <v>19</v>
      </c>
      <c r="N369" s="257" t="s">
        <v>45</v>
      </c>
      <c r="O369" s="85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1" t="s">
        <v>388</v>
      </c>
      <c r="AT369" s="231" t="s">
        <v>152</v>
      </c>
      <c r="AU369" s="231" t="s">
        <v>85</v>
      </c>
      <c r="AY369" s="18" t="s">
        <v>142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8" t="s">
        <v>82</v>
      </c>
      <c r="BK369" s="232">
        <f>ROUND(I369*H369,2)</f>
        <v>0</v>
      </c>
      <c r="BL369" s="18" t="s">
        <v>269</v>
      </c>
      <c r="BM369" s="231" t="s">
        <v>599</v>
      </c>
    </row>
    <row r="370" s="2" customFormat="1">
      <c r="A370" s="39"/>
      <c r="B370" s="40"/>
      <c r="C370" s="41"/>
      <c r="D370" s="233" t="s">
        <v>149</v>
      </c>
      <c r="E370" s="41"/>
      <c r="F370" s="234" t="s">
        <v>600</v>
      </c>
      <c r="G370" s="41"/>
      <c r="H370" s="41"/>
      <c r="I370" s="137"/>
      <c r="J370" s="41"/>
      <c r="K370" s="41"/>
      <c r="L370" s="45"/>
      <c r="M370" s="235"/>
      <c r="N370" s="236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149</v>
      </c>
      <c r="AU370" s="18" t="s">
        <v>85</v>
      </c>
    </row>
    <row r="371" s="13" customFormat="1">
      <c r="A371" s="13"/>
      <c r="B371" s="237"/>
      <c r="C371" s="238"/>
      <c r="D371" s="233" t="s">
        <v>150</v>
      </c>
      <c r="E371" s="239" t="s">
        <v>19</v>
      </c>
      <c r="F371" s="240" t="s">
        <v>601</v>
      </c>
      <c r="G371" s="238"/>
      <c r="H371" s="241">
        <v>48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7" t="s">
        <v>150</v>
      </c>
      <c r="AU371" s="247" t="s">
        <v>85</v>
      </c>
      <c r="AV371" s="13" t="s">
        <v>85</v>
      </c>
      <c r="AW371" s="13" t="s">
        <v>34</v>
      </c>
      <c r="AX371" s="13" t="s">
        <v>74</v>
      </c>
      <c r="AY371" s="247" t="s">
        <v>142</v>
      </c>
    </row>
    <row r="372" s="13" customFormat="1">
      <c r="A372" s="13"/>
      <c r="B372" s="237"/>
      <c r="C372" s="238"/>
      <c r="D372" s="233" t="s">
        <v>150</v>
      </c>
      <c r="E372" s="239" t="s">
        <v>19</v>
      </c>
      <c r="F372" s="240" t="s">
        <v>1530</v>
      </c>
      <c r="G372" s="238"/>
      <c r="H372" s="241">
        <v>44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7" t="s">
        <v>150</v>
      </c>
      <c r="AU372" s="247" t="s">
        <v>85</v>
      </c>
      <c r="AV372" s="13" t="s">
        <v>85</v>
      </c>
      <c r="AW372" s="13" t="s">
        <v>34</v>
      </c>
      <c r="AX372" s="13" t="s">
        <v>74</v>
      </c>
      <c r="AY372" s="247" t="s">
        <v>142</v>
      </c>
    </row>
    <row r="373" s="14" customFormat="1">
      <c r="A373" s="14"/>
      <c r="B373" s="261"/>
      <c r="C373" s="262"/>
      <c r="D373" s="233" t="s">
        <v>150</v>
      </c>
      <c r="E373" s="263" t="s">
        <v>19</v>
      </c>
      <c r="F373" s="264" t="s">
        <v>480</v>
      </c>
      <c r="G373" s="262"/>
      <c r="H373" s="265">
        <v>92</v>
      </c>
      <c r="I373" s="266"/>
      <c r="J373" s="262"/>
      <c r="K373" s="262"/>
      <c r="L373" s="267"/>
      <c r="M373" s="268"/>
      <c r="N373" s="269"/>
      <c r="O373" s="269"/>
      <c r="P373" s="269"/>
      <c r="Q373" s="269"/>
      <c r="R373" s="269"/>
      <c r="S373" s="269"/>
      <c r="T373" s="27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1" t="s">
        <v>150</v>
      </c>
      <c r="AU373" s="271" t="s">
        <v>85</v>
      </c>
      <c r="AV373" s="14" t="s">
        <v>169</v>
      </c>
      <c r="AW373" s="14" t="s">
        <v>34</v>
      </c>
      <c r="AX373" s="14" t="s">
        <v>82</v>
      </c>
      <c r="AY373" s="271" t="s">
        <v>142</v>
      </c>
    </row>
    <row r="374" s="2" customFormat="1" ht="16.5" customHeight="1">
      <c r="A374" s="39"/>
      <c r="B374" s="40"/>
      <c r="C374" s="220" t="s">
        <v>618</v>
      </c>
      <c r="D374" s="220" t="s">
        <v>143</v>
      </c>
      <c r="E374" s="221" t="s">
        <v>604</v>
      </c>
      <c r="F374" s="222" t="s">
        <v>605</v>
      </c>
      <c r="G374" s="223" t="s">
        <v>155</v>
      </c>
      <c r="H374" s="224">
        <v>2</v>
      </c>
      <c r="I374" s="225"/>
      <c r="J374" s="226">
        <f>ROUND(I374*H374,2)</f>
        <v>0</v>
      </c>
      <c r="K374" s="222" t="s">
        <v>19</v>
      </c>
      <c r="L374" s="45"/>
      <c r="M374" s="227" t="s">
        <v>19</v>
      </c>
      <c r="N374" s="228" t="s">
        <v>45</v>
      </c>
      <c r="O374" s="85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1" t="s">
        <v>269</v>
      </c>
      <c r="AT374" s="231" t="s">
        <v>143</v>
      </c>
      <c r="AU374" s="231" t="s">
        <v>85</v>
      </c>
      <c r="AY374" s="18" t="s">
        <v>142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8" t="s">
        <v>82</v>
      </c>
      <c r="BK374" s="232">
        <f>ROUND(I374*H374,2)</f>
        <v>0</v>
      </c>
      <c r="BL374" s="18" t="s">
        <v>269</v>
      </c>
      <c r="BM374" s="231" t="s">
        <v>606</v>
      </c>
    </row>
    <row r="375" s="2" customFormat="1">
      <c r="A375" s="39"/>
      <c r="B375" s="40"/>
      <c r="C375" s="41"/>
      <c r="D375" s="233" t="s">
        <v>149</v>
      </c>
      <c r="E375" s="41"/>
      <c r="F375" s="234" t="s">
        <v>607</v>
      </c>
      <c r="G375" s="41"/>
      <c r="H375" s="41"/>
      <c r="I375" s="137"/>
      <c r="J375" s="41"/>
      <c r="K375" s="41"/>
      <c r="L375" s="45"/>
      <c r="M375" s="235"/>
      <c r="N375" s="236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149</v>
      </c>
      <c r="AU375" s="18" t="s">
        <v>85</v>
      </c>
    </row>
    <row r="376" s="2" customFormat="1" ht="16.5" customHeight="1">
      <c r="A376" s="39"/>
      <c r="B376" s="40"/>
      <c r="C376" s="248" t="s">
        <v>624</v>
      </c>
      <c r="D376" s="248" t="s">
        <v>152</v>
      </c>
      <c r="E376" s="249" t="s">
        <v>609</v>
      </c>
      <c r="F376" s="250" t="s">
        <v>610</v>
      </c>
      <c r="G376" s="251" t="s">
        <v>155</v>
      </c>
      <c r="H376" s="252">
        <v>2</v>
      </c>
      <c r="I376" s="253"/>
      <c r="J376" s="254">
        <f>ROUND(I376*H376,2)</f>
        <v>0</v>
      </c>
      <c r="K376" s="250" t="s">
        <v>19</v>
      </c>
      <c r="L376" s="255"/>
      <c r="M376" s="256" t="s">
        <v>19</v>
      </c>
      <c r="N376" s="257" t="s">
        <v>45</v>
      </c>
      <c r="O376" s="85"/>
      <c r="P376" s="229">
        <f>O376*H376</f>
        <v>0</v>
      </c>
      <c r="Q376" s="229">
        <v>0.033000000000000002</v>
      </c>
      <c r="R376" s="229">
        <f>Q376*H376</f>
        <v>0.066000000000000003</v>
      </c>
      <c r="S376" s="229">
        <v>0</v>
      </c>
      <c r="T376" s="230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1" t="s">
        <v>325</v>
      </c>
      <c r="AT376" s="231" t="s">
        <v>152</v>
      </c>
      <c r="AU376" s="231" t="s">
        <v>85</v>
      </c>
      <c r="AY376" s="18" t="s">
        <v>142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8" t="s">
        <v>82</v>
      </c>
      <c r="BK376" s="232">
        <f>ROUND(I376*H376,2)</f>
        <v>0</v>
      </c>
      <c r="BL376" s="18" t="s">
        <v>325</v>
      </c>
      <c r="BM376" s="231" t="s">
        <v>611</v>
      </c>
    </row>
    <row r="377" s="2" customFormat="1">
      <c r="A377" s="39"/>
      <c r="B377" s="40"/>
      <c r="C377" s="41"/>
      <c r="D377" s="233" t="s">
        <v>149</v>
      </c>
      <c r="E377" s="41"/>
      <c r="F377" s="234" t="s">
        <v>610</v>
      </c>
      <c r="G377" s="41"/>
      <c r="H377" s="41"/>
      <c r="I377" s="137"/>
      <c r="J377" s="41"/>
      <c r="K377" s="41"/>
      <c r="L377" s="45"/>
      <c r="M377" s="235"/>
      <c r="N377" s="236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149</v>
      </c>
      <c r="AU377" s="18" t="s">
        <v>85</v>
      </c>
    </row>
    <row r="378" s="2" customFormat="1">
      <c r="A378" s="39"/>
      <c r="B378" s="40"/>
      <c r="C378" s="41"/>
      <c r="D378" s="233" t="s">
        <v>210</v>
      </c>
      <c r="E378" s="41"/>
      <c r="F378" s="260" t="s">
        <v>612</v>
      </c>
      <c r="G378" s="41"/>
      <c r="H378" s="41"/>
      <c r="I378" s="137"/>
      <c r="J378" s="41"/>
      <c r="K378" s="41"/>
      <c r="L378" s="45"/>
      <c r="M378" s="235"/>
      <c r="N378" s="236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210</v>
      </c>
      <c r="AU378" s="18" t="s">
        <v>85</v>
      </c>
    </row>
    <row r="379" s="13" customFormat="1">
      <c r="A379" s="13"/>
      <c r="B379" s="237"/>
      <c r="C379" s="238"/>
      <c r="D379" s="233" t="s">
        <v>150</v>
      </c>
      <c r="E379" s="239" t="s">
        <v>19</v>
      </c>
      <c r="F379" s="240" t="s">
        <v>1531</v>
      </c>
      <c r="G379" s="238"/>
      <c r="H379" s="241">
        <v>2</v>
      </c>
      <c r="I379" s="242"/>
      <c r="J379" s="238"/>
      <c r="K379" s="238"/>
      <c r="L379" s="243"/>
      <c r="M379" s="244"/>
      <c r="N379" s="245"/>
      <c r="O379" s="245"/>
      <c r="P379" s="245"/>
      <c r="Q379" s="245"/>
      <c r="R379" s="245"/>
      <c r="S379" s="245"/>
      <c r="T379" s="24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7" t="s">
        <v>150</v>
      </c>
      <c r="AU379" s="247" t="s">
        <v>85</v>
      </c>
      <c r="AV379" s="13" t="s">
        <v>85</v>
      </c>
      <c r="AW379" s="13" t="s">
        <v>34</v>
      </c>
      <c r="AX379" s="13" t="s">
        <v>82</v>
      </c>
      <c r="AY379" s="247" t="s">
        <v>142</v>
      </c>
    </row>
    <row r="380" s="2" customFormat="1" ht="16.5" customHeight="1">
      <c r="A380" s="39"/>
      <c r="B380" s="40"/>
      <c r="C380" s="220" t="s">
        <v>628</v>
      </c>
      <c r="D380" s="220" t="s">
        <v>143</v>
      </c>
      <c r="E380" s="221" t="s">
        <v>615</v>
      </c>
      <c r="F380" s="222" t="s">
        <v>616</v>
      </c>
      <c r="G380" s="223" t="s">
        <v>155</v>
      </c>
      <c r="H380" s="224">
        <v>11</v>
      </c>
      <c r="I380" s="225"/>
      <c r="J380" s="226">
        <f>ROUND(I380*H380,2)</f>
        <v>0</v>
      </c>
      <c r="K380" s="222" t="s">
        <v>19</v>
      </c>
      <c r="L380" s="45"/>
      <c r="M380" s="227" t="s">
        <v>19</v>
      </c>
      <c r="N380" s="228" t="s">
        <v>45</v>
      </c>
      <c r="O380" s="85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1" t="s">
        <v>269</v>
      </c>
      <c r="AT380" s="231" t="s">
        <v>143</v>
      </c>
      <c r="AU380" s="231" t="s">
        <v>85</v>
      </c>
      <c r="AY380" s="18" t="s">
        <v>142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8" t="s">
        <v>82</v>
      </c>
      <c r="BK380" s="232">
        <f>ROUND(I380*H380,2)</f>
        <v>0</v>
      </c>
      <c r="BL380" s="18" t="s">
        <v>269</v>
      </c>
      <c r="BM380" s="231" t="s">
        <v>617</v>
      </c>
    </row>
    <row r="381" s="2" customFormat="1">
      <c r="A381" s="39"/>
      <c r="B381" s="40"/>
      <c r="C381" s="41"/>
      <c r="D381" s="233" t="s">
        <v>149</v>
      </c>
      <c r="E381" s="41"/>
      <c r="F381" s="234" t="s">
        <v>616</v>
      </c>
      <c r="G381" s="41"/>
      <c r="H381" s="41"/>
      <c r="I381" s="137"/>
      <c r="J381" s="41"/>
      <c r="K381" s="41"/>
      <c r="L381" s="45"/>
      <c r="M381" s="235"/>
      <c r="N381" s="236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149</v>
      </c>
      <c r="AU381" s="18" t="s">
        <v>85</v>
      </c>
    </row>
    <row r="382" s="2" customFormat="1" ht="21.75" customHeight="1">
      <c r="A382" s="39"/>
      <c r="B382" s="40"/>
      <c r="C382" s="248" t="s">
        <v>632</v>
      </c>
      <c r="D382" s="248" t="s">
        <v>152</v>
      </c>
      <c r="E382" s="249" t="s">
        <v>619</v>
      </c>
      <c r="F382" s="250" t="s">
        <v>620</v>
      </c>
      <c r="G382" s="251" t="s">
        <v>155</v>
      </c>
      <c r="H382" s="252">
        <v>11</v>
      </c>
      <c r="I382" s="253"/>
      <c r="J382" s="254">
        <f>ROUND(I382*H382,2)</f>
        <v>0</v>
      </c>
      <c r="K382" s="250" t="s">
        <v>19</v>
      </c>
      <c r="L382" s="255"/>
      <c r="M382" s="256" t="s">
        <v>19</v>
      </c>
      <c r="N382" s="257" t="s">
        <v>45</v>
      </c>
      <c r="O382" s="85"/>
      <c r="P382" s="229">
        <f>O382*H382</f>
        <v>0</v>
      </c>
      <c r="Q382" s="229">
        <v>0.033000000000000002</v>
      </c>
      <c r="R382" s="229">
        <f>Q382*H382</f>
        <v>0.36299999999999999</v>
      </c>
      <c r="S382" s="229">
        <v>0</v>
      </c>
      <c r="T382" s="230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1" t="s">
        <v>325</v>
      </c>
      <c r="AT382" s="231" t="s">
        <v>152</v>
      </c>
      <c r="AU382" s="231" t="s">
        <v>85</v>
      </c>
      <c r="AY382" s="18" t="s">
        <v>142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18" t="s">
        <v>82</v>
      </c>
      <c r="BK382" s="232">
        <f>ROUND(I382*H382,2)</f>
        <v>0</v>
      </c>
      <c r="BL382" s="18" t="s">
        <v>325</v>
      </c>
      <c r="BM382" s="231" t="s">
        <v>621</v>
      </c>
    </row>
    <row r="383" s="2" customFormat="1">
      <c r="A383" s="39"/>
      <c r="B383" s="40"/>
      <c r="C383" s="41"/>
      <c r="D383" s="233" t="s">
        <v>149</v>
      </c>
      <c r="E383" s="41"/>
      <c r="F383" s="234" t="s">
        <v>622</v>
      </c>
      <c r="G383" s="41"/>
      <c r="H383" s="41"/>
      <c r="I383" s="137"/>
      <c r="J383" s="41"/>
      <c r="K383" s="41"/>
      <c r="L383" s="45"/>
      <c r="M383" s="235"/>
      <c r="N383" s="236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149</v>
      </c>
      <c r="AU383" s="18" t="s">
        <v>85</v>
      </c>
    </row>
    <row r="384" s="13" customFormat="1">
      <c r="A384" s="13"/>
      <c r="B384" s="237"/>
      <c r="C384" s="238"/>
      <c r="D384" s="233" t="s">
        <v>150</v>
      </c>
      <c r="E384" s="239" t="s">
        <v>19</v>
      </c>
      <c r="F384" s="240" t="s">
        <v>1532</v>
      </c>
      <c r="G384" s="238"/>
      <c r="H384" s="241">
        <v>11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7" t="s">
        <v>150</v>
      </c>
      <c r="AU384" s="247" t="s">
        <v>85</v>
      </c>
      <c r="AV384" s="13" t="s">
        <v>85</v>
      </c>
      <c r="AW384" s="13" t="s">
        <v>34</v>
      </c>
      <c r="AX384" s="13" t="s">
        <v>82</v>
      </c>
      <c r="AY384" s="247" t="s">
        <v>142</v>
      </c>
    </row>
    <row r="385" s="2" customFormat="1" ht="16.5" customHeight="1">
      <c r="A385" s="39"/>
      <c r="B385" s="40"/>
      <c r="C385" s="220" t="s">
        <v>638</v>
      </c>
      <c r="D385" s="220" t="s">
        <v>143</v>
      </c>
      <c r="E385" s="221" t="s">
        <v>625</v>
      </c>
      <c r="F385" s="222" t="s">
        <v>626</v>
      </c>
      <c r="G385" s="223" t="s">
        <v>155</v>
      </c>
      <c r="H385" s="224">
        <v>11</v>
      </c>
      <c r="I385" s="225"/>
      <c r="J385" s="226">
        <f>ROUND(I385*H385,2)</f>
        <v>0</v>
      </c>
      <c r="K385" s="222" t="s">
        <v>19</v>
      </c>
      <c r="L385" s="45"/>
      <c r="M385" s="227" t="s">
        <v>19</v>
      </c>
      <c r="N385" s="228" t="s">
        <v>45</v>
      </c>
      <c r="O385" s="85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1" t="s">
        <v>269</v>
      </c>
      <c r="AT385" s="231" t="s">
        <v>143</v>
      </c>
      <c r="AU385" s="231" t="s">
        <v>85</v>
      </c>
      <c r="AY385" s="18" t="s">
        <v>142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8" t="s">
        <v>82</v>
      </c>
      <c r="BK385" s="232">
        <f>ROUND(I385*H385,2)</f>
        <v>0</v>
      </c>
      <c r="BL385" s="18" t="s">
        <v>269</v>
      </c>
      <c r="BM385" s="231" t="s">
        <v>627</v>
      </c>
    </row>
    <row r="386" s="2" customFormat="1">
      <c r="A386" s="39"/>
      <c r="B386" s="40"/>
      <c r="C386" s="41"/>
      <c r="D386" s="233" t="s">
        <v>149</v>
      </c>
      <c r="E386" s="41"/>
      <c r="F386" s="234" t="s">
        <v>626</v>
      </c>
      <c r="G386" s="41"/>
      <c r="H386" s="41"/>
      <c r="I386" s="137"/>
      <c r="J386" s="41"/>
      <c r="K386" s="41"/>
      <c r="L386" s="45"/>
      <c r="M386" s="235"/>
      <c r="N386" s="236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149</v>
      </c>
      <c r="AU386" s="18" t="s">
        <v>85</v>
      </c>
    </row>
    <row r="387" s="2" customFormat="1" ht="21.75" customHeight="1">
      <c r="A387" s="39"/>
      <c r="B387" s="40"/>
      <c r="C387" s="248" t="s">
        <v>648</v>
      </c>
      <c r="D387" s="248" t="s">
        <v>152</v>
      </c>
      <c r="E387" s="249" t="s">
        <v>629</v>
      </c>
      <c r="F387" s="250" t="s">
        <v>630</v>
      </c>
      <c r="G387" s="251" t="s">
        <v>155</v>
      </c>
      <c r="H387" s="252">
        <v>11</v>
      </c>
      <c r="I387" s="253"/>
      <c r="J387" s="254">
        <f>ROUND(I387*H387,2)</f>
        <v>0</v>
      </c>
      <c r="K387" s="250" t="s">
        <v>19</v>
      </c>
      <c r="L387" s="255"/>
      <c r="M387" s="256" t="s">
        <v>19</v>
      </c>
      <c r="N387" s="257" t="s">
        <v>45</v>
      </c>
      <c r="O387" s="85"/>
      <c r="P387" s="229">
        <f>O387*H387</f>
        <v>0</v>
      </c>
      <c r="Q387" s="229">
        <v>0.033000000000000002</v>
      </c>
      <c r="R387" s="229">
        <f>Q387*H387</f>
        <v>0.36299999999999999</v>
      </c>
      <c r="S387" s="229">
        <v>0</v>
      </c>
      <c r="T387" s="23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1" t="s">
        <v>325</v>
      </c>
      <c r="AT387" s="231" t="s">
        <v>152</v>
      </c>
      <c r="AU387" s="231" t="s">
        <v>85</v>
      </c>
      <c r="AY387" s="18" t="s">
        <v>142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8" t="s">
        <v>82</v>
      </c>
      <c r="BK387" s="232">
        <f>ROUND(I387*H387,2)</f>
        <v>0</v>
      </c>
      <c r="BL387" s="18" t="s">
        <v>325</v>
      </c>
      <c r="BM387" s="231" t="s">
        <v>631</v>
      </c>
    </row>
    <row r="388" s="2" customFormat="1">
      <c r="A388" s="39"/>
      <c r="B388" s="40"/>
      <c r="C388" s="41"/>
      <c r="D388" s="233" t="s">
        <v>149</v>
      </c>
      <c r="E388" s="41"/>
      <c r="F388" s="234" t="s">
        <v>630</v>
      </c>
      <c r="G388" s="41"/>
      <c r="H388" s="41"/>
      <c r="I388" s="137"/>
      <c r="J388" s="41"/>
      <c r="K388" s="41"/>
      <c r="L388" s="45"/>
      <c r="M388" s="235"/>
      <c r="N388" s="236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149</v>
      </c>
      <c r="AU388" s="18" t="s">
        <v>85</v>
      </c>
    </row>
    <row r="389" s="13" customFormat="1">
      <c r="A389" s="13"/>
      <c r="B389" s="237"/>
      <c r="C389" s="238"/>
      <c r="D389" s="233" t="s">
        <v>150</v>
      </c>
      <c r="E389" s="239" t="s">
        <v>19</v>
      </c>
      <c r="F389" s="240" t="s">
        <v>1532</v>
      </c>
      <c r="G389" s="238"/>
      <c r="H389" s="241">
        <v>11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7" t="s">
        <v>150</v>
      </c>
      <c r="AU389" s="247" t="s">
        <v>85</v>
      </c>
      <c r="AV389" s="13" t="s">
        <v>85</v>
      </c>
      <c r="AW389" s="13" t="s">
        <v>34</v>
      </c>
      <c r="AX389" s="13" t="s">
        <v>82</v>
      </c>
      <c r="AY389" s="247" t="s">
        <v>142</v>
      </c>
    </row>
    <row r="390" s="2" customFormat="1" ht="16.5" customHeight="1">
      <c r="A390" s="39"/>
      <c r="B390" s="40"/>
      <c r="C390" s="220" t="s">
        <v>653</v>
      </c>
      <c r="D390" s="220" t="s">
        <v>143</v>
      </c>
      <c r="E390" s="221" t="s">
        <v>649</v>
      </c>
      <c r="F390" s="222" t="s">
        <v>650</v>
      </c>
      <c r="G390" s="223" t="s">
        <v>635</v>
      </c>
      <c r="H390" s="224">
        <v>1</v>
      </c>
      <c r="I390" s="225"/>
      <c r="J390" s="226">
        <f>ROUND(I390*H390,2)</f>
        <v>0</v>
      </c>
      <c r="K390" s="222" t="s">
        <v>19</v>
      </c>
      <c r="L390" s="45"/>
      <c r="M390" s="227" t="s">
        <v>19</v>
      </c>
      <c r="N390" s="228" t="s">
        <v>45</v>
      </c>
      <c r="O390" s="85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1" t="s">
        <v>269</v>
      </c>
      <c r="AT390" s="231" t="s">
        <v>143</v>
      </c>
      <c r="AU390" s="231" t="s">
        <v>85</v>
      </c>
      <c r="AY390" s="18" t="s">
        <v>142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8" t="s">
        <v>82</v>
      </c>
      <c r="BK390" s="232">
        <f>ROUND(I390*H390,2)</f>
        <v>0</v>
      </c>
      <c r="BL390" s="18" t="s">
        <v>269</v>
      </c>
      <c r="BM390" s="231" t="s">
        <v>651</v>
      </c>
    </row>
    <row r="391" s="2" customFormat="1">
      <c r="A391" s="39"/>
      <c r="B391" s="40"/>
      <c r="C391" s="41"/>
      <c r="D391" s="233" t="s">
        <v>149</v>
      </c>
      <c r="E391" s="41"/>
      <c r="F391" s="234" t="s">
        <v>652</v>
      </c>
      <c r="G391" s="41"/>
      <c r="H391" s="41"/>
      <c r="I391" s="137"/>
      <c r="J391" s="41"/>
      <c r="K391" s="41"/>
      <c r="L391" s="45"/>
      <c r="M391" s="235"/>
      <c r="N391" s="236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149</v>
      </c>
      <c r="AU391" s="18" t="s">
        <v>85</v>
      </c>
    </row>
    <row r="392" s="2" customFormat="1" ht="21.75" customHeight="1">
      <c r="A392" s="39"/>
      <c r="B392" s="40"/>
      <c r="C392" s="248" t="s">
        <v>657</v>
      </c>
      <c r="D392" s="248" t="s">
        <v>152</v>
      </c>
      <c r="E392" s="249" t="s">
        <v>1242</v>
      </c>
      <c r="F392" s="250" t="s">
        <v>1243</v>
      </c>
      <c r="G392" s="251" t="s">
        <v>155</v>
      </c>
      <c r="H392" s="252">
        <v>1</v>
      </c>
      <c r="I392" s="253"/>
      <c r="J392" s="254">
        <f>ROUND(I392*H392,2)</f>
        <v>0</v>
      </c>
      <c r="K392" s="250" t="s">
        <v>19</v>
      </c>
      <c r="L392" s="255"/>
      <c r="M392" s="256" t="s">
        <v>19</v>
      </c>
      <c r="N392" s="257" t="s">
        <v>45</v>
      </c>
      <c r="O392" s="85"/>
      <c r="P392" s="229">
        <f>O392*H392</f>
        <v>0</v>
      </c>
      <c r="Q392" s="229">
        <v>0.033000000000000002</v>
      </c>
      <c r="R392" s="229">
        <f>Q392*H392</f>
        <v>0.033000000000000002</v>
      </c>
      <c r="S392" s="229">
        <v>0</v>
      </c>
      <c r="T392" s="230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1" t="s">
        <v>325</v>
      </c>
      <c r="AT392" s="231" t="s">
        <v>152</v>
      </c>
      <c r="AU392" s="231" t="s">
        <v>85</v>
      </c>
      <c r="AY392" s="18" t="s">
        <v>142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8" t="s">
        <v>82</v>
      </c>
      <c r="BK392" s="232">
        <f>ROUND(I392*H392,2)</f>
        <v>0</v>
      </c>
      <c r="BL392" s="18" t="s">
        <v>325</v>
      </c>
      <c r="BM392" s="231" t="s">
        <v>1244</v>
      </c>
    </row>
    <row r="393" s="2" customFormat="1">
      <c r="A393" s="39"/>
      <c r="B393" s="40"/>
      <c r="C393" s="41"/>
      <c r="D393" s="233" t="s">
        <v>149</v>
      </c>
      <c r="E393" s="41"/>
      <c r="F393" s="234" t="s">
        <v>1243</v>
      </c>
      <c r="G393" s="41"/>
      <c r="H393" s="41"/>
      <c r="I393" s="137"/>
      <c r="J393" s="41"/>
      <c r="K393" s="41"/>
      <c r="L393" s="45"/>
      <c r="M393" s="235"/>
      <c r="N393" s="236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149</v>
      </c>
      <c r="AU393" s="18" t="s">
        <v>85</v>
      </c>
    </row>
    <row r="394" s="13" customFormat="1">
      <c r="A394" s="13"/>
      <c r="B394" s="237"/>
      <c r="C394" s="238"/>
      <c r="D394" s="233" t="s">
        <v>150</v>
      </c>
      <c r="E394" s="239" t="s">
        <v>19</v>
      </c>
      <c r="F394" s="240" t="s">
        <v>1479</v>
      </c>
      <c r="G394" s="238"/>
      <c r="H394" s="241">
        <v>1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7" t="s">
        <v>150</v>
      </c>
      <c r="AU394" s="247" t="s">
        <v>85</v>
      </c>
      <c r="AV394" s="13" t="s">
        <v>85</v>
      </c>
      <c r="AW394" s="13" t="s">
        <v>34</v>
      </c>
      <c r="AX394" s="13" t="s">
        <v>82</v>
      </c>
      <c r="AY394" s="247" t="s">
        <v>142</v>
      </c>
    </row>
    <row r="395" s="2" customFormat="1" ht="16.5" customHeight="1">
      <c r="A395" s="39"/>
      <c r="B395" s="40"/>
      <c r="C395" s="220" t="s">
        <v>662</v>
      </c>
      <c r="D395" s="220" t="s">
        <v>143</v>
      </c>
      <c r="E395" s="221" t="s">
        <v>658</v>
      </c>
      <c r="F395" s="222" t="s">
        <v>659</v>
      </c>
      <c r="G395" s="223" t="s">
        <v>155</v>
      </c>
      <c r="H395" s="224">
        <v>12</v>
      </c>
      <c r="I395" s="225"/>
      <c r="J395" s="226">
        <f>ROUND(I395*H395,2)</f>
        <v>0</v>
      </c>
      <c r="K395" s="222" t="s">
        <v>165</v>
      </c>
      <c r="L395" s="45"/>
      <c r="M395" s="227" t="s">
        <v>19</v>
      </c>
      <c r="N395" s="228" t="s">
        <v>45</v>
      </c>
      <c r="O395" s="85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1" t="s">
        <v>269</v>
      </c>
      <c r="AT395" s="231" t="s">
        <v>143</v>
      </c>
      <c r="AU395" s="231" t="s">
        <v>85</v>
      </c>
      <c r="AY395" s="18" t="s">
        <v>142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8" t="s">
        <v>82</v>
      </c>
      <c r="BK395" s="232">
        <f>ROUND(I395*H395,2)</f>
        <v>0</v>
      </c>
      <c r="BL395" s="18" t="s">
        <v>269</v>
      </c>
      <c r="BM395" s="231" t="s">
        <v>660</v>
      </c>
    </row>
    <row r="396" s="2" customFormat="1">
      <c r="A396" s="39"/>
      <c r="B396" s="40"/>
      <c r="C396" s="41"/>
      <c r="D396" s="233" t="s">
        <v>149</v>
      </c>
      <c r="E396" s="41"/>
      <c r="F396" s="234" t="s">
        <v>661</v>
      </c>
      <c r="G396" s="41"/>
      <c r="H396" s="41"/>
      <c r="I396" s="137"/>
      <c r="J396" s="41"/>
      <c r="K396" s="41"/>
      <c r="L396" s="45"/>
      <c r="M396" s="235"/>
      <c r="N396" s="236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149</v>
      </c>
      <c r="AU396" s="18" t="s">
        <v>85</v>
      </c>
    </row>
    <row r="397" s="2" customFormat="1" ht="21.75" customHeight="1">
      <c r="A397" s="39"/>
      <c r="B397" s="40"/>
      <c r="C397" s="248" t="s">
        <v>668</v>
      </c>
      <c r="D397" s="248" t="s">
        <v>152</v>
      </c>
      <c r="E397" s="249" t="s">
        <v>663</v>
      </c>
      <c r="F397" s="250" t="s">
        <v>664</v>
      </c>
      <c r="G397" s="251" t="s">
        <v>155</v>
      </c>
      <c r="H397" s="252">
        <v>11</v>
      </c>
      <c r="I397" s="253"/>
      <c r="J397" s="254">
        <f>ROUND(I397*H397,2)</f>
        <v>0</v>
      </c>
      <c r="K397" s="250" t="s">
        <v>165</v>
      </c>
      <c r="L397" s="255"/>
      <c r="M397" s="256" t="s">
        <v>19</v>
      </c>
      <c r="N397" s="257" t="s">
        <v>45</v>
      </c>
      <c r="O397" s="85"/>
      <c r="P397" s="229">
        <f>O397*H397</f>
        <v>0</v>
      </c>
      <c r="Q397" s="229">
        <v>0.0015100000000000001</v>
      </c>
      <c r="R397" s="229">
        <f>Q397*H397</f>
        <v>0.01661</v>
      </c>
      <c r="S397" s="229">
        <v>0</v>
      </c>
      <c r="T397" s="23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1" t="s">
        <v>388</v>
      </c>
      <c r="AT397" s="231" t="s">
        <v>152</v>
      </c>
      <c r="AU397" s="231" t="s">
        <v>85</v>
      </c>
      <c r="AY397" s="18" t="s">
        <v>142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8" t="s">
        <v>82</v>
      </c>
      <c r="BK397" s="232">
        <f>ROUND(I397*H397,2)</f>
        <v>0</v>
      </c>
      <c r="BL397" s="18" t="s">
        <v>269</v>
      </c>
      <c r="BM397" s="231" t="s">
        <v>665</v>
      </c>
    </row>
    <row r="398" s="2" customFormat="1">
      <c r="A398" s="39"/>
      <c r="B398" s="40"/>
      <c r="C398" s="41"/>
      <c r="D398" s="233" t="s">
        <v>149</v>
      </c>
      <c r="E398" s="41"/>
      <c r="F398" s="234" t="s">
        <v>664</v>
      </c>
      <c r="G398" s="41"/>
      <c r="H398" s="41"/>
      <c r="I398" s="137"/>
      <c r="J398" s="41"/>
      <c r="K398" s="41"/>
      <c r="L398" s="45"/>
      <c r="M398" s="235"/>
      <c r="N398" s="236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149</v>
      </c>
      <c r="AU398" s="18" t="s">
        <v>85</v>
      </c>
    </row>
    <row r="399" s="2" customFormat="1">
      <c r="A399" s="39"/>
      <c r="B399" s="40"/>
      <c r="C399" s="41"/>
      <c r="D399" s="233" t="s">
        <v>210</v>
      </c>
      <c r="E399" s="41"/>
      <c r="F399" s="260" t="s">
        <v>666</v>
      </c>
      <c r="G399" s="41"/>
      <c r="H399" s="41"/>
      <c r="I399" s="137"/>
      <c r="J399" s="41"/>
      <c r="K399" s="41"/>
      <c r="L399" s="45"/>
      <c r="M399" s="235"/>
      <c r="N399" s="236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210</v>
      </c>
      <c r="AU399" s="18" t="s">
        <v>85</v>
      </c>
    </row>
    <row r="400" s="13" customFormat="1">
      <c r="A400" s="13"/>
      <c r="B400" s="237"/>
      <c r="C400" s="238"/>
      <c r="D400" s="233" t="s">
        <v>150</v>
      </c>
      <c r="E400" s="239" t="s">
        <v>19</v>
      </c>
      <c r="F400" s="240" t="s">
        <v>1480</v>
      </c>
      <c r="G400" s="238"/>
      <c r="H400" s="241">
        <v>11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7" t="s">
        <v>150</v>
      </c>
      <c r="AU400" s="247" t="s">
        <v>85</v>
      </c>
      <c r="AV400" s="13" t="s">
        <v>85</v>
      </c>
      <c r="AW400" s="13" t="s">
        <v>34</v>
      </c>
      <c r="AX400" s="13" t="s">
        <v>82</v>
      </c>
      <c r="AY400" s="247" t="s">
        <v>142</v>
      </c>
    </row>
    <row r="401" s="2" customFormat="1" ht="21.75" customHeight="1">
      <c r="A401" s="39"/>
      <c r="B401" s="40"/>
      <c r="C401" s="248" t="s">
        <v>672</v>
      </c>
      <c r="D401" s="248" t="s">
        <v>152</v>
      </c>
      <c r="E401" s="249" t="s">
        <v>669</v>
      </c>
      <c r="F401" s="250" t="s">
        <v>670</v>
      </c>
      <c r="G401" s="251" t="s">
        <v>155</v>
      </c>
      <c r="H401" s="252">
        <v>1</v>
      </c>
      <c r="I401" s="253"/>
      <c r="J401" s="254">
        <f>ROUND(I401*H401,2)</f>
        <v>0</v>
      </c>
      <c r="K401" s="250" t="s">
        <v>165</v>
      </c>
      <c r="L401" s="255"/>
      <c r="M401" s="256" t="s">
        <v>19</v>
      </c>
      <c r="N401" s="257" t="s">
        <v>45</v>
      </c>
      <c r="O401" s="85"/>
      <c r="P401" s="229">
        <f>O401*H401</f>
        <v>0</v>
      </c>
      <c r="Q401" s="229">
        <v>0.00055999999999999995</v>
      </c>
      <c r="R401" s="229">
        <f>Q401*H401</f>
        <v>0.00055999999999999995</v>
      </c>
      <c r="S401" s="229">
        <v>0</v>
      </c>
      <c r="T401" s="230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1" t="s">
        <v>388</v>
      </c>
      <c r="AT401" s="231" t="s">
        <v>152</v>
      </c>
      <c r="AU401" s="231" t="s">
        <v>85</v>
      </c>
      <c r="AY401" s="18" t="s">
        <v>142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8" t="s">
        <v>82</v>
      </c>
      <c r="BK401" s="232">
        <f>ROUND(I401*H401,2)</f>
        <v>0</v>
      </c>
      <c r="BL401" s="18" t="s">
        <v>269</v>
      </c>
      <c r="BM401" s="231" t="s">
        <v>671</v>
      </c>
    </row>
    <row r="402" s="2" customFormat="1">
      <c r="A402" s="39"/>
      <c r="B402" s="40"/>
      <c r="C402" s="41"/>
      <c r="D402" s="233" t="s">
        <v>149</v>
      </c>
      <c r="E402" s="41"/>
      <c r="F402" s="234" t="s">
        <v>670</v>
      </c>
      <c r="G402" s="41"/>
      <c r="H402" s="41"/>
      <c r="I402" s="137"/>
      <c r="J402" s="41"/>
      <c r="K402" s="41"/>
      <c r="L402" s="45"/>
      <c r="M402" s="235"/>
      <c r="N402" s="236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149</v>
      </c>
      <c r="AU402" s="18" t="s">
        <v>85</v>
      </c>
    </row>
    <row r="403" s="2" customFormat="1">
      <c r="A403" s="39"/>
      <c r="B403" s="40"/>
      <c r="C403" s="41"/>
      <c r="D403" s="233" t="s">
        <v>210</v>
      </c>
      <c r="E403" s="41"/>
      <c r="F403" s="260" t="s">
        <v>666</v>
      </c>
      <c r="G403" s="41"/>
      <c r="H403" s="41"/>
      <c r="I403" s="137"/>
      <c r="J403" s="41"/>
      <c r="K403" s="41"/>
      <c r="L403" s="45"/>
      <c r="M403" s="235"/>
      <c r="N403" s="236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210</v>
      </c>
      <c r="AU403" s="18" t="s">
        <v>85</v>
      </c>
    </row>
    <row r="404" s="13" customFormat="1">
      <c r="A404" s="13"/>
      <c r="B404" s="237"/>
      <c r="C404" s="238"/>
      <c r="D404" s="233" t="s">
        <v>150</v>
      </c>
      <c r="E404" s="239" t="s">
        <v>19</v>
      </c>
      <c r="F404" s="240" t="s">
        <v>1479</v>
      </c>
      <c r="G404" s="238"/>
      <c r="H404" s="241">
        <v>1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7" t="s">
        <v>150</v>
      </c>
      <c r="AU404" s="247" t="s">
        <v>85</v>
      </c>
      <c r="AV404" s="13" t="s">
        <v>85</v>
      </c>
      <c r="AW404" s="13" t="s">
        <v>34</v>
      </c>
      <c r="AX404" s="13" t="s">
        <v>82</v>
      </c>
      <c r="AY404" s="247" t="s">
        <v>142</v>
      </c>
    </row>
    <row r="405" s="2" customFormat="1" ht="21.75" customHeight="1">
      <c r="A405" s="39"/>
      <c r="B405" s="40"/>
      <c r="C405" s="220" t="s">
        <v>678</v>
      </c>
      <c r="D405" s="220" t="s">
        <v>143</v>
      </c>
      <c r="E405" s="221" t="s">
        <v>673</v>
      </c>
      <c r="F405" s="222" t="s">
        <v>674</v>
      </c>
      <c r="G405" s="223" t="s">
        <v>155</v>
      </c>
      <c r="H405" s="224">
        <v>11</v>
      </c>
      <c r="I405" s="225"/>
      <c r="J405" s="226">
        <f>ROUND(I405*H405,2)</f>
        <v>0</v>
      </c>
      <c r="K405" s="222" t="s">
        <v>165</v>
      </c>
      <c r="L405" s="45"/>
      <c r="M405" s="227" t="s">
        <v>19</v>
      </c>
      <c r="N405" s="228" t="s">
        <v>45</v>
      </c>
      <c r="O405" s="85"/>
      <c r="P405" s="229">
        <f>O405*H405</f>
        <v>0</v>
      </c>
      <c r="Q405" s="229">
        <v>0</v>
      </c>
      <c r="R405" s="229">
        <f>Q405*H405</f>
        <v>0</v>
      </c>
      <c r="S405" s="229">
        <v>0</v>
      </c>
      <c r="T405" s="230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1" t="s">
        <v>269</v>
      </c>
      <c r="AT405" s="231" t="s">
        <v>143</v>
      </c>
      <c r="AU405" s="231" t="s">
        <v>85</v>
      </c>
      <c r="AY405" s="18" t="s">
        <v>142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18" t="s">
        <v>82</v>
      </c>
      <c r="BK405" s="232">
        <f>ROUND(I405*H405,2)</f>
        <v>0</v>
      </c>
      <c r="BL405" s="18" t="s">
        <v>269</v>
      </c>
      <c r="BM405" s="231" t="s">
        <v>675</v>
      </c>
    </row>
    <row r="406" s="2" customFormat="1">
      <c r="A406" s="39"/>
      <c r="B406" s="40"/>
      <c r="C406" s="41"/>
      <c r="D406" s="233" t="s">
        <v>149</v>
      </c>
      <c r="E406" s="41"/>
      <c r="F406" s="234" t="s">
        <v>676</v>
      </c>
      <c r="G406" s="41"/>
      <c r="H406" s="41"/>
      <c r="I406" s="137"/>
      <c r="J406" s="41"/>
      <c r="K406" s="41"/>
      <c r="L406" s="45"/>
      <c r="M406" s="235"/>
      <c r="N406" s="236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149</v>
      </c>
      <c r="AU406" s="18" t="s">
        <v>85</v>
      </c>
    </row>
    <row r="407" s="13" customFormat="1">
      <c r="A407" s="13"/>
      <c r="B407" s="237"/>
      <c r="C407" s="238"/>
      <c r="D407" s="233" t="s">
        <v>150</v>
      </c>
      <c r="E407" s="239" t="s">
        <v>19</v>
      </c>
      <c r="F407" s="240" t="s">
        <v>1480</v>
      </c>
      <c r="G407" s="238"/>
      <c r="H407" s="241">
        <v>11</v>
      </c>
      <c r="I407" s="242"/>
      <c r="J407" s="238"/>
      <c r="K407" s="238"/>
      <c r="L407" s="243"/>
      <c r="M407" s="244"/>
      <c r="N407" s="245"/>
      <c r="O407" s="245"/>
      <c r="P407" s="245"/>
      <c r="Q407" s="245"/>
      <c r="R407" s="245"/>
      <c r="S407" s="245"/>
      <c r="T407" s="24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7" t="s">
        <v>150</v>
      </c>
      <c r="AU407" s="247" t="s">
        <v>85</v>
      </c>
      <c r="AV407" s="13" t="s">
        <v>85</v>
      </c>
      <c r="AW407" s="13" t="s">
        <v>34</v>
      </c>
      <c r="AX407" s="13" t="s">
        <v>82</v>
      </c>
      <c r="AY407" s="247" t="s">
        <v>142</v>
      </c>
    </row>
    <row r="408" s="2" customFormat="1" ht="21.75" customHeight="1">
      <c r="A408" s="39"/>
      <c r="B408" s="40"/>
      <c r="C408" s="220" t="s">
        <v>684</v>
      </c>
      <c r="D408" s="220" t="s">
        <v>143</v>
      </c>
      <c r="E408" s="221" t="s">
        <v>679</v>
      </c>
      <c r="F408" s="222" t="s">
        <v>680</v>
      </c>
      <c r="G408" s="223" t="s">
        <v>155</v>
      </c>
      <c r="H408" s="224">
        <v>1</v>
      </c>
      <c r="I408" s="225"/>
      <c r="J408" s="226">
        <f>ROUND(I408*H408,2)</f>
        <v>0</v>
      </c>
      <c r="K408" s="222" t="s">
        <v>165</v>
      </c>
      <c r="L408" s="45"/>
      <c r="M408" s="227" t="s">
        <v>19</v>
      </c>
      <c r="N408" s="228" t="s">
        <v>45</v>
      </c>
      <c r="O408" s="85"/>
      <c r="P408" s="229">
        <f>O408*H408</f>
        <v>0</v>
      </c>
      <c r="Q408" s="229">
        <v>0</v>
      </c>
      <c r="R408" s="229">
        <f>Q408*H408</f>
        <v>0</v>
      </c>
      <c r="S408" s="229">
        <v>0</v>
      </c>
      <c r="T408" s="230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1" t="s">
        <v>269</v>
      </c>
      <c r="AT408" s="231" t="s">
        <v>143</v>
      </c>
      <c r="AU408" s="231" t="s">
        <v>85</v>
      </c>
      <c r="AY408" s="18" t="s">
        <v>142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8" t="s">
        <v>82</v>
      </c>
      <c r="BK408" s="232">
        <f>ROUND(I408*H408,2)</f>
        <v>0</v>
      </c>
      <c r="BL408" s="18" t="s">
        <v>269</v>
      </c>
      <c r="BM408" s="231" t="s">
        <v>681</v>
      </c>
    </row>
    <row r="409" s="2" customFormat="1">
      <c r="A409" s="39"/>
      <c r="B409" s="40"/>
      <c r="C409" s="41"/>
      <c r="D409" s="233" t="s">
        <v>149</v>
      </c>
      <c r="E409" s="41"/>
      <c r="F409" s="234" t="s">
        <v>682</v>
      </c>
      <c r="G409" s="41"/>
      <c r="H409" s="41"/>
      <c r="I409" s="137"/>
      <c r="J409" s="41"/>
      <c r="K409" s="41"/>
      <c r="L409" s="45"/>
      <c r="M409" s="235"/>
      <c r="N409" s="236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149</v>
      </c>
      <c r="AU409" s="18" t="s">
        <v>85</v>
      </c>
    </row>
    <row r="410" s="13" customFormat="1">
      <c r="A410" s="13"/>
      <c r="B410" s="237"/>
      <c r="C410" s="238"/>
      <c r="D410" s="233" t="s">
        <v>150</v>
      </c>
      <c r="E410" s="239" t="s">
        <v>19</v>
      </c>
      <c r="F410" s="240" t="s">
        <v>1479</v>
      </c>
      <c r="G410" s="238"/>
      <c r="H410" s="241">
        <v>1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7" t="s">
        <v>150</v>
      </c>
      <c r="AU410" s="247" t="s">
        <v>85</v>
      </c>
      <c r="AV410" s="13" t="s">
        <v>85</v>
      </c>
      <c r="AW410" s="13" t="s">
        <v>34</v>
      </c>
      <c r="AX410" s="13" t="s">
        <v>82</v>
      </c>
      <c r="AY410" s="247" t="s">
        <v>142</v>
      </c>
    </row>
    <row r="411" s="2" customFormat="1" ht="21.75" customHeight="1">
      <c r="A411" s="39"/>
      <c r="B411" s="40"/>
      <c r="C411" s="220" t="s">
        <v>690</v>
      </c>
      <c r="D411" s="220" t="s">
        <v>143</v>
      </c>
      <c r="E411" s="221" t="s">
        <v>685</v>
      </c>
      <c r="F411" s="222" t="s">
        <v>686</v>
      </c>
      <c r="G411" s="223" t="s">
        <v>155</v>
      </c>
      <c r="H411" s="224">
        <v>4</v>
      </c>
      <c r="I411" s="225"/>
      <c r="J411" s="226">
        <f>ROUND(I411*H411,2)</f>
        <v>0</v>
      </c>
      <c r="K411" s="222" t="s">
        <v>165</v>
      </c>
      <c r="L411" s="45"/>
      <c r="M411" s="227" t="s">
        <v>19</v>
      </c>
      <c r="N411" s="228" t="s">
        <v>45</v>
      </c>
      <c r="O411" s="85"/>
      <c r="P411" s="229">
        <f>O411*H411</f>
        <v>0</v>
      </c>
      <c r="Q411" s="229">
        <v>2.2001499999999998</v>
      </c>
      <c r="R411" s="229">
        <f>Q411*H411</f>
        <v>8.8005999999999993</v>
      </c>
      <c r="S411" s="229">
        <v>0</v>
      </c>
      <c r="T411" s="230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1" t="s">
        <v>269</v>
      </c>
      <c r="AT411" s="231" t="s">
        <v>143</v>
      </c>
      <c r="AU411" s="231" t="s">
        <v>85</v>
      </c>
      <c r="AY411" s="18" t="s">
        <v>142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8" t="s">
        <v>82</v>
      </c>
      <c r="BK411" s="232">
        <f>ROUND(I411*H411,2)</f>
        <v>0</v>
      </c>
      <c r="BL411" s="18" t="s">
        <v>269</v>
      </c>
      <c r="BM411" s="231" t="s">
        <v>687</v>
      </c>
    </row>
    <row r="412" s="2" customFormat="1">
      <c r="A412" s="39"/>
      <c r="B412" s="40"/>
      <c r="C412" s="41"/>
      <c r="D412" s="233" t="s">
        <v>149</v>
      </c>
      <c r="E412" s="41"/>
      <c r="F412" s="234" t="s">
        <v>688</v>
      </c>
      <c r="G412" s="41"/>
      <c r="H412" s="41"/>
      <c r="I412" s="137"/>
      <c r="J412" s="41"/>
      <c r="K412" s="41"/>
      <c r="L412" s="45"/>
      <c r="M412" s="235"/>
      <c r="N412" s="236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149</v>
      </c>
      <c r="AU412" s="18" t="s">
        <v>85</v>
      </c>
    </row>
    <row r="413" s="2" customFormat="1">
      <c r="A413" s="39"/>
      <c r="B413" s="40"/>
      <c r="C413" s="41"/>
      <c r="D413" s="233" t="s">
        <v>197</v>
      </c>
      <c r="E413" s="41"/>
      <c r="F413" s="260" t="s">
        <v>689</v>
      </c>
      <c r="G413" s="41"/>
      <c r="H413" s="41"/>
      <c r="I413" s="137"/>
      <c r="J413" s="41"/>
      <c r="K413" s="41"/>
      <c r="L413" s="45"/>
      <c r="M413" s="235"/>
      <c r="N413" s="236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197</v>
      </c>
      <c r="AU413" s="18" t="s">
        <v>85</v>
      </c>
    </row>
    <row r="414" s="13" customFormat="1">
      <c r="A414" s="13"/>
      <c r="B414" s="237"/>
      <c r="C414" s="238"/>
      <c r="D414" s="233" t="s">
        <v>150</v>
      </c>
      <c r="E414" s="239" t="s">
        <v>19</v>
      </c>
      <c r="F414" s="240" t="s">
        <v>1522</v>
      </c>
      <c r="G414" s="238"/>
      <c r="H414" s="241">
        <v>4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7" t="s">
        <v>150</v>
      </c>
      <c r="AU414" s="247" t="s">
        <v>85</v>
      </c>
      <c r="AV414" s="13" t="s">
        <v>85</v>
      </c>
      <c r="AW414" s="13" t="s">
        <v>34</v>
      </c>
      <c r="AX414" s="13" t="s">
        <v>82</v>
      </c>
      <c r="AY414" s="247" t="s">
        <v>142</v>
      </c>
    </row>
    <row r="415" s="2" customFormat="1" ht="16.5" customHeight="1">
      <c r="A415" s="39"/>
      <c r="B415" s="40"/>
      <c r="C415" s="220" t="s">
        <v>695</v>
      </c>
      <c r="D415" s="220" t="s">
        <v>143</v>
      </c>
      <c r="E415" s="221" t="s">
        <v>691</v>
      </c>
      <c r="F415" s="222" t="s">
        <v>692</v>
      </c>
      <c r="G415" s="223" t="s">
        <v>155</v>
      </c>
      <c r="H415" s="224">
        <v>4</v>
      </c>
      <c r="I415" s="225"/>
      <c r="J415" s="226">
        <f>ROUND(I415*H415,2)</f>
        <v>0</v>
      </c>
      <c r="K415" s="222" t="s">
        <v>165</v>
      </c>
      <c r="L415" s="45"/>
      <c r="M415" s="227" t="s">
        <v>19</v>
      </c>
      <c r="N415" s="228" t="s">
        <v>45</v>
      </c>
      <c r="O415" s="85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1" t="s">
        <v>269</v>
      </c>
      <c r="AT415" s="231" t="s">
        <v>143</v>
      </c>
      <c r="AU415" s="231" t="s">
        <v>85</v>
      </c>
      <c r="AY415" s="18" t="s">
        <v>142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8" t="s">
        <v>82</v>
      </c>
      <c r="BK415" s="232">
        <f>ROUND(I415*H415,2)</f>
        <v>0</v>
      </c>
      <c r="BL415" s="18" t="s">
        <v>269</v>
      </c>
      <c r="BM415" s="231" t="s">
        <v>693</v>
      </c>
    </row>
    <row r="416" s="2" customFormat="1">
      <c r="A416" s="39"/>
      <c r="B416" s="40"/>
      <c r="C416" s="41"/>
      <c r="D416" s="233" t="s">
        <v>149</v>
      </c>
      <c r="E416" s="41"/>
      <c r="F416" s="234" t="s">
        <v>694</v>
      </c>
      <c r="G416" s="41"/>
      <c r="H416" s="41"/>
      <c r="I416" s="137"/>
      <c r="J416" s="41"/>
      <c r="K416" s="41"/>
      <c r="L416" s="45"/>
      <c r="M416" s="235"/>
      <c r="N416" s="236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149</v>
      </c>
      <c r="AU416" s="18" t="s">
        <v>85</v>
      </c>
    </row>
    <row r="417" s="2" customFormat="1">
      <c r="A417" s="39"/>
      <c r="B417" s="40"/>
      <c r="C417" s="41"/>
      <c r="D417" s="233" t="s">
        <v>197</v>
      </c>
      <c r="E417" s="41"/>
      <c r="F417" s="260" t="s">
        <v>689</v>
      </c>
      <c r="G417" s="41"/>
      <c r="H417" s="41"/>
      <c r="I417" s="137"/>
      <c r="J417" s="41"/>
      <c r="K417" s="41"/>
      <c r="L417" s="45"/>
      <c r="M417" s="235"/>
      <c r="N417" s="236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197</v>
      </c>
      <c r="AU417" s="18" t="s">
        <v>85</v>
      </c>
    </row>
    <row r="418" s="13" customFormat="1">
      <c r="A418" s="13"/>
      <c r="B418" s="237"/>
      <c r="C418" s="238"/>
      <c r="D418" s="233" t="s">
        <v>150</v>
      </c>
      <c r="E418" s="239" t="s">
        <v>19</v>
      </c>
      <c r="F418" s="240" t="s">
        <v>1522</v>
      </c>
      <c r="G418" s="238"/>
      <c r="H418" s="241">
        <v>4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7" t="s">
        <v>150</v>
      </c>
      <c r="AU418" s="247" t="s">
        <v>85</v>
      </c>
      <c r="AV418" s="13" t="s">
        <v>85</v>
      </c>
      <c r="AW418" s="13" t="s">
        <v>34</v>
      </c>
      <c r="AX418" s="13" t="s">
        <v>82</v>
      </c>
      <c r="AY418" s="247" t="s">
        <v>142</v>
      </c>
    </row>
    <row r="419" s="2" customFormat="1" ht="44.25" customHeight="1">
      <c r="A419" s="39"/>
      <c r="B419" s="40"/>
      <c r="C419" s="248" t="s">
        <v>699</v>
      </c>
      <c r="D419" s="248" t="s">
        <v>152</v>
      </c>
      <c r="E419" s="249" t="s">
        <v>1248</v>
      </c>
      <c r="F419" s="250" t="s">
        <v>697</v>
      </c>
      <c r="G419" s="251" t="s">
        <v>155</v>
      </c>
      <c r="H419" s="252">
        <v>1</v>
      </c>
      <c r="I419" s="253"/>
      <c r="J419" s="254">
        <f>ROUND(I419*H419,2)</f>
        <v>0</v>
      </c>
      <c r="K419" s="250" t="s">
        <v>19</v>
      </c>
      <c r="L419" s="255"/>
      <c r="M419" s="256" t="s">
        <v>19</v>
      </c>
      <c r="N419" s="257" t="s">
        <v>45</v>
      </c>
      <c r="O419" s="85"/>
      <c r="P419" s="229">
        <f>O419*H419</f>
        <v>0</v>
      </c>
      <c r="Q419" s="229">
        <v>0.11500000000000001</v>
      </c>
      <c r="R419" s="229">
        <f>Q419*H419</f>
        <v>0.11500000000000001</v>
      </c>
      <c r="S419" s="229">
        <v>0</v>
      </c>
      <c r="T419" s="230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1" t="s">
        <v>325</v>
      </c>
      <c r="AT419" s="231" t="s">
        <v>152</v>
      </c>
      <c r="AU419" s="231" t="s">
        <v>85</v>
      </c>
      <c r="AY419" s="18" t="s">
        <v>142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8" t="s">
        <v>82</v>
      </c>
      <c r="BK419" s="232">
        <f>ROUND(I419*H419,2)</f>
        <v>0</v>
      </c>
      <c r="BL419" s="18" t="s">
        <v>325</v>
      </c>
      <c r="BM419" s="231" t="s">
        <v>698</v>
      </c>
    </row>
    <row r="420" s="2" customFormat="1">
      <c r="A420" s="39"/>
      <c r="B420" s="40"/>
      <c r="C420" s="41"/>
      <c r="D420" s="233" t="s">
        <v>149</v>
      </c>
      <c r="E420" s="41"/>
      <c r="F420" s="234" t="s">
        <v>697</v>
      </c>
      <c r="G420" s="41"/>
      <c r="H420" s="41"/>
      <c r="I420" s="137"/>
      <c r="J420" s="41"/>
      <c r="K420" s="41"/>
      <c r="L420" s="45"/>
      <c r="M420" s="235"/>
      <c r="N420" s="236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149</v>
      </c>
      <c r="AU420" s="18" t="s">
        <v>85</v>
      </c>
    </row>
    <row r="421" s="13" customFormat="1">
      <c r="A421" s="13"/>
      <c r="B421" s="237"/>
      <c r="C421" s="238"/>
      <c r="D421" s="233" t="s">
        <v>150</v>
      </c>
      <c r="E421" s="239" t="s">
        <v>19</v>
      </c>
      <c r="F421" s="240" t="s">
        <v>1481</v>
      </c>
      <c r="G421" s="238"/>
      <c r="H421" s="241">
        <v>1</v>
      </c>
      <c r="I421" s="242"/>
      <c r="J421" s="238"/>
      <c r="K421" s="238"/>
      <c r="L421" s="243"/>
      <c r="M421" s="244"/>
      <c r="N421" s="245"/>
      <c r="O421" s="245"/>
      <c r="P421" s="245"/>
      <c r="Q421" s="245"/>
      <c r="R421" s="245"/>
      <c r="S421" s="245"/>
      <c r="T421" s="24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7" t="s">
        <v>150</v>
      </c>
      <c r="AU421" s="247" t="s">
        <v>85</v>
      </c>
      <c r="AV421" s="13" t="s">
        <v>85</v>
      </c>
      <c r="AW421" s="13" t="s">
        <v>34</v>
      </c>
      <c r="AX421" s="13" t="s">
        <v>82</v>
      </c>
      <c r="AY421" s="247" t="s">
        <v>142</v>
      </c>
    </row>
    <row r="422" s="2" customFormat="1" ht="55.5" customHeight="1">
      <c r="A422" s="39"/>
      <c r="B422" s="40"/>
      <c r="C422" s="248" t="s">
        <v>703</v>
      </c>
      <c r="D422" s="248" t="s">
        <v>152</v>
      </c>
      <c r="E422" s="249" t="s">
        <v>704</v>
      </c>
      <c r="F422" s="250" t="s">
        <v>705</v>
      </c>
      <c r="G422" s="251" t="s">
        <v>155</v>
      </c>
      <c r="H422" s="252">
        <v>3</v>
      </c>
      <c r="I422" s="253"/>
      <c r="J422" s="254">
        <f>ROUND(I422*H422,2)</f>
        <v>0</v>
      </c>
      <c r="K422" s="250" t="s">
        <v>165</v>
      </c>
      <c r="L422" s="255"/>
      <c r="M422" s="256" t="s">
        <v>19</v>
      </c>
      <c r="N422" s="257" t="s">
        <v>45</v>
      </c>
      <c r="O422" s="85"/>
      <c r="P422" s="229">
        <f>O422*H422</f>
        <v>0</v>
      </c>
      <c r="Q422" s="229">
        <v>0.14000000000000001</v>
      </c>
      <c r="R422" s="229">
        <f>Q422*H422</f>
        <v>0.42000000000000004</v>
      </c>
      <c r="S422" s="229">
        <v>0</v>
      </c>
      <c r="T422" s="230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1" t="s">
        <v>325</v>
      </c>
      <c r="AT422" s="231" t="s">
        <v>152</v>
      </c>
      <c r="AU422" s="231" t="s">
        <v>85</v>
      </c>
      <c r="AY422" s="18" t="s">
        <v>142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18" t="s">
        <v>82</v>
      </c>
      <c r="BK422" s="232">
        <f>ROUND(I422*H422,2)</f>
        <v>0</v>
      </c>
      <c r="BL422" s="18" t="s">
        <v>325</v>
      </c>
      <c r="BM422" s="231" t="s">
        <v>706</v>
      </c>
    </row>
    <row r="423" s="2" customFormat="1">
      <c r="A423" s="39"/>
      <c r="B423" s="40"/>
      <c r="C423" s="41"/>
      <c r="D423" s="233" t="s">
        <v>149</v>
      </c>
      <c r="E423" s="41"/>
      <c r="F423" s="234" t="s">
        <v>705</v>
      </c>
      <c r="G423" s="41"/>
      <c r="H423" s="41"/>
      <c r="I423" s="137"/>
      <c r="J423" s="41"/>
      <c r="K423" s="41"/>
      <c r="L423" s="45"/>
      <c r="M423" s="235"/>
      <c r="N423" s="236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149</v>
      </c>
      <c r="AU423" s="18" t="s">
        <v>85</v>
      </c>
    </row>
    <row r="424" s="13" customFormat="1">
      <c r="A424" s="13"/>
      <c r="B424" s="237"/>
      <c r="C424" s="238"/>
      <c r="D424" s="233" t="s">
        <v>150</v>
      </c>
      <c r="E424" s="239" t="s">
        <v>19</v>
      </c>
      <c r="F424" s="240" t="s">
        <v>1533</v>
      </c>
      <c r="G424" s="238"/>
      <c r="H424" s="241">
        <v>3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7" t="s">
        <v>150</v>
      </c>
      <c r="AU424" s="247" t="s">
        <v>85</v>
      </c>
      <c r="AV424" s="13" t="s">
        <v>85</v>
      </c>
      <c r="AW424" s="13" t="s">
        <v>34</v>
      </c>
      <c r="AX424" s="13" t="s">
        <v>82</v>
      </c>
      <c r="AY424" s="247" t="s">
        <v>142</v>
      </c>
    </row>
    <row r="425" s="2" customFormat="1" ht="44.25" customHeight="1">
      <c r="A425" s="39"/>
      <c r="B425" s="40"/>
      <c r="C425" s="248" t="s">
        <v>707</v>
      </c>
      <c r="D425" s="248" t="s">
        <v>152</v>
      </c>
      <c r="E425" s="249" t="s">
        <v>1254</v>
      </c>
      <c r="F425" s="250" t="s">
        <v>1255</v>
      </c>
      <c r="G425" s="251" t="s">
        <v>155</v>
      </c>
      <c r="H425" s="252">
        <v>3</v>
      </c>
      <c r="I425" s="253"/>
      <c r="J425" s="254">
        <f>ROUND(I425*H425,2)</f>
        <v>0</v>
      </c>
      <c r="K425" s="250" t="s">
        <v>19</v>
      </c>
      <c r="L425" s="255"/>
      <c r="M425" s="256" t="s">
        <v>19</v>
      </c>
      <c r="N425" s="257" t="s">
        <v>45</v>
      </c>
      <c r="O425" s="85"/>
      <c r="P425" s="229">
        <f>O425*H425</f>
        <v>0</v>
      </c>
      <c r="Q425" s="229">
        <v>0.017299999999999999</v>
      </c>
      <c r="R425" s="229">
        <f>Q425*H425</f>
        <v>0.051900000000000002</v>
      </c>
      <c r="S425" s="229">
        <v>0</v>
      </c>
      <c r="T425" s="230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1" t="s">
        <v>388</v>
      </c>
      <c r="AT425" s="231" t="s">
        <v>152</v>
      </c>
      <c r="AU425" s="231" t="s">
        <v>85</v>
      </c>
      <c r="AY425" s="18" t="s">
        <v>142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8" t="s">
        <v>82</v>
      </c>
      <c r="BK425" s="232">
        <f>ROUND(I425*H425,2)</f>
        <v>0</v>
      </c>
      <c r="BL425" s="18" t="s">
        <v>269</v>
      </c>
      <c r="BM425" s="231" t="s">
        <v>710</v>
      </c>
    </row>
    <row r="426" s="2" customFormat="1">
      <c r="A426" s="39"/>
      <c r="B426" s="40"/>
      <c r="C426" s="41"/>
      <c r="D426" s="233" t="s">
        <v>149</v>
      </c>
      <c r="E426" s="41"/>
      <c r="F426" s="234" t="s">
        <v>1255</v>
      </c>
      <c r="G426" s="41"/>
      <c r="H426" s="41"/>
      <c r="I426" s="137"/>
      <c r="J426" s="41"/>
      <c r="K426" s="41"/>
      <c r="L426" s="45"/>
      <c r="M426" s="235"/>
      <c r="N426" s="236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149</v>
      </c>
      <c r="AU426" s="18" t="s">
        <v>85</v>
      </c>
    </row>
    <row r="427" s="13" customFormat="1">
      <c r="A427" s="13"/>
      <c r="B427" s="237"/>
      <c r="C427" s="238"/>
      <c r="D427" s="233" t="s">
        <v>150</v>
      </c>
      <c r="E427" s="239" t="s">
        <v>19</v>
      </c>
      <c r="F427" s="240" t="s">
        <v>1533</v>
      </c>
      <c r="G427" s="238"/>
      <c r="H427" s="241">
        <v>3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7" t="s">
        <v>150</v>
      </c>
      <c r="AU427" s="247" t="s">
        <v>85</v>
      </c>
      <c r="AV427" s="13" t="s">
        <v>85</v>
      </c>
      <c r="AW427" s="13" t="s">
        <v>34</v>
      </c>
      <c r="AX427" s="13" t="s">
        <v>82</v>
      </c>
      <c r="AY427" s="247" t="s">
        <v>142</v>
      </c>
    </row>
    <row r="428" s="2" customFormat="1" ht="44.25" customHeight="1">
      <c r="A428" s="39"/>
      <c r="B428" s="40"/>
      <c r="C428" s="220" t="s">
        <v>712</v>
      </c>
      <c r="D428" s="220" t="s">
        <v>143</v>
      </c>
      <c r="E428" s="221" t="s">
        <v>713</v>
      </c>
      <c r="F428" s="222" t="s">
        <v>714</v>
      </c>
      <c r="G428" s="223" t="s">
        <v>155</v>
      </c>
      <c r="H428" s="224">
        <v>3</v>
      </c>
      <c r="I428" s="225"/>
      <c r="J428" s="226">
        <f>ROUND(I428*H428,2)</f>
        <v>0</v>
      </c>
      <c r="K428" s="222" t="s">
        <v>19</v>
      </c>
      <c r="L428" s="45"/>
      <c r="M428" s="227" t="s">
        <v>19</v>
      </c>
      <c r="N428" s="228" t="s">
        <v>45</v>
      </c>
      <c r="O428" s="85"/>
      <c r="P428" s="229">
        <f>O428*H428</f>
        <v>0</v>
      </c>
      <c r="Q428" s="229">
        <v>2.2001499999999998</v>
      </c>
      <c r="R428" s="229">
        <f>Q428*H428</f>
        <v>6.6004499999999995</v>
      </c>
      <c r="S428" s="229">
        <v>0</v>
      </c>
      <c r="T428" s="230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1" t="s">
        <v>269</v>
      </c>
      <c r="AT428" s="231" t="s">
        <v>143</v>
      </c>
      <c r="AU428" s="231" t="s">
        <v>85</v>
      </c>
      <c r="AY428" s="18" t="s">
        <v>142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8" t="s">
        <v>82</v>
      </c>
      <c r="BK428" s="232">
        <f>ROUND(I428*H428,2)</f>
        <v>0</v>
      </c>
      <c r="BL428" s="18" t="s">
        <v>269</v>
      </c>
      <c r="BM428" s="231" t="s">
        <v>715</v>
      </c>
    </row>
    <row r="429" s="2" customFormat="1">
      <c r="A429" s="39"/>
      <c r="B429" s="40"/>
      <c r="C429" s="41"/>
      <c r="D429" s="233" t="s">
        <v>149</v>
      </c>
      <c r="E429" s="41"/>
      <c r="F429" s="234" t="s">
        <v>716</v>
      </c>
      <c r="G429" s="41"/>
      <c r="H429" s="41"/>
      <c r="I429" s="137"/>
      <c r="J429" s="41"/>
      <c r="K429" s="41"/>
      <c r="L429" s="45"/>
      <c r="M429" s="235"/>
      <c r="N429" s="236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149</v>
      </c>
      <c r="AU429" s="18" t="s">
        <v>85</v>
      </c>
    </row>
    <row r="430" s="2" customFormat="1">
      <c r="A430" s="39"/>
      <c r="B430" s="40"/>
      <c r="C430" s="41"/>
      <c r="D430" s="233" t="s">
        <v>197</v>
      </c>
      <c r="E430" s="41"/>
      <c r="F430" s="260" t="s">
        <v>689</v>
      </c>
      <c r="G430" s="41"/>
      <c r="H430" s="41"/>
      <c r="I430" s="137"/>
      <c r="J430" s="41"/>
      <c r="K430" s="41"/>
      <c r="L430" s="45"/>
      <c r="M430" s="235"/>
      <c r="N430" s="236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197</v>
      </c>
      <c r="AU430" s="18" t="s">
        <v>85</v>
      </c>
    </row>
    <row r="431" s="13" customFormat="1">
      <c r="A431" s="13"/>
      <c r="B431" s="237"/>
      <c r="C431" s="238"/>
      <c r="D431" s="233" t="s">
        <v>150</v>
      </c>
      <c r="E431" s="239" t="s">
        <v>19</v>
      </c>
      <c r="F431" s="240" t="s">
        <v>1533</v>
      </c>
      <c r="G431" s="238"/>
      <c r="H431" s="241">
        <v>3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7" t="s">
        <v>150</v>
      </c>
      <c r="AU431" s="247" t="s">
        <v>85</v>
      </c>
      <c r="AV431" s="13" t="s">
        <v>85</v>
      </c>
      <c r="AW431" s="13" t="s">
        <v>34</v>
      </c>
      <c r="AX431" s="13" t="s">
        <v>82</v>
      </c>
      <c r="AY431" s="247" t="s">
        <v>142</v>
      </c>
    </row>
    <row r="432" s="2" customFormat="1" ht="16.5" customHeight="1">
      <c r="A432" s="39"/>
      <c r="B432" s="40"/>
      <c r="C432" s="220" t="s">
        <v>717</v>
      </c>
      <c r="D432" s="220" t="s">
        <v>143</v>
      </c>
      <c r="E432" s="221" t="s">
        <v>723</v>
      </c>
      <c r="F432" s="222" t="s">
        <v>724</v>
      </c>
      <c r="G432" s="223" t="s">
        <v>725</v>
      </c>
      <c r="H432" s="224">
        <v>1</v>
      </c>
      <c r="I432" s="225"/>
      <c r="J432" s="226">
        <f>ROUND(I432*H432,2)</f>
        <v>0</v>
      </c>
      <c r="K432" s="222" t="s">
        <v>19</v>
      </c>
      <c r="L432" s="45"/>
      <c r="M432" s="227" t="s">
        <v>19</v>
      </c>
      <c r="N432" s="228" t="s">
        <v>45</v>
      </c>
      <c r="O432" s="85"/>
      <c r="P432" s="229">
        <f>O432*H432</f>
        <v>0</v>
      </c>
      <c r="Q432" s="229">
        <v>0</v>
      </c>
      <c r="R432" s="229">
        <f>Q432*H432</f>
        <v>0</v>
      </c>
      <c r="S432" s="229">
        <v>0</v>
      </c>
      <c r="T432" s="230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1" t="s">
        <v>269</v>
      </c>
      <c r="AT432" s="231" t="s">
        <v>143</v>
      </c>
      <c r="AU432" s="231" t="s">
        <v>85</v>
      </c>
      <c r="AY432" s="18" t="s">
        <v>142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18" t="s">
        <v>82</v>
      </c>
      <c r="BK432" s="232">
        <f>ROUND(I432*H432,2)</f>
        <v>0</v>
      </c>
      <c r="BL432" s="18" t="s">
        <v>269</v>
      </c>
      <c r="BM432" s="231" t="s">
        <v>726</v>
      </c>
    </row>
    <row r="433" s="2" customFormat="1">
      <c r="A433" s="39"/>
      <c r="B433" s="40"/>
      <c r="C433" s="41"/>
      <c r="D433" s="233" t="s">
        <v>149</v>
      </c>
      <c r="E433" s="41"/>
      <c r="F433" s="234" t="s">
        <v>727</v>
      </c>
      <c r="G433" s="41"/>
      <c r="H433" s="41"/>
      <c r="I433" s="137"/>
      <c r="J433" s="41"/>
      <c r="K433" s="41"/>
      <c r="L433" s="45"/>
      <c r="M433" s="235"/>
      <c r="N433" s="236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149</v>
      </c>
      <c r="AU433" s="18" t="s">
        <v>85</v>
      </c>
    </row>
    <row r="434" s="2" customFormat="1" ht="16.5" customHeight="1">
      <c r="A434" s="39"/>
      <c r="B434" s="40"/>
      <c r="C434" s="220" t="s">
        <v>722</v>
      </c>
      <c r="D434" s="220" t="s">
        <v>143</v>
      </c>
      <c r="E434" s="221" t="s">
        <v>729</v>
      </c>
      <c r="F434" s="222" t="s">
        <v>730</v>
      </c>
      <c r="G434" s="223" t="s">
        <v>725</v>
      </c>
      <c r="H434" s="224">
        <v>1</v>
      </c>
      <c r="I434" s="225"/>
      <c r="J434" s="226">
        <f>ROUND(I434*H434,2)</f>
        <v>0</v>
      </c>
      <c r="K434" s="222" t="s">
        <v>19</v>
      </c>
      <c r="L434" s="45"/>
      <c r="M434" s="227" t="s">
        <v>19</v>
      </c>
      <c r="N434" s="228" t="s">
        <v>45</v>
      </c>
      <c r="O434" s="85"/>
      <c r="P434" s="229">
        <f>O434*H434</f>
        <v>0</v>
      </c>
      <c r="Q434" s="229">
        <v>0</v>
      </c>
      <c r="R434" s="229">
        <f>Q434*H434</f>
        <v>0</v>
      </c>
      <c r="S434" s="229">
        <v>0</v>
      </c>
      <c r="T434" s="230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1" t="s">
        <v>269</v>
      </c>
      <c r="AT434" s="231" t="s">
        <v>143</v>
      </c>
      <c r="AU434" s="231" t="s">
        <v>85</v>
      </c>
      <c r="AY434" s="18" t="s">
        <v>142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18" t="s">
        <v>82</v>
      </c>
      <c r="BK434" s="232">
        <f>ROUND(I434*H434,2)</f>
        <v>0</v>
      </c>
      <c r="BL434" s="18" t="s">
        <v>269</v>
      </c>
      <c r="BM434" s="231" t="s">
        <v>731</v>
      </c>
    </row>
    <row r="435" s="2" customFormat="1">
      <c r="A435" s="39"/>
      <c r="B435" s="40"/>
      <c r="C435" s="41"/>
      <c r="D435" s="233" t="s">
        <v>149</v>
      </c>
      <c r="E435" s="41"/>
      <c r="F435" s="234" t="s">
        <v>732</v>
      </c>
      <c r="G435" s="41"/>
      <c r="H435" s="41"/>
      <c r="I435" s="137"/>
      <c r="J435" s="41"/>
      <c r="K435" s="41"/>
      <c r="L435" s="45"/>
      <c r="M435" s="235"/>
      <c r="N435" s="236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149</v>
      </c>
      <c r="AU435" s="18" t="s">
        <v>85</v>
      </c>
    </row>
    <row r="436" s="12" customFormat="1" ht="22.8" customHeight="1">
      <c r="A436" s="12"/>
      <c r="B436" s="206"/>
      <c r="C436" s="207"/>
      <c r="D436" s="208" t="s">
        <v>73</v>
      </c>
      <c r="E436" s="258" t="s">
        <v>733</v>
      </c>
      <c r="F436" s="258" t="s">
        <v>734</v>
      </c>
      <c r="G436" s="207"/>
      <c r="H436" s="207"/>
      <c r="I436" s="210"/>
      <c r="J436" s="259">
        <f>BK436</f>
        <v>0</v>
      </c>
      <c r="K436" s="207"/>
      <c r="L436" s="212"/>
      <c r="M436" s="213"/>
      <c r="N436" s="214"/>
      <c r="O436" s="214"/>
      <c r="P436" s="215">
        <f>SUM(P437:P538)</f>
        <v>0</v>
      </c>
      <c r="Q436" s="214"/>
      <c r="R436" s="215">
        <f>SUM(R437:R538)</f>
        <v>159.70549828000003</v>
      </c>
      <c r="S436" s="214"/>
      <c r="T436" s="216">
        <f>SUM(T437:T538)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17" t="s">
        <v>158</v>
      </c>
      <c r="AT436" s="218" t="s">
        <v>73</v>
      </c>
      <c r="AU436" s="218" t="s">
        <v>82</v>
      </c>
      <c r="AY436" s="217" t="s">
        <v>142</v>
      </c>
      <c r="BK436" s="219">
        <f>SUM(BK437:BK538)</f>
        <v>0</v>
      </c>
    </row>
    <row r="437" s="2" customFormat="1" ht="21.75" customHeight="1">
      <c r="A437" s="39"/>
      <c r="B437" s="40"/>
      <c r="C437" s="220" t="s">
        <v>728</v>
      </c>
      <c r="D437" s="220" t="s">
        <v>143</v>
      </c>
      <c r="E437" s="221" t="s">
        <v>1534</v>
      </c>
      <c r="F437" s="222" t="s">
        <v>1535</v>
      </c>
      <c r="G437" s="223" t="s">
        <v>146</v>
      </c>
      <c r="H437" s="224">
        <v>48</v>
      </c>
      <c r="I437" s="225"/>
      <c r="J437" s="226">
        <f>ROUND(I437*H437,2)</f>
        <v>0</v>
      </c>
      <c r="K437" s="222" t="s">
        <v>165</v>
      </c>
      <c r="L437" s="45"/>
      <c r="M437" s="227" t="s">
        <v>19</v>
      </c>
      <c r="N437" s="228" t="s">
        <v>45</v>
      </c>
      <c r="O437" s="85"/>
      <c r="P437" s="229">
        <f>O437*H437</f>
        <v>0</v>
      </c>
      <c r="Q437" s="229">
        <v>0</v>
      </c>
      <c r="R437" s="229">
        <f>Q437*H437</f>
        <v>0</v>
      </c>
      <c r="S437" s="229">
        <v>0</v>
      </c>
      <c r="T437" s="230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1" t="s">
        <v>269</v>
      </c>
      <c r="AT437" s="231" t="s">
        <v>143</v>
      </c>
      <c r="AU437" s="231" t="s">
        <v>85</v>
      </c>
      <c r="AY437" s="18" t="s">
        <v>142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8" t="s">
        <v>82</v>
      </c>
      <c r="BK437" s="232">
        <f>ROUND(I437*H437,2)</f>
        <v>0</v>
      </c>
      <c r="BL437" s="18" t="s">
        <v>269</v>
      </c>
      <c r="BM437" s="231" t="s">
        <v>1536</v>
      </c>
    </row>
    <row r="438" s="2" customFormat="1">
      <c r="A438" s="39"/>
      <c r="B438" s="40"/>
      <c r="C438" s="41"/>
      <c r="D438" s="233" t="s">
        <v>149</v>
      </c>
      <c r="E438" s="41"/>
      <c r="F438" s="234" t="s">
        <v>1537</v>
      </c>
      <c r="G438" s="41"/>
      <c r="H438" s="41"/>
      <c r="I438" s="137"/>
      <c r="J438" s="41"/>
      <c r="K438" s="41"/>
      <c r="L438" s="45"/>
      <c r="M438" s="235"/>
      <c r="N438" s="236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149</v>
      </c>
      <c r="AU438" s="18" t="s">
        <v>85</v>
      </c>
    </row>
    <row r="439" s="2" customFormat="1">
      <c r="A439" s="39"/>
      <c r="B439" s="40"/>
      <c r="C439" s="41"/>
      <c r="D439" s="233" t="s">
        <v>197</v>
      </c>
      <c r="E439" s="41"/>
      <c r="F439" s="260" t="s">
        <v>740</v>
      </c>
      <c r="G439" s="41"/>
      <c r="H439" s="41"/>
      <c r="I439" s="137"/>
      <c r="J439" s="41"/>
      <c r="K439" s="41"/>
      <c r="L439" s="45"/>
      <c r="M439" s="235"/>
      <c r="N439" s="236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197</v>
      </c>
      <c r="AU439" s="18" t="s">
        <v>85</v>
      </c>
    </row>
    <row r="440" s="13" customFormat="1">
      <c r="A440" s="13"/>
      <c r="B440" s="237"/>
      <c r="C440" s="238"/>
      <c r="D440" s="233" t="s">
        <v>150</v>
      </c>
      <c r="E440" s="239" t="s">
        <v>19</v>
      </c>
      <c r="F440" s="240" t="s">
        <v>1538</v>
      </c>
      <c r="G440" s="238"/>
      <c r="H440" s="241">
        <v>20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7" t="s">
        <v>150</v>
      </c>
      <c r="AU440" s="247" t="s">
        <v>85</v>
      </c>
      <c r="AV440" s="13" t="s">
        <v>85</v>
      </c>
      <c r="AW440" s="13" t="s">
        <v>34</v>
      </c>
      <c r="AX440" s="13" t="s">
        <v>74</v>
      </c>
      <c r="AY440" s="247" t="s">
        <v>142</v>
      </c>
    </row>
    <row r="441" s="13" customFormat="1">
      <c r="A441" s="13"/>
      <c r="B441" s="237"/>
      <c r="C441" s="238"/>
      <c r="D441" s="233" t="s">
        <v>150</v>
      </c>
      <c r="E441" s="239" t="s">
        <v>19</v>
      </c>
      <c r="F441" s="240" t="s">
        <v>1539</v>
      </c>
      <c r="G441" s="238"/>
      <c r="H441" s="241">
        <v>28</v>
      </c>
      <c r="I441" s="242"/>
      <c r="J441" s="238"/>
      <c r="K441" s="238"/>
      <c r="L441" s="243"/>
      <c r="M441" s="244"/>
      <c r="N441" s="245"/>
      <c r="O441" s="245"/>
      <c r="P441" s="245"/>
      <c r="Q441" s="245"/>
      <c r="R441" s="245"/>
      <c r="S441" s="245"/>
      <c r="T441" s="246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7" t="s">
        <v>150</v>
      </c>
      <c r="AU441" s="247" t="s">
        <v>85</v>
      </c>
      <c r="AV441" s="13" t="s">
        <v>85</v>
      </c>
      <c r="AW441" s="13" t="s">
        <v>34</v>
      </c>
      <c r="AX441" s="13" t="s">
        <v>74</v>
      </c>
      <c r="AY441" s="247" t="s">
        <v>142</v>
      </c>
    </row>
    <row r="442" s="14" customFormat="1">
      <c r="A442" s="14"/>
      <c r="B442" s="261"/>
      <c r="C442" s="262"/>
      <c r="D442" s="233" t="s">
        <v>150</v>
      </c>
      <c r="E442" s="263" t="s">
        <v>19</v>
      </c>
      <c r="F442" s="264" t="s">
        <v>480</v>
      </c>
      <c r="G442" s="262"/>
      <c r="H442" s="265">
        <v>48</v>
      </c>
      <c r="I442" s="266"/>
      <c r="J442" s="262"/>
      <c r="K442" s="262"/>
      <c r="L442" s="267"/>
      <c r="M442" s="268"/>
      <c r="N442" s="269"/>
      <c r="O442" s="269"/>
      <c r="P442" s="269"/>
      <c r="Q442" s="269"/>
      <c r="R442" s="269"/>
      <c r="S442" s="269"/>
      <c r="T442" s="27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1" t="s">
        <v>150</v>
      </c>
      <c r="AU442" s="271" t="s">
        <v>85</v>
      </c>
      <c r="AV442" s="14" t="s">
        <v>169</v>
      </c>
      <c r="AW442" s="14" t="s">
        <v>34</v>
      </c>
      <c r="AX442" s="14" t="s">
        <v>82</v>
      </c>
      <c r="AY442" s="271" t="s">
        <v>142</v>
      </c>
    </row>
    <row r="443" s="2" customFormat="1" ht="21.75" customHeight="1">
      <c r="A443" s="39"/>
      <c r="B443" s="40"/>
      <c r="C443" s="220" t="s">
        <v>735</v>
      </c>
      <c r="D443" s="220" t="s">
        <v>143</v>
      </c>
      <c r="E443" s="221" t="s">
        <v>1540</v>
      </c>
      <c r="F443" s="222" t="s">
        <v>1541</v>
      </c>
      <c r="G443" s="223" t="s">
        <v>146</v>
      </c>
      <c r="H443" s="224">
        <v>48</v>
      </c>
      <c r="I443" s="225"/>
      <c r="J443" s="226">
        <f>ROUND(I443*H443,2)</f>
        <v>0</v>
      </c>
      <c r="K443" s="222" t="s">
        <v>165</v>
      </c>
      <c r="L443" s="45"/>
      <c r="M443" s="227" t="s">
        <v>19</v>
      </c>
      <c r="N443" s="228" t="s">
        <v>45</v>
      </c>
      <c r="O443" s="85"/>
      <c r="P443" s="229">
        <f>O443*H443</f>
        <v>0</v>
      </c>
      <c r="Q443" s="229">
        <v>0</v>
      </c>
      <c r="R443" s="229">
        <f>Q443*H443</f>
        <v>0</v>
      </c>
      <c r="S443" s="229">
        <v>0</v>
      </c>
      <c r="T443" s="230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1" t="s">
        <v>269</v>
      </c>
      <c r="AT443" s="231" t="s">
        <v>143</v>
      </c>
      <c r="AU443" s="231" t="s">
        <v>85</v>
      </c>
      <c r="AY443" s="18" t="s">
        <v>142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18" t="s">
        <v>82</v>
      </c>
      <c r="BK443" s="232">
        <f>ROUND(I443*H443,2)</f>
        <v>0</v>
      </c>
      <c r="BL443" s="18" t="s">
        <v>269</v>
      </c>
      <c r="BM443" s="231" t="s">
        <v>1542</v>
      </c>
    </row>
    <row r="444" s="2" customFormat="1">
      <c r="A444" s="39"/>
      <c r="B444" s="40"/>
      <c r="C444" s="41"/>
      <c r="D444" s="233" t="s">
        <v>149</v>
      </c>
      <c r="E444" s="41"/>
      <c r="F444" s="234" t="s">
        <v>1543</v>
      </c>
      <c r="G444" s="41"/>
      <c r="H444" s="41"/>
      <c r="I444" s="137"/>
      <c r="J444" s="41"/>
      <c r="K444" s="41"/>
      <c r="L444" s="45"/>
      <c r="M444" s="235"/>
      <c r="N444" s="236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149</v>
      </c>
      <c r="AU444" s="18" t="s">
        <v>85</v>
      </c>
    </row>
    <row r="445" s="2" customFormat="1">
      <c r="A445" s="39"/>
      <c r="B445" s="40"/>
      <c r="C445" s="41"/>
      <c r="D445" s="233" t="s">
        <v>197</v>
      </c>
      <c r="E445" s="41"/>
      <c r="F445" s="260" t="s">
        <v>753</v>
      </c>
      <c r="G445" s="41"/>
      <c r="H445" s="41"/>
      <c r="I445" s="137"/>
      <c r="J445" s="41"/>
      <c r="K445" s="41"/>
      <c r="L445" s="45"/>
      <c r="M445" s="235"/>
      <c r="N445" s="236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197</v>
      </c>
      <c r="AU445" s="18" t="s">
        <v>85</v>
      </c>
    </row>
    <row r="446" s="13" customFormat="1">
      <c r="A446" s="13"/>
      <c r="B446" s="237"/>
      <c r="C446" s="238"/>
      <c r="D446" s="233" t="s">
        <v>150</v>
      </c>
      <c r="E446" s="239" t="s">
        <v>19</v>
      </c>
      <c r="F446" s="240" t="s">
        <v>1538</v>
      </c>
      <c r="G446" s="238"/>
      <c r="H446" s="241">
        <v>20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7" t="s">
        <v>150</v>
      </c>
      <c r="AU446" s="247" t="s">
        <v>85</v>
      </c>
      <c r="AV446" s="13" t="s">
        <v>85</v>
      </c>
      <c r="AW446" s="13" t="s">
        <v>34</v>
      </c>
      <c r="AX446" s="13" t="s">
        <v>74</v>
      </c>
      <c r="AY446" s="247" t="s">
        <v>142</v>
      </c>
    </row>
    <row r="447" s="13" customFormat="1">
      <c r="A447" s="13"/>
      <c r="B447" s="237"/>
      <c r="C447" s="238"/>
      <c r="D447" s="233" t="s">
        <v>150</v>
      </c>
      <c r="E447" s="239" t="s">
        <v>19</v>
      </c>
      <c r="F447" s="240" t="s">
        <v>1539</v>
      </c>
      <c r="G447" s="238"/>
      <c r="H447" s="241">
        <v>28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7" t="s">
        <v>150</v>
      </c>
      <c r="AU447" s="247" t="s">
        <v>85</v>
      </c>
      <c r="AV447" s="13" t="s">
        <v>85</v>
      </c>
      <c r="AW447" s="13" t="s">
        <v>34</v>
      </c>
      <c r="AX447" s="13" t="s">
        <v>74</v>
      </c>
      <c r="AY447" s="247" t="s">
        <v>142</v>
      </c>
    </row>
    <row r="448" s="14" customFormat="1">
      <c r="A448" s="14"/>
      <c r="B448" s="261"/>
      <c r="C448" s="262"/>
      <c r="D448" s="233" t="s">
        <v>150</v>
      </c>
      <c r="E448" s="263" t="s">
        <v>19</v>
      </c>
      <c r="F448" s="264" t="s">
        <v>480</v>
      </c>
      <c r="G448" s="262"/>
      <c r="H448" s="265">
        <v>48</v>
      </c>
      <c r="I448" s="266"/>
      <c r="J448" s="262"/>
      <c r="K448" s="262"/>
      <c r="L448" s="267"/>
      <c r="M448" s="268"/>
      <c r="N448" s="269"/>
      <c r="O448" s="269"/>
      <c r="P448" s="269"/>
      <c r="Q448" s="269"/>
      <c r="R448" s="269"/>
      <c r="S448" s="269"/>
      <c r="T448" s="270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1" t="s">
        <v>150</v>
      </c>
      <c r="AU448" s="271" t="s">
        <v>85</v>
      </c>
      <c r="AV448" s="14" t="s">
        <v>169</v>
      </c>
      <c r="AW448" s="14" t="s">
        <v>34</v>
      </c>
      <c r="AX448" s="14" t="s">
        <v>82</v>
      </c>
      <c r="AY448" s="271" t="s">
        <v>142</v>
      </c>
    </row>
    <row r="449" s="2" customFormat="1" ht="21.75" customHeight="1">
      <c r="A449" s="39"/>
      <c r="B449" s="40"/>
      <c r="C449" s="220" t="s">
        <v>742</v>
      </c>
      <c r="D449" s="220" t="s">
        <v>143</v>
      </c>
      <c r="E449" s="221" t="s">
        <v>736</v>
      </c>
      <c r="F449" s="222" t="s">
        <v>737</v>
      </c>
      <c r="G449" s="223" t="s">
        <v>146</v>
      </c>
      <c r="H449" s="224">
        <v>16</v>
      </c>
      <c r="I449" s="225"/>
      <c r="J449" s="226">
        <f>ROUND(I449*H449,2)</f>
        <v>0</v>
      </c>
      <c r="K449" s="222" t="s">
        <v>165</v>
      </c>
      <c r="L449" s="45"/>
      <c r="M449" s="227" t="s">
        <v>19</v>
      </c>
      <c r="N449" s="228" t="s">
        <v>45</v>
      </c>
      <c r="O449" s="85"/>
      <c r="P449" s="229">
        <f>O449*H449</f>
        <v>0</v>
      </c>
      <c r="Q449" s="229">
        <v>0</v>
      </c>
      <c r="R449" s="229">
        <f>Q449*H449</f>
        <v>0</v>
      </c>
      <c r="S449" s="229">
        <v>0</v>
      </c>
      <c r="T449" s="230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1" t="s">
        <v>269</v>
      </c>
      <c r="AT449" s="231" t="s">
        <v>143</v>
      </c>
      <c r="AU449" s="231" t="s">
        <v>85</v>
      </c>
      <c r="AY449" s="18" t="s">
        <v>142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8" t="s">
        <v>82</v>
      </c>
      <c r="BK449" s="232">
        <f>ROUND(I449*H449,2)</f>
        <v>0</v>
      </c>
      <c r="BL449" s="18" t="s">
        <v>269</v>
      </c>
      <c r="BM449" s="231" t="s">
        <v>738</v>
      </c>
    </row>
    <row r="450" s="2" customFormat="1">
      <c r="A450" s="39"/>
      <c r="B450" s="40"/>
      <c r="C450" s="41"/>
      <c r="D450" s="233" t="s">
        <v>149</v>
      </c>
      <c r="E450" s="41"/>
      <c r="F450" s="234" t="s">
        <v>739</v>
      </c>
      <c r="G450" s="41"/>
      <c r="H450" s="41"/>
      <c r="I450" s="137"/>
      <c r="J450" s="41"/>
      <c r="K450" s="41"/>
      <c r="L450" s="45"/>
      <c r="M450" s="235"/>
      <c r="N450" s="236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149</v>
      </c>
      <c r="AU450" s="18" t="s">
        <v>85</v>
      </c>
    </row>
    <row r="451" s="2" customFormat="1">
      <c r="A451" s="39"/>
      <c r="B451" s="40"/>
      <c r="C451" s="41"/>
      <c r="D451" s="233" t="s">
        <v>197</v>
      </c>
      <c r="E451" s="41"/>
      <c r="F451" s="260" t="s">
        <v>740</v>
      </c>
      <c r="G451" s="41"/>
      <c r="H451" s="41"/>
      <c r="I451" s="137"/>
      <c r="J451" s="41"/>
      <c r="K451" s="41"/>
      <c r="L451" s="45"/>
      <c r="M451" s="235"/>
      <c r="N451" s="236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197</v>
      </c>
      <c r="AU451" s="18" t="s">
        <v>85</v>
      </c>
    </row>
    <row r="452" s="13" customFormat="1">
      <c r="A452" s="13"/>
      <c r="B452" s="237"/>
      <c r="C452" s="238"/>
      <c r="D452" s="233" t="s">
        <v>150</v>
      </c>
      <c r="E452" s="239" t="s">
        <v>19</v>
      </c>
      <c r="F452" s="240" t="s">
        <v>1544</v>
      </c>
      <c r="G452" s="238"/>
      <c r="H452" s="241">
        <v>16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7" t="s">
        <v>150</v>
      </c>
      <c r="AU452" s="247" t="s">
        <v>85</v>
      </c>
      <c r="AV452" s="13" t="s">
        <v>85</v>
      </c>
      <c r="AW452" s="13" t="s">
        <v>34</v>
      </c>
      <c r="AX452" s="13" t="s">
        <v>82</v>
      </c>
      <c r="AY452" s="247" t="s">
        <v>142</v>
      </c>
    </row>
    <row r="453" s="2" customFormat="1" ht="21.75" customHeight="1">
      <c r="A453" s="39"/>
      <c r="B453" s="40"/>
      <c r="C453" s="220" t="s">
        <v>748</v>
      </c>
      <c r="D453" s="220" t="s">
        <v>143</v>
      </c>
      <c r="E453" s="221" t="s">
        <v>891</v>
      </c>
      <c r="F453" s="222" t="s">
        <v>892</v>
      </c>
      <c r="G453" s="223" t="s">
        <v>146</v>
      </c>
      <c r="H453" s="224">
        <v>16</v>
      </c>
      <c r="I453" s="225"/>
      <c r="J453" s="226">
        <f>ROUND(I453*H453,2)</f>
        <v>0</v>
      </c>
      <c r="K453" s="222" t="s">
        <v>165</v>
      </c>
      <c r="L453" s="45"/>
      <c r="M453" s="227" t="s">
        <v>19</v>
      </c>
      <c r="N453" s="228" t="s">
        <v>45</v>
      </c>
      <c r="O453" s="85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1" t="s">
        <v>269</v>
      </c>
      <c r="AT453" s="231" t="s">
        <v>143</v>
      </c>
      <c r="AU453" s="231" t="s">
        <v>85</v>
      </c>
      <c r="AY453" s="18" t="s">
        <v>142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8" t="s">
        <v>82</v>
      </c>
      <c r="BK453" s="232">
        <f>ROUND(I453*H453,2)</f>
        <v>0</v>
      </c>
      <c r="BL453" s="18" t="s">
        <v>269</v>
      </c>
      <c r="BM453" s="231" t="s">
        <v>893</v>
      </c>
    </row>
    <row r="454" s="2" customFormat="1">
      <c r="A454" s="39"/>
      <c r="B454" s="40"/>
      <c r="C454" s="41"/>
      <c r="D454" s="233" t="s">
        <v>149</v>
      </c>
      <c r="E454" s="41"/>
      <c r="F454" s="234" t="s">
        <v>894</v>
      </c>
      <c r="G454" s="41"/>
      <c r="H454" s="41"/>
      <c r="I454" s="137"/>
      <c r="J454" s="41"/>
      <c r="K454" s="41"/>
      <c r="L454" s="45"/>
      <c r="M454" s="235"/>
      <c r="N454" s="236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149</v>
      </c>
      <c r="AU454" s="18" t="s">
        <v>85</v>
      </c>
    </row>
    <row r="455" s="2" customFormat="1">
      <c r="A455" s="39"/>
      <c r="B455" s="40"/>
      <c r="C455" s="41"/>
      <c r="D455" s="233" t="s">
        <v>197</v>
      </c>
      <c r="E455" s="41"/>
      <c r="F455" s="260" t="s">
        <v>753</v>
      </c>
      <c r="G455" s="41"/>
      <c r="H455" s="41"/>
      <c r="I455" s="137"/>
      <c r="J455" s="41"/>
      <c r="K455" s="41"/>
      <c r="L455" s="45"/>
      <c r="M455" s="235"/>
      <c r="N455" s="236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197</v>
      </c>
      <c r="AU455" s="18" t="s">
        <v>85</v>
      </c>
    </row>
    <row r="456" s="13" customFormat="1">
      <c r="A456" s="13"/>
      <c r="B456" s="237"/>
      <c r="C456" s="238"/>
      <c r="D456" s="233" t="s">
        <v>150</v>
      </c>
      <c r="E456" s="239" t="s">
        <v>19</v>
      </c>
      <c r="F456" s="240" t="s">
        <v>1544</v>
      </c>
      <c r="G456" s="238"/>
      <c r="H456" s="241">
        <v>16</v>
      </c>
      <c r="I456" s="242"/>
      <c r="J456" s="238"/>
      <c r="K456" s="238"/>
      <c r="L456" s="243"/>
      <c r="M456" s="244"/>
      <c r="N456" s="245"/>
      <c r="O456" s="245"/>
      <c r="P456" s="245"/>
      <c r="Q456" s="245"/>
      <c r="R456" s="245"/>
      <c r="S456" s="245"/>
      <c r="T456" s="246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7" t="s">
        <v>150</v>
      </c>
      <c r="AU456" s="247" t="s">
        <v>85</v>
      </c>
      <c r="AV456" s="13" t="s">
        <v>85</v>
      </c>
      <c r="AW456" s="13" t="s">
        <v>34</v>
      </c>
      <c r="AX456" s="13" t="s">
        <v>82</v>
      </c>
      <c r="AY456" s="247" t="s">
        <v>142</v>
      </c>
    </row>
    <row r="457" s="2" customFormat="1" ht="21.75" customHeight="1">
      <c r="A457" s="39"/>
      <c r="B457" s="40"/>
      <c r="C457" s="220" t="s">
        <v>754</v>
      </c>
      <c r="D457" s="220" t="s">
        <v>143</v>
      </c>
      <c r="E457" s="221" t="s">
        <v>1290</v>
      </c>
      <c r="F457" s="222" t="s">
        <v>1291</v>
      </c>
      <c r="G457" s="223" t="s">
        <v>194</v>
      </c>
      <c r="H457" s="224">
        <v>40</v>
      </c>
      <c r="I457" s="225"/>
      <c r="J457" s="226">
        <f>ROUND(I457*H457,2)</f>
        <v>0</v>
      </c>
      <c r="K457" s="222" t="s">
        <v>165</v>
      </c>
      <c r="L457" s="45"/>
      <c r="M457" s="227" t="s">
        <v>19</v>
      </c>
      <c r="N457" s="228" t="s">
        <v>45</v>
      </c>
      <c r="O457" s="85"/>
      <c r="P457" s="229">
        <f>O457*H457</f>
        <v>0</v>
      </c>
      <c r="Q457" s="229">
        <v>0</v>
      </c>
      <c r="R457" s="229">
        <f>Q457*H457</f>
        <v>0</v>
      </c>
      <c r="S457" s="229">
        <v>0</v>
      </c>
      <c r="T457" s="230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1" t="s">
        <v>269</v>
      </c>
      <c r="AT457" s="231" t="s">
        <v>143</v>
      </c>
      <c r="AU457" s="231" t="s">
        <v>85</v>
      </c>
      <c r="AY457" s="18" t="s">
        <v>142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18" t="s">
        <v>82</v>
      </c>
      <c r="BK457" s="232">
        <f>ROUND(I457*H457,2)</f>
        <v>0</v>
      </c>
      <c r="BL457" s="18" t="s">
        <v>269</v>
      </c>
      <c r="BM457" s="231" t="s">
        <v>782</v>
      </c>
    </row>
    <row r="458" s="2" customFormat="1">
      <c r="A458" s="39"/>
      <c r="B458" s="40"/>
      <c r="C458" s="41"/>
      <c r="D458" s="233" t="s">
        <v>149</v>
      </c>
      <c r="E458" s="41"/>
      <c r="F458" s="234" t="s">
        <v>1292</v>
      </c>
      <c r="G458" s="41"/>
      <c r="H458" s="41"/>
      <c r="I458" s="137"/>
      <c r="J458" s="41"/>
      <c r="K458" s="41"/>
      <c r="L458" s="45"/>
      <c r="M458" s="235"/>
      <c r="N458" s="236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149</v>
      </c>
      <c r="AU458" s="18" t="s">
        <v>85</v>
      </c>
    </row>
    <row r="459" s="2" customFormat="1">
      <c r="A459" s="39"/>
      <c r="B459" s="40"/>
      <c r="C459" s="41"/>
      <c r="D459" s="233" t="s">
        <v>197</v>
      </c>
      <c r="E459" s="41"/>
      <c r="F459" s="260" t="s">
        <v>784</v>
      </c>
      <c r="G459" s="41"/>
      <c r="H459" s="41"/>
      <c r="I459" s="137"/>
      <c r="J459" s="41"/>
      <c r="K459" s="41"/>
      <c r="L459" s="45"/>
      <c r="M459" s="235"/>
      <c r="N459" s="236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197</v>
      </c>
      <c r="AU459" s="18" t="s">
        <v>85</v>
      </c>
    </row>
    <row r="460" s="13" customFormat="1">
      <c r="A460" s="13"/>
      <c r="B460" s="237"/>
      <c r="C460" s="238"/>
      <c r="D460" s="233" t="s">
        <v>150</v>
      </c>
      <c r="E460" s="239" t="s">
        <v>19</v>
      </c>
      <c r="F460" s="240" t="s">
        <v>1545</v>
      </c>
      <c r="G460" s="238"/>
      <c r="H460" s="241">
        <v>40</v>
      </c>
      <c r="I460" s="242"/>
      <c r="J460" s="238"/>
      <c r="K460" s="238"/>
      <c r="L460" s="243"/>
      <c r="M460" s="244"/>
      <c r="N460" s="245"/>
      <c r="O460" s="245"/>
      <c r="P460" s="245"/>
      <c r="Q460" s="245"/>
      <c r="R460" s="245"/>
      <c r="S460" s="245"/>
      <c r="T460" s="24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7" t="s">
        <v>150</v>
      </c>
      <c r="AU460" s="247" t="s">
        <v>85</v>
      </c>
      <c r="AV460" s="13" t="s">
        <v>85</v>
      </c>
      <c r="AW460" s="13" t="s">
        <v>34</v>
      </c>
      <c r="AX460" s="13" t="s">
        <v>82</v>
      </c>
      <c r="AY460" s="247" t="s">
        <v>142</v>
      </c>
    </row>
    <row r="461" s="2" customFormat="1" ht="21.75" customHeight="1">
      <c r="A461" s="39"/>
      <c r="B461" s="40"/>
      <c r="C461" s="220" t="s">
        <v>759</v>
      </c>
      <c r="D461" s="220" t="s">
        <v>143</v>
      </c>
      <c r="E461" s="221" t="s">
        <v>1294</v>
      </c>
      <c r="F461" s="222" t="s">
        <v>1295</v>
      </c>
      <c r="G461" s="223" t="s">
        <v>194</v>
      </c>
      <c r="H461" s="224">
        <v>40</v>
      </c>
      <c r="I461" s="225"/>
      <c r="J461" s="226">
        <f>ROUND(I461*H461,2)</f>
        <v>0</v>
      </c>
      <c r="K461" s="222" t="s">
        <v>165</v>
      </c>
      <c r="L461" s="45"/>
      <c r="M461" s="227" t="s">
        <v>19</v>
      </c>
      <c r="N461" s="228" t="s">
        <v>45</v>
      </c>
      <c r="O461" s="85"/>
      <c r="P461" s="229">
        <f>O461*H461</f>
        <v>0</v>
      </c>
      <c r="Q461" s="229">
        <v>0</v>
      </c>
      <c r="R461" s="229">
        <f>Q461*H461</f>
        <v>0</v>
      </c>
      <c r="S461" s="229">
        <v>0</v>
      </c>
      <c r="T461" s="230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1" t="s">
        <v>269</v>
      </c>
      <c r="AT461" s="231" t="s">
        <v>143</v>
      </c>
      <c r="AU461" s="231" t="s">
        <v>85</v>
      </c>
      <c r="AY461" s="18" t="s">
        <v>142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18" t="s">
        <v>82</v>
      </c>
      <c r="BK461" s="232">
        <f>ROUND(I461*H461,2)</f>
        <v>0</v>
      </c>
      <c r="BL461" s="18" t="s">
        <v>269</v>
      </c>
      <c r="BM461" s="231" t="s">
        <v>807</v>
      </c>
    </row>
    <row r="462" s="2" customFormat="1">
      <c r="A462" s="39"/>
      <c r="B462" s="40"/>
      <c r="C462" s="41"/>
      <c r="D462" s="233" t="s">
        <v>149</v>
      </c>
      <c r="E462" s="41"/>
      <c r="F462" s="234" t="s">
        <v>1296</v>
      </c>
      <c r="G462" s="41"/>
      <c r="H462" s="41"/>
      <c r="I462" s="137"/>
      <c r="J462" s="41"/>
      <c r="K462" s="41"/>
      <c r="L462" s="45"/>
      <c r="M462" s="235"/>
      <c r="N462" s="236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149</v>
      </c>
      <c r="AU462" s="18" t="s">
        <v>85</v>
      </c>
    </row>
    <row r="463" s="13" customFormat="1">
      <c r="A463" s="13"/>
      <c r="B463" s="237"/>
      <c r="C463" s="238"/>
      <c r="D463" s="233" t="s">
        <v>150</v>
      </c>
      <c r="E463" s="239" t="s">
        <v>19</v>
      </c>
      <c r="F463" s="240" t="s">
        <v>1545</v>
      </c>
      <c r="G463" s="238"/>
      <c r="H463" s="241">
        <v>40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7" t="s">
        <v>150</v>
      </c>
      <c r="AU463" s="247" t="s">
        <v>85</v>
      </c>
      <c r="AV463" s="13" t="s">
        <v>85</v>
      </c>
      <c r="AW463" s="13" t="s">
        <v>34</v>
      </c>
      <c r="AX463" s="13" t="s">
        <v>82</v>
      </c>
      <c r="AY463" s="247" t="s">
        <v>142</v>
      </c>
    </row>
    <row r="464" s="2" customFormat="1" ht="21.75" customHeight="1">
      <c r="A464" s="39"/>
      <c r="B464" s="40"/>
      <c r="C464" s="220" t="s">
        <v>764</v>
      </c>
      <c r="D464" s="220" t="s">
        <v>143</v>
      </c>
      <c r="E464" s="221" t="s">
        <v>1297</v>
      </c>
      <c r="F464" s="222" t="s">
        <v>1298</v>
      </c>
      <c r="G464" s="223" t="s">
        <v>194</v>
      </c>
      <c r="H464" s="224">
        <v>10</v>
      </c>
      <c r="I464" s="225"/>
      <c r="J464" s="226">
        <f>ROUND(I464*H464,2)</f>
        <v>0</v>
      </c>
      <c r="K464" s="222" t="s">
        <v>165</v>
      </c>
      <c r="L464" s="45"/>
      <c r="M464" s="227" t="s">
        <v>19</v>
      </c>
      <c r="N464" s="228" t="s">
        <v>45</v>
      </c>
      <c r="O464" s="85"/>
      <c r="P464" s="229">
        <f>O464*H464</f>
        <v>0</v>
      </c>
      <c r="Q464" s="229">
        <v>0</v>
      </c>
      <c r="R464" s="229">
        <f>Q464*H464</f>
        <v>0</v>
      </c>
      <c r="S464" s="229">
        <v>0</v>
      </c>
      <c r="T464" s="230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1" t="s">
        <v>269</v>
      </c>
      <c r="AT464" s="231" t="s">
        <v>143</v>
      </c>
      <c r="AU464" s="231" t="s">
        <v>85</v>
      </c>
      <c r="AY464" s="18" t="s">
        <v>142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8" t="s">
        <v>82</v>
      </c>
      <c r="BK464" s="232">
        <f>ROUND(I464*H464,2)</f>
        <v>0</v>
      </c>
      <c r="BL464" s="18" t="s">
        <v>269</v>
      </c>
      <c r="BM464" s="231" t="s">
        <v>1299</v>
      </c>
    </row>
    <row r="465" s="2" customFormat="1">
      <c r="A465" s="39"/>
      <c r="B465" s="40"/>
      <c r="C465" s="41"/>
      <c r="D465" s="233" t="s">
        <v>149</v>
      </c>
      <c r="E465" s="41"/>
      <c r="F465" s="234" t="s">
        <v>1300</v>
      </c>
      <c r="G465" s="41"/>
      <c r="H465" s="41"/>
      <c r="I465" s="137"/>
      <c r="J465" s="41"/>
      <c r="K465" s="41"/>
      <c r="L465" s="45"/>
      <c r="M465" s="235"/>
      <c r="N465" s="236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149</v>
      </c>
      <c r="AU465" s="18" t="s">
        <v>85</v>
      </c>
    </row>
    <row r="466" s="2" customFormat="1">
      <c r="A466" s="39"/>
      <c r="B466" s="40"/>
      <c r="C466" s="41"/>
      <c r="D466" s="233" t="s">
        <v>197</v>
      </c>
      <c r="E466" s="41"/>
      <c r="F466" s="260" t="s">
        <v>784</v>
      </c>
      <c r="G466" s="41"/>
      <c r="H466" s="41"/>
      <c r="I466" s="137"/>
      <c r="J466" s="41"/>
      <c r="K466" s="41"/>
      <c r="L466" s="45"/>
      <c r="M466" s="235"/>
      <c r="N466" s="236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197</v>
      </c>
      <c r="AU466" s="18" t="s">
        <v>85</v>
      </c>
    </row>
    <row r="467" s="13" customFormat="1">
      <c r="A467" s="13"/>
      <c r="B467" s="237"/>
      <c r="C467" s="238"/>
      <c r="D467" s="233" t="s">
        <v>150</v>
      </c>
      <c r="E467" s="239" t="s">
        <v>19</v>
      </c>
      <c r="F467" s="240" t="s">
        <v>1546</v>
      </c>
      <c r="G467" s="238"/>
      <c r="H467" s="241">
        <v>10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7" t="s">
        <v>150</v>
      </c>
      <c r="AU467" s="247" t="s">
        <v>85</v>
      </c>
      <c r="AV467" s="13" t="s">
        <v>85</v>
      </c>
      <c r="AW467" s="13" t="s">
        <v>34</v>
      </c>
      <c r="AX467" s="13" t="s">
        <v>82</v>
      </c>
      <c r="AY467" s="247" t="s">
        <v>142</v>
      </c>
    </row>
    <row r="468" s="2" customFormat="1" ht="21.75" customHeight="1">
      <c r="A468" s="39"/>
      <c r="B468" s="40"/>
      <c r="C468" s="220" t="s">
        <v>769</v>
      </c>
      <c r="D468" s="220" t="s">
        <v>143</v>
      </c>
      <c r="E468" s="221" t="s">
        <v>1302</v>
      </c>
      <c r="F468" s="222" t="s">
        <v>1303</v>
      </c>
      <c r="G468" s="223" t="s">
        <v>194</v>
      </c>
      <c r="H468" s="224">
        <v>10</v>
      </c>
      <c r="I468" s="225"/>
      <c r="J468" s="226">
        <f>ROUND(I468*H468,2)</f>
        <v>0</v>
      </c>
      <c r="K468" s="222" t="s">
        <v>165</v>
      </c>
      <c r="L468" s="45"/>
      <c r="M468" s="227" t="s">
        <v>19</v>
      </c>
      <c r="N468" s="228" t="s">
        <v>45</v>
      </c>
      <c r="O468" s="85"/>
      <c r="P468" s="229">
        <f>O468*H468</f>
        <v>0</v>
      </c>
      <c r="Q468" s="229">
        <v>0</v>
      </c>
      <c r="R468" s="229">
        <f>Q468*H468</f>
        <v>0</v>
      </c>
      <c r="S468" s="229">
        <v>0</v>
      </c>
      <c r="T468" s="230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1" t="s">
        <v>269</v>
      </c>
      <c r="AT468" s="231" t="s">
        <v>143</v>
      </c>
      <c r="AU468" s="231" t="s">
        <v>85</v>
      </c>
      <c r="AY468" s="18" t="s">
        <v>142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18" t="s">
        <v>82</v>
      </c>
      <c r="BK468" s="232">
        <f>ROUND(I468*H468,2)</f>
        <v>0</v>
      </c>
      <c r="BL468" s="18" t="s">
        <v>269</v>
      </c>
      <c r="BM468" s="231" t="s">
        <v>1304</v>
      </c>
    </row>
    <row r="469" s="2" customFormat="1">
      <c r="A469" s="39"/>
      <c r="B469" s="40"/>
      <c r="C469" s="41"/>
      <c r="D469" s="233" t="s">
        <v>149</v>
      </c>
      <c r="E469" s="41"/>
      <c r="F469" s="234" t="s">
        <v>1305</v>
      </c>
      <c r="G469" s="41"/>
      <c r="H469" s="41"/>
      <c r="I469" s="137"/>
      <c r="J469" s="41"/>
      <c r="K469" s="41"/>
      <c r="L469" s="45"/>
      <c r="M469" s="235"/>
      <c r="N469" s="236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149</v>
      </c>
      <c r="AU469" s="18" t="s">
        <v>85</v>
      </c>
    </row>
    <row r="470" s="13" customFormat="1">
      <c r="A470" s="13"/>
      <c r="B470" s="237"/>
      <c r="C470" s="238"/>
      <c r="D470" s="233" t="s">
        <v>150</v>
      </c>
      <c r="E470" s="239" t="s">
        <v>19</v>
      </c>
      <c r="F470" s="240" t="s">
        <v>1546</v>
      </c>
      <c r="G470" s="238"/>
      <c r="H470" s="241">
        <v>10</v>
      </c>
      <c r="I470" s="242"/>
      <c r="J470" s="238"/>
      <c r="K470" s="238"/>
      <c r="L470" s="243"/>
      <c r="M470" s="244"/>
      <c r="N470" s="245"/>
      <c r="O470" s="245"/>
      <c r="P470" s="245"/>
      <c r="Q470" s="245"/>
      <c r="R470" s="245"/>
      <c r="S470" s="245"/>
      <c r="T470" s="24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7" t="s">
        <v>150</v>
      </c>
      <c r="AU470" s="247" t="s">
        <v>85</v>
      </c>
      <c r="AV470" s="13" t="s">
        <v>85</v>
      </c>
      <c r="AW470" s="13" t="s">
        <v>34</v>
      </c>
      <c r="AX470" s="13" t="s">
        <v>82</v>
      </c>
      <c r="AY470" s="247" t="s">
        <v>142</v>
      </c>
    </row>
    <row r="471" s="2" customFormat="1" ht="21.75" customHeight="1">
      <c r="A471" s="39"/>
      <c r="B471" s="40"/>
      <c r="C471" s="220" t="s">
        <v>773</v>
      </c>
      <c r="D471" s="220" t="s">
        <v>143</v>
      </c>
      <c r="E471" s="221" t="s">
        <v>793</v>
      </c>
      <c r="F471" s="222" t="s">
        <v>794</v>
      </c>
      <c r="G471" s="223" t="s">
        <v>194</v>
      </c>
      <c r="H471" s="224">
        <v>50</v>
      </c>
      <c r="I471" s="225"/>
      <c r="J471" s="226">
        <f>ROUND(I471*H471,2)</f>
        <v>0</v>
      </c>
      <c r="K471" s="222" t="s">
        <v>165</v>
      </c>
      <c r="L471" s="45"/>
      <c r="M471" s="227" t="s">
        <v>19</v>
      </c>
      <c r="N471" s="228" t="s">
        <v>45</v>
      </c>
      <c r="O471" s="85"/>
      <c r="P471" s="229">
        <f>O471*H471</f>
        <v>0</v>
      </c>
      <c r="Q471" s="229">
        <v>0.156</v>
      </c>
      <c r="R471" s="229">
        <f>Q471*H471</f>
        <v>7.7999999999999998</v>
      </c>
      <c r="S471" s="229">
        <v>0</v>
      </c>
      <c r="T471" s="230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1" t="s">
        <v>269</v>
      </c>
      <c r="AT471" s="231" t="s">
        <v>143</v>
      </c>
      <c r="AU471" s="231" t="s">
        <v>85</v>
      </c>
      <c r="AY471" s="18" t="s">
        <v>142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18" t="s">
        <v>82</v>
      </c>
      <c r="BK471" s="232">
        <f>ROUND(I471*H471,2)</f>
        <v>0</v>
      </c>
      <c r="BL471" s="18" t="s">
        <v>269</v>
      </c>
      <c r="BM471" s="231" t="s">
        <v>795</v>
      </c>
    </row>
    <row r="472" s="2" customFormat="1">
      <c r="A472" s="39"/>
      <c r="B472" s="40"/>
      <c r="C472" s="41"/>
      <c r="D472" s="233" t="s">
        <v>149</v>
      </c>
      <c r="E472" s="41"/>
      <c r="F472" s="234" t="s">
        <v>796</v>
      </c>
      <c r="G472" s="41"/>
      <c r="H472" s="41"/>
      <c r="I472" s="137"/>
      <c r="J472" s="41"/>
      <c r="K472" s="41"/>
      <c r="L472" s="45"/>
      <c r="M472" s="235"/>
      <c r="N472" s="236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149</v>
      </c>
      <c r="AU472" s="18" t="s">
        <v>85</v>
      </c>
    </row>
    <row r="473" s="2" customFormat="1">
      <c r="A473" s="39"/>
      <c r="B473" s="40"/>
      <c r="C473" s="41"/>
      <c r="D473" s="233" t="s">
        <v>197</v>
      </c>
      <c r="E473" s="41"/>
      <c r="F473" s="260" t="s">
        <v>797</v>
      </c>
      <c r="G473" s="41"/>
      <c r="H473" s="41"/>
      <c r="I473" s="137"/>
      <c r="J473" s="41"/>
      <c r="K473" s="41"/>
      <c r="L473" s="45"/>
      <c r="M473" s="235"/>
      <c r="N473" s="236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197</v>
      </c>
      <c r="AU473" s="18" t="s">
        <v>85</v>
      </c>
    </row>
    <row r="474" s="13" customFormat="1">
      <c r="A474" s="13"/>
      <c r="B474" s="237"/>
      <c r="C474" s="238"/>
      <c r="D474" s="233" t="s">
        <v>150</v>
      </c>
      <c r="E474" s="239" t="s">
        <v>19</v>
      </c>
      <c r="F474" s="240" t="s">
        <v>1547</v>
      </c>
      <c r="G474" s="238"/>
      <c r="H474" s="241">
        <v>50</v>
      </c>
      <c r="I474" s="242"/>
      <c r="J474" s="238"/>
      <c r="K474" s="238"/>
      <c r="L474" s="243"/>
      <c r="M474" s="244"/>
      <c r="N474" s="245"/>
      <c r="O474" s="245"/>
      <c r="P474" s="245"/>
      <c r="Q474" s="245"/>
      <c r="R474" s="245"/>
      <c r="S474" s="245"/>
      <c r="T474" s="24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7" t="s">
        <v>150</v>
      </c>
      <c r="AU474" s="247" t="s">
        <v>85</v>
      </c>
      <c r="AV474" s="13" t="s">
        <v>85</v>
      </c>
      <c r="AW474" s="13" t="s">
        <v>34</v>
      </c>
      <c r="AX474" s="13" t="s">
        <v>82</v>
      </c>
      <c r="AY474" s="247" t="s">
        <v>142</v>
      </c>
    </row>
    <row r="475" s="2" customFormat="1" ht="16.5" customHeight="1">
      <c r="A475" s="39"/>
      <c r="B475" s="40"/>
      <c r="C475" s="248" t="s">
        <v>779</v>
      </c>
      <c r="D475" s="248" t="s">
        <v>152</v>
      </c>
      <c r="E475" s="249" t="s">
        <v>800</v>
      </c>
      <c r="F475" s="250" t="s">
        <v>801</v>
      </c>
      <c r="G475" s="251" t="s">
        <v>194</v>
      </c>
      <c r="H475" s="252">
        <v>100</v>
      </c>
      <c r="I475" s="253"/>
      <c r="J475" s="254">
        <f>ROUND(I475*H475,2)</f>
        <v>0</v>
      </c>
      <c r="K475" s="250" t="s">
        <v>165</v>
      </c>
      <c r="L475" s="255"/>
      <c r="M475" s="256" t="s">
        <v>19</v>
      </c>
      <c r="N475" s="257" t="s">
        <v>45</v>
      </c>
      <c r="O475" s="85"/>
      <c r="P475" s="229">
        <f>O475*H475</f>
        <v>0</v>
      </c>
      <c r="Q475" s="229">
        <v>2.0000000000000002E-05</v>
      </c>
      <c r="R475" s="229">
        <f>Q475*H475</f>
        <v>0.002</v>
      </c>
      <c r="S475" s="229">
        <v>0</v>
      </c>
      <c r="T475" s="230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1" t="s">
        <v>325</v>
      </c>
      <c r="AT475" s="231" t="s">
        <v>152</v>
      </c>
      <c r="AU475" s="231" t="s">
        <v>85</v>
      </c>
      <c r="AY475" s="18" t="s">
        <v>142</v>
      </c>
      <c r="BE475" s="232">
        <f>IF(N475="základní",J475,0)</f>
        <v>0</v>
      </c>
      <c r="BF475" s="232">
        <f>IF(N475="snížená",J475,0)</f>
        <v>0</v>
      </c>
      <c r="BG475" s="232">
        <f>IF(N475="zákl. přenesená",J475,0)</f>
        <v>0</v>
      </c>
      <c r="BH475" s="232">
        <f>IF(N475="sníž. přenesená",J475,0)</f>
        <v>0</v>
      </c>
      <c r="BI475" s="232">
        <f>IF(N475="nulová",J475,0)</f>
        <v>0</v>
      </c>
      <c r="BJ475" s="18" t="s">
        <v>82</v>
      </c>
      <c r="BK475" s="232">
        <f>ROUND(I475*H475,2)</f>
        <v>0</v>
      </c>
      <c r="BL475" s="18" t="s">
        <v>325</v>
      </c>
      <c r="BM475" s="231" t="s">
        <v>802</v>
      </c>
    </row>
    <row r="476" s="2" customFormat="1">
      <c r="A476" s="39"/>
      <c r="B476" s="40"/>
      <c r="C476" s="41"/>
      <c r="D476" s="233" t="s">
        <v>149</v>
      </c>
      <c r="E476" s="41"/>
      <c r="F476" s="234" t="s">
        <v>801</v>
      </c>
      <c r="G476" s="41"/>
      <c r="H476" s="41"/>
      <c r="I476" s="137"/>
      <c r="J476" s="41"/>
      <c r="K476" s="41"/>
      <c r="L476" s="45"/>
      <c r="M476" s="235"/>
      <c r="N476" s="236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149</v>
      </c>
      <c r="AU476" s="18" t="s">
        <v>85</v>
      </c>
    </row>
    <row r="477" s="13" customFormat="1">
      <c r="A477" s="13"/>
      <c r="B477" s="237"/>
      <c r="C477" s="238"/>
      <c r="D477" s="233" t="s">
        <v>150</v>
      </c>
      <c r="E477" s="239" t="s">
        <v>19</v>
      </c>
      <c r="F477" s="240" t="s">
        <v>1548</v>
      </c>
      <c r="G477" s="238"/>
      <c r="H477" s="241">
        <v>100</v>
      </c>
      <c r="I477" s="242"/>
      <c r="J477" s="238"/>
      <c r="K477" s="238"/>
      <c r="L477" s="243"/>
      <c r="M477" s="244"/>
      <c r="N477" s="245"/>
      <c r="O477" s="245"/>
      <c r="P477" s="245"/>
      <c r="Q477" s="245"/>
      <c r="R477" s="245"/>
      <c r="S477" s="245"/>
      <c r="T477" s="24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7" t="s">
        <v>150</v>
      </c>
      <c r="AU477" s="247" t="s">
        <v>85</v>
      </c>
      <c r="AV477" s="13" t="s">
        <v>85</v>
      </c>
      <c r="AW477" s="13" t="s">
        <v>34</v>
      </c>
      <c r="AX477" s="13" t="s">
        <v>82</v>
      </c>
      <c r="AY477" s="247" t="s">
        <v>142</v>
      </c>
    </row>
    <row r="478" s="2" customFormat="1" ht="21.75" customHeight="1">
      <c r="A478" s="39"/>
      <c r="B478" s="40"/>
      <c r="C478" s="220" t="s">
        <v>786</v>
      </c>
      <c r="D478" s="220" t="s">
        <v>143</v>
      </c>
      <c r="E478" s="221" t="s">
        <v>1308</v>
      </c>
      <c r="F478" s="222" t="s">
        <v>1309</v>
      </c>
      <c r="G478" s="223" t="s">
        <v>155</v>
      </c>
      <c r="H478" s="224">
        <v>4</v>
      </c>
      <c r="I478" s="225"/>
      <c r="J478" s="226">
        <f>ROUND(I478*H478,2)</f>
        <v>0</v>
      </c>
      <c r="K478" s="222" t="s">
        <v>165</v>
      </c>
      <c r="L478" s="45"/>
      <c r="M478" s="227" t="s">
        <v>19</v>
      </c>
      <c r="N478" s="228" t="s">
        <v>45</v>
      </c>
      <c r="O478" s="85"/>
      <c r="P478" s="229">
        <f>O478*H478</f>
        <v>0</v>
      </c>
      <c r="Q478" s="229">
        <v>0</v>
      </c>
      <c r="R478" s="229">
        <f>Q478*H478</f>
        <v>0</v>
      </c>
      <c r="S478" s="229">
        <v>0</v>
      </c>
      <c r="T478" s="230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1" t="s">
        <v>269</v>
      </c>
      <c r="AT478" s="231" t="s">
        <v>143</v>
      </c>
      <c r="AU478" s="231" t="s">
        <v>85</v>
      </c>
      <c r="AY478" s="18" t="s">
        <v>142</v>
      </c>
      <c r="BE478" s="232">
        <f>IF(N478="základní",J478,0)</f>
        <v>0</v>
      </c>
      <c r="BF478" s="232">
        <f>IF(N478="snížená",J478,0)</f>
        <v>0</v>
      </c>
      <c r="BG478" s="232">
        <f>IF(N478="zákl. přenesená",J478,0)</f>
        <v>0</v>
      </c>
      <c r="BH478" s="232">
        <f>IF(N478="sníž. přenesená",J478,0)</f>
        <v>0</v>
      </c>
      <c r="BI478" s="232">
        <f>IF(N478="nulová",J478,0)</f>
        <v>0</v>
      </c>
      <c r="BJ478" s="18" t="s">
        <v>82</v>
      </c>
      <c r="BK478" s="232">
        <f>ROUND(I478*H478,2)</f>
        <v>0</v>
      </c>
      <c r="BL478" s="18" t="s">
        <v>269</v>
      </c>
      <c r="BM478" s="231" t="s">
        <v>1310</v>
      </c>
    </row>
    <row r="479" s="2" customFormat="1">
      <c r="A479" s="39"/>
      <c r="B479" s="40"/>
      <c r="C479" s="41"/>
      <c r="D479" s="233" t="s">
        <v>149</v>
      </c>
      <c r="E479" s="41"/>
      <c r="F479" s="234" t="s">
        <v>1311</v>
      </c>
      <c r="G479" s="41"/>
      <c r="H479" s="41"/>
      <c r="I479" s="137"/>
      <c r="J479" s="41"/>
      <c r="K479" s="41"/>
      <c r="L479" s="45"/>
      <c r="M479" s="235"/>
      <c r="N479" s="236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149</v>
      </c>
      <c r="AU479" s="18" t="s">
        <v>85</v>
      </c>
    </row>
    <row r="480" s="2" customFormat="1">
      <c r="A480" s="39"/>
      <c r="B480" s="40"/>
      <c r="C480" s="41"/>
      <c r="D480" s="233" t="s">
        <v>197</v>
      </c>
      <c r="E480" s="41"/>
      <c r="F480" s="260" t="s">
        <v>1312</v>
      </c>
      <c r="G480" s="41"/>
      <c r="H480" s="41"/>
      <c r="I480" s="137"/>
      <c r="J480" s="41"/>
      <c r="K480" s="41"/>
      <c r="L480" s="45"/>
      <c r="M480" s="235"/>
      <c r="N480" s="236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197</v>
      </c>
      <c r="AU480" s="18" t="s">
        <v>85</v>
      </c>
    </row>
    <row r="481" s="13" customFormat="1">
      <c r="A481" s="13"/>
      <c r="B481" s="237"/>
      <c r="C481" s="238"/>
      <c r="D481" s="233" t="s">
        <v>150</v>
      </c>
      <c r="E481" s="239" t="s">
        <v>19</v>
      </c>
      <c r="F481" s="240" t="s">
        <v>1549</v>
      </c>
      <c r="G481" s="238"/>
      <c r="H481" s="241">
        <v>4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7" t="s">
        <v>150</v>
      </c>
      <c r="AU481" s="247" t="s">
        <v>85</v>
      </c>
      <c r="AV481" s="13" t="s">
        <v>85</v>
      </c>
      <c r="AW481" s="13" t="s">
        <v>34</v>
      </c>
      <c r="AX481" s="13" t="s">
        <v>82</v>
      </c>
      <c r="AY481" s="247" t="s">
        <v>142</v>
      </c>
    </row>
    <row r="482" s="2" customFormat="1" ht="21.75" customHeight="1">
      <c r="A482" s="39"/>
      <c r="B482" s="40"/>
      <c r="C482" s="220" t="s">
        <v>792</v>
      </c>
      <c r="D482" s="220" t="s">
        <v>143</v>
      </c>
      <c r="E482" s="221" t="s">
        <v>817</v>
      </c>
      <c r="F482" s="222" t="s">
        <v>818</v>
      </c>
      <c r="G482" s="223" t="s">
        <v>813</v>
      </c>
      <c r="H482" s="224">
        <v>9.7919999999999998</v>
      </c>
      <c r="I482" s="225"/>
      <c r="J482" s="226">
        <f>ROUND(I482*H482,2)</f>
        <v>0</v>
      </c>
      <c r="K482" s="222" t="s">
        <v>165</v>
      </c>
      <c r="L482" s="45"/>
      <c r="M482" s="227" t="s">
        <v>19</v>
      </c>
      <c r="N482" s="228" t="s">
        <v>45</v>
      </c>
      <c r="O482" s="85"/>
      <c r="P482" s="229">
        <f>O482*H482</f>
        <v>0</v>
      </c>
      <c r="Q482" s="229">
        <v>2.2563399999999998</v>
      </c>
      <c r="R482" s="229">
        <f>Q482*H482</f>
        <v>22.094081279999997</v>
      </c>
      <c r="S482" s="229">
        <v>0</v>
      </c>
      <c r="T482" s="230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1" t="s">
        <v>269</v>
      </c>
      <c r="AT482" s="231" t="s">
        <v>143</v>
      </c>
      <c r="AU482" s="231" t="s">
        <v>85</v>
      </c>
      <c r="AY482" s="18" t="s">
        <v>142</v>
      </c>
      <c r="BE482" s="232">
        <f>IF(N482="základní",J482,0)</f>
        <v>0</v>
      </c>
      <c r="BF482" s="232">
        <f>IF(N482="snížená",J482,0)</f>
        <v>0</v>
      </c>
      <c r="BG482" s="232">
        <f>IF(N482="zákl. přenesená",J482,0)</f>
        <v>0</v>
      </c>
      <c r="BH482" s="232">
        <f>IF(N482="sníž. přenesená",J482,0)</f>
        <v>0</v>
      </c>
      <c r="BI482" s="232">
        <f>IF(N482="nulová",J482,0)</f>
        <v>0</v>
      </c>
      <c r="BJ482" s="18" t="s">
        <v>82</v>
      </c>
      <c r="BK482" s="232">
        <f>ROUND(I482*H482,2)</f>
        <v>0</v>
      </c>
      <c r="BL482" s="18" t="s">
        <v>269</v>
      </c>
      <c r="BM482" s="231" t="s">
        <v>819</v>
      </c>
    </row>
    <row r="483" s="2" customFormat="1">
      <c r="A483" s="39"/>
      <c r="B483" s="40"/>
      <c r="C483" s="41"/>
      <c r="D483" s="233" t="s">
        <v>149</v>
      </c>
      <c r="E483" s="41"/>
      <c r="F483" s="234" t="s">
        <v>820</v>
      </c>
      <c r="G483" s="41"/>
      <c r="H483" s="41"/>
      <c r="I483" s="137"/>
      <c r="J483" s="41"/>
      <c r="K483" s="41"/>
      <c r="L483" s="45"/>
      <c r="M483" s="235"/>
      <c r="N483" s="236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149</v>
      </c>
      <c r="AU483" s="18" t="s">
        <v>85</v>
      </c>
    </row>
    <row r="484" s="13" customFormat="1">
      <c r="A484" s="13"/>
      <c r="B484" s="237"/>
      <c r="C484" s="238"/>
      <c r="D484" s="233" t="s">
        <v>150</v>
      </c>
      <c r="E484" s="239" t="s">
        <v>19</v>
      </c>
      <c r="F484" s="240" t="s">
        <v>1550</v>
      </c>
      <c r="G484" s="238"/>
      <c r="H484" s="241">
        <v>9.7919999999999998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7" t="s">
        <v>150</v>
      </c>
      <c r="AU484" s="247" t="s">
        <v>85</v>
      </c>
      <c r="AV484" s="13" t="s">
        <v>85</v>
      </c>
      <c r="AW484" s="13" t="s">
        <v>34</v>
      </c>
      <c r="AX484" s="13" t="s">
        <v>82</v>
      </c>
      <c r="AY484" s="247" t="s">
        <v>142</v>
      </c>
    </row>
    <row r="485" s="2" customFormat="1" ht="16.5" customHeight="1">
      <c r="A485" s="39"/>
      <c r="B485" s="40"/>
      <c r="C485" s="220" t="s">
        <v>799</v>
      </c>
      <c r="D485" s="220" t="s">
        <v>143</v>
      </c>
      <c r="E485" s="221" t="s">
        <v>823</v>
      </c>
      <c r="F485" s="222" t="s">
        <v>824</v>
      </c>
      <c r="G485" s="223" t="s">
        <v>825</v>
      </c>
      <c r="H485" s="224">
        <v>0.10000000000000001</v>
      </c>
      <c r="I485" s="225"/>
      <c r="J485" s="226">
        <f>ROUND(I485*H485,2)</f>
        <v>0</v>
      </c>
      <c r="K485" s="222" t="s">
        <v>165</v>
      </c>
      <c r="L485" s="45"/>
      <c r="M485" s="227" t="s">
        <v>19</v>
      </c>
      <c r="N485" s="228" t="s">
        <v>45</v>
      </c>
      <c r="O485" s="85"/>
      <c r="P485" s="229">
        <f>O485*H485</f>
        <v>0</v>
      </c>
      <c r="Q485" s="229">
        <v>1.0601700000000001</v>
      </c>
      <c r="R485" s="229">
        <f>Q485*H485</f>
        <v>0.10601700000000001</v>
      </c>
      <c r="S485" s="229">
        <v>0</v>
      </c>
      <c r="T485" s="230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1" t="s">
        <v>269</v>
      </c>
      <c r="AT485" s="231" t="s">
        <v>143</v>
      </c>
      <c r="AU485" s="231" t="s">
        <v>85</v>
      </c>
      <c r="AY485" s="18" t="s">
        <v>142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18" t="s">
        <v>82</v>
      </c>
      <c r="BK485" s="232">
        <f>ROUND(I485*H485,2)</f>
        <v>0</v>
      </c>
      <c r="BL485" s="18" t="s">
        <v>269</v>
      </c>
      <c r="BM485" s="231" t="s">
        <v>826</v>
      </c>
    </row>
    <row r="486" s="2" customFormat="1">
      <c r="A486" s="39"/>
      <c r="B486" s="40"/>
      <c r="C486" s="41"/>
      <c r="D486" s="233" t="s">
        <v>149</v>
      </c>
      <c r="E486" s="41"/>
      <c r="F486" s="234" t="s">
        <v>827</v>
      </c>
      <c r="G486" s="41"/>
      <c r="H486" s="41"/>
      <c r="I486" s="137"/>
      <c r="J486" s="41"/>
      <c r="K486" s="41"/>
      <c r="L486" s="45"/>
      <c r="M486" s="235"/>
      <c r="N486" s="236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149</v>
      </c>
      <c r="AU486" s="18" t="s">
        <v>85</v>
      </c>
    </row>
    <row r="487" s="13" customFormat="1">
      <c r="A487" s="13"/>
      <c r="B487" s="237"/>
      <c r="C487" s="238"/>
      <c r="D487" s="233" t="s">
        <v>150</v>
      </c>
      <c r="E487" s="239" t="s">
        <v>19</v>
      </c>
      <c r="F487" s="240" t="s">
        <v>1315</v>
      </c>
      <c r="G487" s="238"/>
      <c r="H487" s="241">
        <v>0.10000000000000001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7" t="s">
        <v>150</v>
      </c>
      <c r="AU487" s="247" t="s">
        <v>85</v>
      </c>
      <c r="AV487" s="13" t="s">
        <v>85</v>
      </c>
      <c r="AW487" s="13" t="s">
        <v>34</v>
      </c>
      <c r="AX487" s="13" t="s">
        <v>82</v>
      </c>
      <c r="AY487" s="247" t="s">
        <v>142</v>
      </c>
    </row>
    <row r="488" s="2" customFormat="1" ht="16.5" customHeight="1">
      <c r="A488" s="39"/>
      <c r="B488" s="40"/>
      <c r="C488" s="220" t="s">
        <v>804</v>
      </c>
      <c r="D488" s="220" t="s">
        <v>143</v>
      </c>
      <c r="E488" s="221" t="s">
        <v>830</v>
      </c>
      <c r="F488" s="222" t="s">
        <v>831</v>
      </c>
      <c r="G488" s="223" t="s">
        <v>825</v>
      </c>
      <c r="H488" s="224">
        <v>29.484000000000002</v>
      </c>
      <c r="I488" s="225"/>
      <c r="J488" s="226">
        <f>ROUND(I488*H488,2)</f>
        <v>0</v>
      </c>
      <c r="K488" s="222" t="s">
        <v>165</v>
      </c>
      <c r="L488" s="45"/>
      <c r="M488" s="227" t="s">
        <v>19</v>
      </c>
      <c r="N488" s="228" t="s">
        <v>45</v>
      </c>
      <c r="O488" s="85"/>
      <c r="P488" s="229">
        <f>O488*H488</f>
        <v>0</v>
      </c>
      <c r="Q488" s="229">
        <v>0</v>
      </c>
      <c r="R488" s="229">
        <f>Q488*H488</f>
        <v>0</v>
      </c>
      <c r="S488" s="229">
        <v>0</v>
      </c>
      <c r="T488" s="230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1" t="s">
        <v>269</v>
      </c>
      <c r="AT488" s="231" t="s">
        <v>143</v>
      </c>
      <c r="AU488" s="231" t="s">
        <v>85</v>
      </c>
      <c r="AY488" s="18" t="s">
        <v>142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18" t="s">
        <v>82</v>
      </c>
      <c r="BK488" s="232">
        <f>ROUND(I488*H488,2)</f>
        <v>0</v>
      </c>
      <c r="BL488" s="18" t="s">
        <v>269</v>
      </c>
      <c r="BM488" s="231" t="s">
        <v>832</v>
      </c>
    </row>
    <row r="489" s="2" customFormat="1">
      <c r="A489" s="39"/>
      <c r="B489" s="40"/>
      <c r="C489" s="41"/>
      <c r="D489" s="233" t="s">
        <v>149</v>
      </c>
      <c r="E489" s="41"/>
      <c r="F489" s="234" t="s">
        <v>833</v>
      </c>
      <c r="G489" s="41"/>
      <c r="H489" s="41"/>
      <c r="I489" s="137"/>
      <c r="J489" s="41"/>
      <c r="K489" s="41"/>
      <c r="L489" s="45"/>
      <c r="M489" s="235"/>
      <c r="N489" s="236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149</v>
      </c>
      <c r="AU489" s="18" t="s">
        <v>85</v>
      </c>
    </row>
    <row r="490" s="2" customFormat="1">
      <c r="A490" s="39"/>
      <c r="B490" s="40"/>
      <c r="C490" s="41"/>
      <c r="D490" s="233" t="s">
        <v>197</v>
      </c>
      <c r="E490" s="41"/>
      <c r="F490" s="260" t="s">
        <v>834</v>
      </c>
      <c r="G490" s="41"/>
      <c r="H490" s="41"/>
      <c r="I490" s="137"/>
      <c r="J490" s="41"/>
      <c r="K490" s="41"/>
      <c r="L490" s="45"/>
      <c r="M490" s="235"/>
      <c r="N490" s="236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197</v>
      </c>
      <c r="AU490" s="18" t="s">
        <v>85</v>
      </c>
    </row>
    <row r="491" s="13" customFormat="1">
      <c r="A491" s="13"/>
      <c r="B491" s="237"/>
      <c r="C491" s="238"/>
      <c r="D491" s="233" t="s">
        <v>150</v>
      </c>
      <c r="E491" s="239" t="s">
        <v>19</v>
      </c>
      <c r="F491" s="240" t="s">
        <v>1551</v>
      </c>
      <c r="G491" s="238"/>
      <c r="H491" s="241">
        <v>8.8130000000000006</v>
      </c>
      <c r="I491" s="242"/>
      <c r="J491" s="238"/>
      <c r="K491" s="238"/>
      <c r="L491" s="243"/>
      <c r="M491" s="244"/>
      <c r="N491" s="245"/>
      <c r="O491" s="245"/>
      <c r="P491" s="245"/>
      <c r="Q491" s="245"/>
      <c r="R491" s="245"/>
      <c r="S491" s="245"/>
      <c r="T491" s="24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7" t="s">
        <v>150</v>
      </c>
      <c r="AU491" s="247" t="s">
        <v>85</v>
      </c>
      <c r="AV491" s="13" t="s">
        <v>85</v>
      </c>
      <c r="AW491" s="13" t="s">
        <v>34</v>
      </c>
      <c r="AX491" s="13" t="s">
        <v>74</v>
      </c>
      <c r="AY491" s="247" t="s">
        <v>142</v>
      </c>
    </row>
    <row r="492" s="13" customFormat="1">
      <c r="A492" s="13"/>
      <c r="B492" s="237"/>
      <c r="C492" s="238"/>
      <c r="D492" s="233" t="s">
        <v>150</v>
      </c>
      <c r="E492" s="239" t="s">
        <v>19</v>
      </c>
      <c r="F492" s="240" t="s">
        <v>1552</v>
      </c>
      <c r="G492" s="238"/>
      <c r="H492" s="241">
        <v>9.9000000000000004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7" t="s">
        <v>150</v>
      </c>
      <c r="AU492" s="247" t="s">
        <v>85</v>
      </c>
      <c r="AV492" s="13" t="s">
        <v>85</v>
      </c>
      <c r="AW492" s="13" t="s">
        <v>34</v>
      </c>
      <c r="AX492" s="13" t="s">
        <v>74</v>
      </c>
      <c r="AY492" s="247" t="s">
        <v>142</v>
      </c>
    </row>
    <row r="493" s="13" customFormat="1">
      <c r="A493" s="13"/>
      <c r="B493" s="237"/>
      <c r="C493" s="238"/>
      <c r="D493" s="233" t="s">
        <v>150</v>
      </c>
      <c r="E493" s="239" t="s">
        <v>19</v>
      </c>
      <c r="F493" s="240" t="s">
        <v>837</v>
      </c>
      <c r="G493" s="238"/>
      <c r="H493" s="241">
        <v>10.771000000000001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7" t="s">
        <v>150</v>
      </c>
      <c r="AU493" s="247" t="s">
        <v>85</v>
      </c>
      <c r="AV493" s="13" t="s">
        <v>85</v>
      </c>
      <c r="AW493" s="13" t="s">
        <v>34</v>
      </c>
      <c r="AX493" s="13" t="s">
        <v>74</v>
      </c>
      <c r="AY493" s="247" t="s">
        <v>142</v>
      </c>
    </row>
    <row r="494" s="14" customFormat="1">
      <c r="A494" s="14"/>
      <c r="B494" s="261"/>
      <c r="C494" s="262"/>
      <c r="D494" s="233" t="s">
        <v>150</v>
      </c>
      <c r="E494" s="263" t="s">
        <v>19</v>
      </c>
      <c r="F494" s="264" t="s">
        <v>480</v>
      </c>
      <c r="G494" s="262"/>
      <c r="H494" s="265">
        <v>29.484000000000002</v>
      </c>
      <c r="I494" s="266"/>
      <c r="J494" s="262"/>
      <c r="K494" s="262"/>
      <c r="L494" s="267"/>
      <c r="M494" s="268"/>
      <c r="N494" s="269"/>
      <c r="O494" s="269"/>
      <c r="P494" s="269"/>
      <c r="Q494" s="269"/>
      <c r="R494" s="269"/>
      <c r="S494" s="269"/>
      <c r="T494" s="27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1" t="s">
        <v>150</v>
      </c>
      <c r="AU494" s="271" t="s">
        <v>85</v>
      </c>
      <c r="AV494" s="14" t="s">
        <v>169</v>
      </c>
      <c r="AW494" s="14" t="s">
        <v>34</v>
      </c>
      <c r="AX494" s="14" t="s">
        <v>82</v>
      </c>
      <c r="AY494" s="271" t="s">
        <v>142</v>
      </c>
    </row>
    <row r="495" s="2" customFormat="1" ht="21.75" customHeight="1">
      <c r="A495" s="39"/>
      <c r="B495" s="40"/>
      <c r="C495" s="220" t="s">
        <v>810</v>
      </c>
      <c r="D495" s="220" t="s">
        <v>143</v>
      </c>
      <c r="E495" s="221" t="s">
        <v>839</v>
      </c>
      <c r="F495" s="222" t="s">
        <v>840</v>
      </c>
      <c r="G495" s="223" t="s">
        <v>825</v>
      </c>
      <c r="H495" s="224">
        <v>29.484000000000002</v>
      </c>
      <c r="I495" s="225"/>
      <c r="J495" s="226">
        <f>ROUND(I495*H495,2)</f>
        <v>0</v>
      </c>
      <c r="K495" s="222" t="s">
        <v>165</v>
      </c>
      <c r="L495" s="45"/>
      <c r="M495" s="227" t="s">
        <v>19</v>
      </c>
      <c r="N495" s="228" t="s">
        <v>45</v>
      </c>
      <c r="O495" s="85"/>
      <c r="P495" s="229">
        <f>O495*H495</f>
        <v>0</v>
      </c>
      <c r="Q495" s="229">
        <v>0</v>
      </c>
      <c r="R495" s="229">
        <f>Q495*H495</f>
        <v>0</v>
      </c>
      <c r="S495" s="229">
        <v>0</v>
      </c>
      <c r="T495" s="230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1" t="s">
        <v>269</v>
      </c>
      <c r="AT495" s="231" t="s">
        <v>143</v>
      </c>
      <c r="AU495" s="231" t="s">
        <v>85</v>
      </c>
      <c r="AY495" s="18" t="s">
        <v>142</v>
      </c>
      <c r="BE495" s="232">
        <f>IF(N495="základní",J495,0)</f>
        <v>0</v>
      </c>
      <c r="BF495" s="232">
        <f>IF(N495="snížená",J495,0)</f>
        <v>0</v>
      </c>
      <c r="BG495" s="232">
        <f>IF(N495="zákl. přenesená",J495,0)</f>
        <v>0</v>
      </c>
      <c r="BH495" s="232">
        <f>IF(N495="sníž. přenesená",J495,0)</f>
        <v>0</v>
      </c>
      <c r="BI495" s="232">
        <f>IF(N495="nulová",J495,0)</f>
        <v>0</v>
      </c>
      <c r="BJ495" s="18" t="s">
        <v>82</v>
      </c>
      <c r="BK495" s="232">
        <f>ROUND(I495*H495,2)</f>
        <v>0</v>
      </c>
      <c r="BL495" s="18" t="s">
        <v>269</v>
      </c>
      <c r="BM495" s="231" t="s">
        <v>841</v>
      </c>
    </row>
    <row r="496" s="2" customFormat="1">
      <c r="A496" s="39"/>
      <c r="B496" s="40"/>
      <c r="C496" s="41"/>
      <c r="D496" s="233" t="s">
        <v>149</v>
      </c>
      <c r="E496" s="41"/>
      <c r="F496" s="234" t="s">
        <v>842</v>
      </c>
      <c r="G496" s="41"/>
      <c r="H496" s="41"/>
      <c r="I496" s="137"/>
      <c r="J496" s="41"/>
      <c r="K496" s="41"/>
      <c r="L496" s="45"/>
      <c r="M496" s="235"/>
      <c r="N496" s="236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149</v>
      </c>
      <c r="AU496" s="18" t="s">
        <v>85</v>
      </c>
    </row>
    <row r="497" s="2" customFormat="1">
      <c r="A497" s="39"/>
      <c r="B497" s="40"/>
      <c r="C497" s="41"/>
      <c r="D497" s="233" t="s">
        <v>197</v>
      </c>
      <c r="E497" s="41"/>
      <c r="F497" s="260" t="s">
        <v>834</v>
      </c>
      <c r="G497" s="41"/>
      <c r="H497" s="41"/>
      <c r="I497" s="137"/>
      <c r="J497" s="41"/>
      <c r="K497" s="41"/>
      <c r="L497" s="45"/>
      <c r="M497" s="235"/>
      <c r="N497" s="236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197</v>
      </c>
      <c r="AU497" s="18" t="s">
        <v>85</v>
      </c>
    </row>
    <row r="498" s="13" customFormat="1">
      <c r="A498" s="13"/>
      <c r="B498" s="237"/>
      <c r="C498" s="238"/>
      <c r="D498" s="233" t="s">
        <v>150</v>
      </c>
      <c r="E498" s="239" t="s">
        <v>19</v>
      </c>
      <c r="F498" s="240" t="s">
        <v>1551</v>
      </c>
      <c r="G498" s="238"/>
      <c r="H498" s="241">
        <v>8.8130000000000006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7" t="s">
        <v>150</v>
      </c>
      <c r="AU498" s="247" t="s">
        <v>85</v>
      </c>
      <c r="AV498" s="13" t="s">
        <v>85</v>
      </c>
      <c r="AW498" s="13" t="s">
        <v>34</v>
      </c>
      <c r="AX498" s="13" t="s">
        <v>74</v>
      </c>
      <c r="AY498" s="247" t="s">
        <v>142</v>
      </c>
    </row>
    <row r="499" s="13" customFormat="1">
      <c r="A499" s="13"/>
      <c r="B499" s="237"/>
      <c r="C499" s="238"/>
      <c r="D499" s="233" t="s">
        <v>150</v>
      </c>
      <c r="E499" s="239" t="s">
        <v>19</v>
      </c>
      <c r="F499" s="240" t="s">
        <v>1552</v>
      </c>
      <c r="G499" s="238"/>
      <c r="H499" s="241">
        <v>9.9000000000000004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7" t="s">
        <v>150</v>
      </c>
      <c r="AU499" s="247" t="s">
        <v>85</v>
      </c>
      <c r="AV499" s="13" t="s">
        <v>85</v>
      </c>
      <c r="AW499" s="13" t="s">
        <v>34</v>
      </c>
      <c r="AX499" s="13" t="s">
        <v>74</v>
      </c>
      <c r="AY499" s="247" t="s">
        <v>142</v>
      </c>
    </row>
    <row r="500" s="13" customFormat="1">
      <c r="A500" s="13"/>
      <c r="B500" s="237"/>
      <c r="C500" s="238"/>
      <c r="D500" s="233" t="s">
        <v>150</v>
      </c>
      <c r="E500" s="239" t="s">
        <v>19</v>
      </c>
      <c r="F500" s="240" t="s">
        <v>837</v>
      </c>
      <c r="G500" s="238"/>
      <c r="H500" s="241">
        <v>10.771000000000001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7" t="s">
        <v>150</v>
      </c>
      <c r="AU500" s="247" t="s">
        <v>85</v>
      </c>
      <c r="AV500" s="13" t="s">
        <v>85</v>
      </c>
      <c r="AW500" s="13" t="s">
        <v>34</v>
      </c>
      <c r="AX500" s="13" t="s">
        <v>74</v>
      </c>
      <c r="AY500" s="247" t="s">
        <v>142</v>
      </c>
    </row>
    <row r="501" s="14" customFormat="1">
      <c r="A501" s="14"/>
      <c r="B501" s="261"/>
      <c r="C501" s="262"/>
      <c r="D501" s="233" t="s">
        <v>150</v>
      </c>
      <c r="E501" s="263" t="s">
        <v>19</v>
      </c>
      <c r="F501" s="264" t="s">
        <v>480</v>
      </c>
      <c r="G501" s="262"/>
      <c r="H501" s="265">
        <v>29.484000000000002</v>
      </c>
      <c r="I501" s="266"/>
      <c r="J501" s="262"/>
      <c r="K501" s="262"/>
      <c r="L501" s="267"/>
      <c r="M501" s="268"/>
      <c r="N501" s="269"/>
      <c r="O501" s="269"/>
      <c r="P501" s="269"/>
      <c r="Q501" s="269"/>
      <c r="R501" s="269"/>
      <c r="S501" s="269"/>
      <c r="T501" s="27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1" t="s">
        <v>150</v>
      </c>
      <c r="AU501" s="271" t="s">
        <v>85</v>
      </c>
      <c r="AV501" s="14" t="s">
        <v>169</v>
      </c>
      <c r="AW501" s="14" t="s">
        <v>34</v>
      </c>
      <c r="AX501" s="14" t="s">
        <v>82</v>
      </c>
      <c r="AY501" s="271" t="s">
        <v>142</v>
      </c>
    </row>
    <row r="502" s="2" customFormat="1" ht="16.5" customHeight="1">
      <c r="A502" s="39"/>
      <c r="B502" s="40"/>
      <c r="C502" s="220" t="s">
        <v>816</v>
      </c>
      <c r="D502" s="220" t="s">
        <v>143</v>
      </c>
      <c r="E502" s="221" t="s">
        <v>844</v>
      </c>
      <c r="F502" s="222" t="s">
        <v>845</v>
      </c>
      <c r="G502" s="223" t="s">
        <v>146</v>
      </c>
      <c r="H502" s="224">
        <v>64</v>
      </c>
      <c r="I502" s="225"/>
      <c r="J502" s="226">
        <f>ROUND(I502*H502,2)</f>
        <v>0</v>
      </c>
      <c r="K502" s="222" t="s">
        <v>165</v>
      </c>
      <c r="L502" s="45"/>
      <c r="M502" s="227" t="s">
        <v>19</v>
      </c>
      <c r="N502" s="228" t="s">
        <v>45</v>
      </c>
      <c r="O502" s="85"/>
      <c r="P502" s="229">
        <f>O502*H502</f>
        <v>0</v>
      </c>
      <c r="Q502" s="229">
        <v>0</v>
      </c>
      <c r="R502" s="229">
        <f>Q502*H502</f>
        <v>0</v>
      </c>
      <c r="S502" s="229">
        <v>0</v>
      </c>
      <c r="T502" s="230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1" t="s">
        <v>269</v>
      </c>
      <c r="AT502" s="231" t="s">
        <v>143</v>
      </c>
      <c r="AU502" s="231" t="s">
        <v>85</v>
      </c>
      <c r="AY502" s="18" t="s">
        <v>142</v>
      </c>
      <c r="BE502" s="232">
        <f>IF(N502="základní",J502,0)</f>
        <v>0</v>
      </c>
      <c r="BF502" s="232">
        <f>IF(N502="snížená",J502,0)</f>
        <v>0</v>
      </c>
      <c r="BG502" s="232">
        <f>IF(N502="zákl. přenesená",J502,0)</f>
        <v>0</v>
      </c>
      <c r="BH502" s="232">
        <f>IF(N502="sníž. přenesená",J502,0)</f>
        <v>0</v>
      </c>
      <c r="BI502" s="232">
        <f>IF(N502="nulová",J502,0)</f>
        <v>0</v>
      </c>
      <c r="BJ502" s="18" t="s">
        <v>82</v>
      </c>
      <c r="BK502" s="232">
        <f>ROUND(I502*H502,2)</f>
        <v>0</v>
      </c>
      <c r="BL502" s="18" t="s">
        <v>269</v>
      </c>
      <c r="BM502" s="231" t="s">
        <v>846</v>
      </c>
    </row>
    <row r="503" s="2" customFormat="1">
      <c r="A503" s="39"/>
      <c r="B503" s="40"/>
      <c r="C503" s="41"/>
      <c r="D503" s="233" t="s">
        <v>149</v>
      </c>
      <c r="E503" s="41"/>
      <c r="F503" s="234" t="s">
        <v>847</v>
      </c>
      <c r="G503" s="41"/>
      <c r="H503" s="41"/>
      <c r="I503" s="137"/>
      <c r="J503" s="41"/>
      <c r="K503" s="41"/>
      <c r="L503" s="45"/>
      <c r="M503" s="235"/>
      <c r="N503" s="236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149</v>
      </c>
      <c r="AU503" s="18" t="s">
        <v>85</v>
      </c>
    </row>
    <row r="504" s="2" customFormat="1">
      <c r="A504" s="39"/>
      <c r="B504" s="40"/>
      <c r="C504" s="41"/>
      <c r="D504" s="233" t="s">
        <v>197</v>
      </c>
      <c r="E504" s="41"/>
      <c r="F504" s="260" t="s">
        <v>848</v>
      </c>
      <c r="G504" s="41"/>
      <c r="H504" s="41"/>
      <c r="I504" s="137"/>
      <c r="J504" s="41"/>
      <c r="K504" s="41"/>
      <c r="L504" s="45"/>
      <c r="M504" s="235"/>
      <c r="N504" s="236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197</v>
      </c>
      <c r="AU504" s="18" t="s">
        <v>85</v>
      </c>
    </row>
    <row r="505" s="13" customFormat="1">
      <c r="A505" s="13"/>
      <c r="B505" s="237"/>
      <c r="C505" s="238"/>
      <c r="D505" s="233" t="s">
        <v>150</v>
      </c>
      <c r="E505" s="239" t="s">
        <v>19</v>
      </c>
      <c r="F505" s="240" t="s">
        <v>1538</v>
      </c>
      <c r="G505" s="238"/>
      <c r="H505" s="241">
        <v>20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7" t="s">
        <v>150</v>
      </c>
      <c r="AU505" s="247" t="s">
        <v>85</v>
      </c>
      <c r="AV505" s="13" t="s">
        <v>85</v>
      </c>
      <c r="AW505" s="13" t="s">
        <v>34</v>
      </c>
      <c r="AX505" s="13" t="s">
        <v>74</v>
      </c>
      <c r="AY505" s="247" t="s">
        <v>142</v>
      </c>
    </row>
    <row r="506" s="13" customFormat="1">
      <c r="A506" s="13"/>
      <c r="B506" s="237"/>
      <c r="C506" s="238"/>
      <c r="D506" s="233" t="s">
        <v>150</v>
      </c>
      <c r="E506" s="239" t="s">
        <v>19</v>
      </c>
      <c r="F506" s="240" t="s">
        <v>1539</v>
      </c>
      <c r="G506" s="238"/>
      <c r="H506" s="241">
        <v>28</v>
      </c>
      <c r="I506" s="242"/>
      <c r="J506" s="238"/>
      <c r="K506" s="238"/>
      <c r="L506" s="243"/>
      <c r="M506" s="244"/>
      <c r="N506" s="245"/>
      <c r="O506" s="245"/>
      <c r="P506" s="245"/>
      <c r="Q506" s="245"/>
      <c r="R506" s="245"/>
      <c r="S506" s="245"/>
      <c r="T506" s="24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7" t="s">
        <v>150</v>
      </c>
      <c r="AU506" s="247" t="s">
        <v>85</v>
      </c>
      <c r="AV506" s="13" t="s">
        <v>85</v>
      </c>
      <c r="AW506" s="13" t="s">
        <v>34</v>
      </c>
      <c r="AX506" s="13" t="s">
        <v>74</v>
      </c>
      <c r="AY506" s="247" t="s">
        <v>142</v>
      </c>
    </row>
    <row r="507" s="13" customFormat="1">
      <c r="A507" s="13"/>
      <c r="B507" s="237"/>
      <c r="C507" s="238"/>
      <c r="D507" s="233" t="s">
        <v>150</v>
      </c>
      <c r="E507" s="239" t="s">
        <v>19</v>
      </c>
      <c r="F507" s="240" t="s">
        <v>1544</v>
      </c>
      <c r="G507" s="238"/>
      <c r="H507" s="241">
        <v>16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7" t="s">
        <v>150</v>
      </c>
      <c r="AU507" s="247" t="s">
        <v>85</v>
      </c>
      <c r="AV507" s="13" t="s">
        <v>85</v>
      </c>
      <c r="AW507" s="13" t="s">
        <v>34</v>
      </c>
      <c r="AX507" s="13" t="s">
        <v>74</v>
      </c>
      <c r="AY507" s="247" t="s">
        <v>142</v>
      </c>
    </row>
    <row r="508" s="14" customFormat="1">
      <c r="A508" s="14"/>
      <c r="B508" s="261"/>
      <c r="C508" s="262"/>
      <c r="D508" s="233" t="s">
        <v>150</v>
      </c>
      <c r="E508" s="263" t="s">
        <v>19</v>
      </c>
      <c r="F508" s="264" t="s">
        <v>480</v>
      </c>
      <c r="G508" s="262"/>
      <c r="H508" s="265">
        <v>64</v>
      </c>
      <c r="I508" s="266"/>
      <c r="J508" s="262"/>
      <c r="K508" s="262"/>
      <c r="L508" s="267"/>
      <c r="M508" s="268"/>
      <c r="N508" s="269"/>
      <c r="O508" s="269"/>
      <c r="P508" s="269"/>
      <c r="Q508" s="269"/>
      <c r="R508" s="269"/>
      <c r="S508" s="269"/>
      <c r="T508" s="27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1" t="s">
        <v>150</v>
      </c>
      <c r="AU508" s="271" t="s">
        <v>85</v>
      </c>
      <c r="AV508" s="14" t="s">
        <v>169</v>
      </c>
      <c r="AW508" s="14" t="s">
        <v>34</v>
      </c>
      <c r="AX508" s="14" t="s">
        <v>82</v>
      </c>
      <c r="AY508" s="271" t="s">
        <v>142</v>
      </c>
    </row>
    <row r="509" s="2" customFormat="1" ht="21.75" customHeight="1">
      <c r="A509" s="39"/>
      <c r="B509" s="40"/>
      <c r="C509" s="220" t="s">
        <v>822</v>
      </c>
      <c r="D509" s="220" t="s">
        <v>143</v>
      </c>
      <c r="E509" s="221" t="s">
        <v>852</v>
      </c>
      <c r="F509" s="222" t="s">
        <v>853</v>
      </c>
      <c r="G509" s="223" t="s">
        <v>146</v>
      </c>
      <c r="H509" s="224">
        <v>100</v>
      </c>
      <c r="I509" s="225"/>
      <c r="J509" s="226">
        <f>ROUND(I509*H509,2)</f>
        <v>0</v>
      </c>
      <c r="K509" s="222" t="s">
        <v>165</v>
      </c>
      <c r="L509" s="45"/>
      <c r="M509" s="227" t="s">
        <v>19</v>
      </c>
      <c r="N509" s="228" t="s">
        <v>45</v>
      </c>
      <c r="O509" s="85"/>
      <c r="P509" s="229">
        <f>O509*H509</f>
        <v>0</v>
      </c>
      <c r="Q509" s="229">
        <v>0.1012</v>
      </c>
      <c r="R509" s="229">
        <f>Q509*H509</f>
        <v>10.119999999999999</v>
      </c>
      <c r="S509" s="229">
        <v>0</v>
      </c>
      <c r="T509" s="230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1" t="s">
        <v>269</v>
      </c>
      <c r="AT509" s="231" t="s">
        <v>143</v>
      </c>
      <c r="AU509" s="231" t="s">
        <v>85</v>
      </c>
      <c r="AY509" s="18" t="s">
        <v>142</v>
      </c>
      <c r="BE509" s="232">
        <f>IF(N509="základní",J509,0)</f>
        <v>0</v>
      </c>
      <c r="BF509" s="232">
        <f>IF(N509="snížená",J509,0)</f>
        <v>0</v>
      </c>
      <c r="BG509" s="232">
        <f>IF(N509="zákl. přenesená",J509,0)</f>
        <v>0</v>
      </c>
      <c r="BH509" s="232">
        <f>IF(N509="sníž. přenesená",J509,0)</f>
        <v>0</v>
      </c>
      <c r="BI509" s="232">
        <f>IF(N509="nulová",J509,0)</f>
        <v>0</v>
      </c>
      <c r="BJ509" s="18" t="s">
        <v>82</v>
      </c>
      <c r="BK509" s="232">
        <f>ROUND(I509*H509,2)</f>
        <v>0</v>
      </c>
      <c r="BL509" s="18" t="s">
        <v>269</v>
      </c>
      <c r="BM509" s="231" t="s">
        <v>854</v>
      </c>
    </row>
    <row r="510" s="2" customFormat="1">
      <c r="A510" s="39"/>
      <c r="B510" s="40"/>
      <c r="C510" s="41"/>
      <c r="D510" s="233" t="s">
        <v>149</v>
      </c>
      <c r="E510" s="41"/>
      <c r="F510" s="234" t="s">
        <v>855</v>
      </c>
      <c r="G510" s="41"/>
      <c r="H510" s="41"/>
      <c r="I510" s="137"/>
      <c r="J510" s="41"/>
      <c r="K510" s="41"/>
      <c r="L510" s="45"/>
      <c r="M510" s="235"/>
      <c r="N510" s="236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149</v>
      </c>
      <c r="AU510" s="18" t="s">
        <v>85</v>
      </c>
    </row>
    <row r="511" s="2" customFormat="1">
      <c r="A511" s="39"/>
      <c r="B511" s="40"/>
      <c r="C511" s="41"/>
      <c r="D511" s="233" t="s">
        <v>197</v>
      </c>
      <c r="E511" s="41"/>
      <c r="F511" s="260" t="s">
        <v>753</v>
      </c>
      <c r="G511" s="41"/>
      <c r="H511" s="41"/>
      <c r="I511" s="137"/>
      <c r="J511" s="41"/>
      <c r="K511" s="41"/>
      <c r="L511" s="45"/>
      <c r="M511" s="235"/>
      <c r="N511" s="236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197</v>
      </c>
      <c r="AU511" s="18" t="s">
        <v>85</v>
      </c>
    </row>
    <row r="512" s="13" customFormat="1">
      <c r="A512" s="13"/>
      <c r="B512" s="237"/>
      <c r="C512" s="238"/>
      <c r="D512" s="233" t="s">
        <v>150</v>
      </c>
      <c r="E512" s="239" t="s">
        <v>19</v>
      </c>
      <c r="F512" s="240" t="s">
        <v>1553</v>
      </c>
      <c r="G512" s="238"/>
      <c r="H512" s="241">
        <v>100</v>
      </c>
      <c r="I512" s="242"/>
      <c r="J512" s="238"/>
      <c r="K512" s="238"/>
      <c r="L512" s="243"/>
      <c r="M512" s="244"/>
      <c r="N512" s="245"/>
      <c r="O512" s="245"/>
      <c r="P512" s="245"/>
      <c r="Q512" s="245"/>
      <c r="R512" s="245"/>
      <c r="S512" s="245"/>
      <c r="T512" s="24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7" t="s">
        <v>150</v>
      </c>
      <c r="AU512" s="247" t="s">
        <v>85</v>
      </c>
      <c r="AV512" s="13" t="s">
        <v>85</v>
      </c>
      <c r="AW512" s="13" t="s">
        <v>34</v>
      </c>
      <c r="AX512" s="13" t="s">
        <v>82</v>
      </c>
      <c r="AY512" s="247" t="s">
        <v>142</v>
      </c>
    </row>
    <row r="513" s="2" customFormat="1" ht="16.5" customHeight="1">
      <c r="A513" s="39"/>
      <c r="B513" s="40"/>
      <c r="C513" s="248" t="s">
        <v>829</v>
      </c>
      <c r="D513" s="248" t="s">
        <v>152</v>
      </c>
      <c r="E513" s="249" t="s">
        <v>857</v>
      </c>
      <c r="F513" s="250" t="s">
        <v>858</v>
      </c>
      <c r="G513" s="251" t="s">
        <v>825</v>
      </c>
      <c r="H513" s="252">
        <v>13.5</v>
      </c>
      <c r="I513" s="253"/>
      <c r="J513" s="254">
        <f>ROUND(I513*H513,2)</f>
        <v>0</v>
      </c>
      <c r="K513" s="250" t="s">
        <v>19</v>
      </c>
      <c r="L513" s="255"/>
      <c r="M513" s="256" t="s">
        <v>19</v>
      </c>
      <c r="N513" s="257" t="s">
        <v>45</v>
      </c>
      <c r="O513" s="85"/>
      <c r="P513" s="229">
        <f>O513*H513</f>
        <v>0</v>
      </c>
      <c r="Q513" s="229">
        <v>1</v>
      </c>
      <c r="R513" s="229">
        <f>Q513*H513</f>
        <v>13.5</v>
      </c>
      <c r="S513" s="229">
        <v>0</v>
      </c>
      <c r="T513" s="230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1" t="s">
        <v>388</v>
      </c>
      <c r="AT513" s="231" t="s">
        <v>152</v>
      </c>
      <c r="AU513" s="231" t="s">
        <v>85</v>
      </c>
      <c r="AY513" s="18" t="s">
        <v>142</v>
      </c>
      <c r="BE513" s="232">
        <f>IF(N513="základní",J513,0)</f>
        <v>0</v>
      </c>
      <c r="BF513" s="232">
        <f>IF(N513="snížená",J513,0)</f>
        <v>0</v>
      </c>
      <c r="BG513" s="232">
        <f>IF(N513="zákl. přenesená",J513,0)</f>
        <v>0</v>
      </c>
      <c r="BH513" s="232">
        <f>IF(N513="sníž. přenesená",J513,0)</f>
        <v>0</v>
      </c>
      <c r="BI513" s="232">
        <f>IF(N513="nulová",J513,0)</f>
        <v>0</v>
      </c>
      <c r="BJ513" s="18" t="s">
        <v>82</v>
      </c>
      <c r="BK513" s="232">
        <f>ROUND(I513*H513,2)</f>
        <v>0</v>
      </c>
      <c r="BL513" s="18" t="s">
        <v>269</v>
      </c>
      <c r="BM513" s="231" t="s">
        <v>859</v>
      </c>
    </row>
    <row r="514" s="2" customFormat="1">
      <c r="A514" s="39"/>
      <c r="B514" s="40"/>
      <c r="C514" s="41"/>
      <c r="D514" s="233" t="s">
        <v>149</v>
      </c>
      <c r="E514" s="41"/>
      <c r="F514" s="234" t="s">
        <v>858</v>
      </c>
      <c r="G514" s="41"/>
      <c r="H514" s="41"/>
      <c r="I514" s="137"/>
      <c r="J514" s="41"/>
      <c r="K514" s="41"/>
      <c r="L514" s="45"/>
      <c r="M514" s="235"/>
      <c r="N514" s="236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149</v>
      </c>
      <c r="AU514" s="18" t="s">
        <v>85</v>
      </c>
    </row>
    <row r="515" s="13" customFormat="1">
      <c r="A515" s="13"/>
      <c r="B515" s="237"/>
      <c r="C515" s="238"/>
      <c r="D515" s="233" t="s">
        <v>150</v>
      </c>
      <c r="E515" s="239" t="s">
        <v>19</v>
      </c>
      <c r="F515" s="240" t="s">
        <v>1554</v>
      </c>
      <c r="G515" s="238"/>
      <c r="H515" s="241">
        <v>13.5</v>
      </c>
      <c r="I515" s="242"/>
      <c r="J515" s="238"/>
      <c r="K515" s="238"/>
      <c r="L515" s="243"/>
      <c r="M515" s="244"/>
      <c r="N515" s="245"/>
      <c r="O515" s="245"/>
      <c r="P515" s="245"/>
      <c r="Q515" s="245"/>
      <c r="R515" s="245"/>
      <c r="S515" s="245"/>
      <c r="T515" s="24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7" t="s">
        <v>150</v>
      </c>
      <c r="AU515" s="247" t="s">
        <v>85</v>
      </c>
      <c r="AV515" s="13" t="s">
        <v>85</v>
      </c>
      <c r="AW515" s="13" t="s">
        <v>34</v>
      </c>
      <c r="AX515" s="13" t="s">
        <v>82</v>
      </c>
      <c r="AY515" s="247" t="s">
        <v>142</v>
      </c>
    </row>
    <row r="516" s="2" customFormat="1" ht="21.75" customHeight="1">
      <c r="A516" s="39"/>
      <c r="B516" s="40"/>
      <c r="C516" s="220" t="s">
        <v>838</v>
      </c>
      <c r="D516" s="220" t="s">
        <v>143</v>
      </c>
      <c r="E516" s="221" t="s">
        <v>862</v>
      </c>
      <c r="F516" s="222" t="s">
        <v>863</v>
      </c>
      <c r="G516" s="223" t="s">
        <v>146</v>
      </c>
      <c r="H516" s="224">
        <v>100</v>
      </c>
      <c r="I516" s="225"/>
      <c r="J516" s="226">
        <f>ROUND(I516*H516,2)</f>
        <v>0</v>
      </c>
      <c r="K516" s="222" t="s">
        <v>165</v>
      </c>
      <c r="L516" s="45"/>
      <c r="M516" s="227" t="s">
        <v>19</v>
      </c>
      <c r="N516" s="228" t="s">
        <v>45</v>
      </c>
      <c r="O516" s="85"/>
      <c r="P516" s="229">
        <f>O516*H516</f>
        <v>0</v>
      </c>
      <c r="Q516" s="229">
        <v>0.30360999999999999</v>
      </c>
      <c r="R516" s="229">
        <f>Q516*H516</f>
        <v>30.361000000000001</v>
      </c>
      <c r="S516" s="229">
        <v>0</v>
      </c>
      <c r="T516" s="230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1" t="s">
        <v>269</v>
      </c>
      <c r="AT516" s="231" t="s">
        <v>143</v>
      </c>
      <c r="AU516" s="231" t="s">
        <v>85</v>
      </c>
      <c r="AY516" s="18" t="s">
        <v>142</v>
      </c>
      <c r="BE516" s="232">
        <f>IF(N516="základní",J516,0)</f>
        <v>0</v>
      </c>
      <c r="BF516" s="232">
        <f>IF(N516="snížená",J516,0)</f>
        <v>0</v>
      </c>
      <c r="BG516" s="232">
        <f>IF(N516="zákl. přenesená",J516,0)</f>
        <v>0</v>
      </c>
      <c r="BH516" s="232">
        <f>IF(N516="sníž. přenesená",J516,0)</f>
        <v>0</v>
      </c>
      <c r="BI516" s="232">
        <f>IF(N516="nulová",J516,0)</f>
        <v>0</v>
      </c>
      <c r="BJ516" s="18" t="s">
        <v>82</v>
      </c>
      <c r="BK516" s="232">
        <f>ROUND(I516*H516,2)</f>
        <v>0</v>
      </c>
      <c r="BL516" s="18" t="s">
        <v>269</v>
      </c>
      <c r="BM516" s="231" t="s">
        <v>864</v>
      </c>
    </row>
    <row r="517" s="2" customFormat="1">
      <c r="A517" s="39"/>
      <c r="B517" s="40"/>
      <c r="C517" s="41"/>
      <c r="D517" s="233" t="s">
        <v>149</v>
      </c>
      <c r="E517" s="41"/>
      <c r="F517" s="234" t="s">
        <v>865</v>
      </c>
      <c r="G517" s="41"/>
      <c r="H517" s="41"/>
      <c r="I517" s="137"/>
      <c r="J517" s="41"/>
      <c r="K517" s="41"/>
      <c r="L517" s="45"/>
      <c r="M517" s="235"/>
      <c r="N517" s="236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149</v>
      </c>
      <c r="AU517" s="18" t="s">
        <v>85</v>
      </c>
    </row>
    <row r="518" s="2" customFormat="1">
      <c r="A518" s="39"/>
      <c r="B518" s="40"/>
      <c r="C518" s="41"/>
      <c r="D518" s="233" t="s">
        <v>197</v>
      </c>
      <c r="E518" s="41"/>
      <c r="F518" s="260" t="s">
        <v>753</v>
      </c>
      <c r="G518" s="41"/>
      <c r="H518" s="41"/>
      <c r="I518" s="137"/>
      <c r="J518" s="41"/>
      <c r="K518" s="41"/>
      <c r="L518" s="45"/>
      <c r="M518" s="235"/>
      <c r="N518" s="236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197</v>
      </c>
      <c r="AU518" s="18" t="s">
        <v>85</v>
      </c>
    </row>
    <row r="519" s="13" customFormat="1">
      <c r="A519" s="13"/>
      <c r="B519" s="237"/>
      <c r="C519" s="238"/>
      <c r="D519" s="233" t="s">
        <v>150</v>
      </c>
      <c r="E519" s="239" t="s">
        <v>19</v>
      </c>
      <c r="F519" s="240" t="s">
        <v>1555</v>
      </c>
      <c r="G519" s="238"/>
      <c r="H519" s="241">
        <v>100</v>
      </c>
      <c r="I519" s="242"/>
      <c r="J519" s="238"/>
      <c r="K519" s="238"/>
      <c r="L519" s="243"/>
      <c r="M519" s="244"/>
      <c r="N519" s="245"/>
      <c r="O519" s="245"/>
      <c r="P519" s="245"/>
      <c r="Q519" s="245"/>
      <c r="R519" s="245"/>
      <c r="S519" s="245"/>
      <c r="T519" s="24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7" t="s">
        <v>150</v>
      </c>
      <c r="AU519" s="247" t="s">
        <v>85</v>
      </c>
      <c r="AV519" s="13" t="s">
        <v>85</v>
      </c>
      <c r="AW519" s="13" t="s">
        <v>34</v>
      </c>
      <c r="AX519" s="13" t="s">
        <v>82</v>
      </c>
      <c r="AY519" s="247" t="s">
        <v>142</v>
      </c>
    </row>
    <row r="520" s="2" customFormat="1" ht="16.5" customHeight="1">
      <c r="A520" s="39"/>
      <c r="B520" s="40"/>
      <c r="C520" s="248" t="s">
        <v>843</v>
      </c>
      <c r="D520" s="248" t="s">
        <v>152</v>
      </c>
      <c r="E520" s="249" t="s">
        <v>869</v>
      </c>
      <c r="F520" s="250" t="s">
        <v>870</v>
      </c>
      <c r="G520" s="251" t="s">
        <v>825</v>
      </c>
      <c r="H520" s="252">
        <v>40.5</v>
      </c>
      <c r="I520" s="253"/>
      <c r="J520" s="254">
        <f>ROUND(I520*H520,2)</f>
        <v>0</v>
      </c>
      <c r="K520" s="250" t="s">
        <v>165</v>
      </c>
      <c r="L520" s="255"/>
      <c r="M520" s="256" t="s">
        <v>19</v>
      </c>
      <c r="N520" s="257" t="s">
        <v>45</v>
      </c>
      <c r="O520" s="85"/>
      <c r="P520" s="229">
        <f>O520*H520</f>
        <v>0</v>
      </c>
      <c r="Q520" s="229">
        <v>1</v>
      </c>
      <c r="R520" s="229">
        <f>Q520*H520</f>
        <v>40.5</v>
      </c>
      <c r="S520" s="229">
        <v>0</v>
      </c>
      <c r="T520" s="230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1" t="s">
        <v>388</v>
      </c>
      <c r="AT520" s="231" t="s">
        <v>152</v>
      </c>
      <c r="AU520" s="231" t="s">
        <v>85</v>
      </c>
      <c r="AY520" s="18" t="s">
        <v>142</v>
      </c>
      <c r="BE520" s="232">
        <f>IF(N520="základní",J520,0)</f>
        <v>0</v>
      </c>
      <c r="BF520" s="232">
        <f>IF(N520="snížená",J520,0)</f>
        <v>0</v>
      </c>
      <c r="BG520" s="232">
        <f>IF(N520="zákl. přenesená",J520,0)</f>
        <v>0</v>
      </c>
      <c r="BH520" s="232">
        <f>IF(N520="sníž. přenesená",J520,0)</f>
        <v>0</v>
      </c>
      <c r="BI520" s="232">
        <f>IF(N520="nulová",J520,0)</f>
        <v>0</v>
      </c>
      <c r="BJ520" s="18" t="s">
        <v>82</v>
      </c>
      <c r="BK520" s="232">
        <f>ROUND(I520*H520,2)</f>
        <v>0</v>
      </c>
      <c r="BL520" s="18" t="s">
        <v>269</v>
      </c>
      <c r="BM520" s="231" t="s">
        <v>871</v>
      </c>
    </row>
    <row r="521" s="2" customFormat="1">
      <c r="A521" s="39"/>
      <c r="B521" s="40"/>
      <c r="C521" s="41"/>
      <c r="D521" s="233" t="s">
        <v>149</v>
      </c>
      <c r="E521" s="41"/>
      <c r="F521" s="234" t="s">
        <v>870</v>
      </c>
      <c r="G521" s="41"/>
      <c r="H521" s="41"/>
      <c r="I521" s="137"/>
      <c r="J521" s="41"/>
      <c r="K521" s="41"/>
      <c r="L521" s="45"/>
      <c r="M521" s="235"/>
      <c r="N521" s="236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149</v>
      </c>
      <c r="AU521" s="18" t="s">
        <v>85</v>
      </c>
    </row>
    <row r="522" s="13" customFormat="1">
      <c r="A522" s="13"/>
      <c r="B522" s="237"/>
      <c r="C522" s="238"/>
      <c r="D522" s="233" t="s">
        <v>150</v>
      </c>
      <c r="E522" s="239" t="s">
        <v>19</v>
      </c>
      <c r="F522" s="240" t="s">
        <v>1556</v>
      </c>
      <c r="G522" s="238"/>
      <c r="H522" s="241">
        <v>40.5</v>
      </c>
      <c r="I522" s="242"/>
      <c r="J522" s="238"/>
      <c r="K522" s="238"/>
      <c r="L522" s="243"/>
      <c r="M522" s="244"/>
      <c r="N522" s="245"/>
      <c r="O522" s="245"/>
      <c r="P522" s="245"/>
      <c r="Q522" s="245"/>
      <c r="R522" s="245"/>
      <c r="S522" s="245"/>
      <c r="T522" s="246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7" t="s">
        <v>150</v>
      </c>
      <c r="AU522" s="247" t="s">
        <v>85</v>
      </c>
      <c r="AV522" s="13" t="s">
        <v>85</v>
      </c>
      <c r="AW522" s="13" t="s">
        <v>34</v>
      </c>
      <c r="AX522" s="13" t="s">
        <v>82</v>
      </c>
      <c r="AY522" s="247" t="s">
        <v>142</v>
      </c>
    </row>
    <row r="523" s="2" customFormat="1" ht="21.75" customHeight="1">
      <c r="A523" s="39"/>
      <c r="B523" s="40"/>
      <c r="C523" s="220" t="s">
        <v>851</v>
      </c>
      <c r="D523" s="220" t="s">
        <v>143</v>
      </c>
      <c r="E523" s="221" t="s">
        <v>880</v>
      </c>
      <c r="F523" s="222" t="s">
        <v>881</v>
      </c>
      <c r="G523" s="223" t="s">
        <v>146</v>
      </c>
      <c r="H523" s="224">
        <v>32</v>
      </c>
      <c r="I523" s="225"/>
      <c r="J523" s="226">
        <f>ROUND(I523*H523,2)</f>
        <v>0</v>
      </c>
      <c r="K523" s="222" t="s">
        <v>165</v>
      </c>
      <c r="L523" s="45"/>
      <c r="M523" s="227" t="s">
        <v>19</v>
      </c>
      <c r="N523" s="228" t="s">
        <v>45</v>
      </c>
      <c r="O523" s="85"/>
      <c r="P523" s="229">
        <f>O523*H523</f>
        <v>0</v>
      </c>
      <c r="Q523" s="229">
        <v>0.084250000000000005</v>
      </c>
      <c r="R523" s="229">
        <f>Q523*H523</f>
        <v>2.6960000000000002</v>
      </c>
      <c r="S523" s="229">
        <v>0</v>
      </c>
      <c r="T523" s="230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1" t="s">
        <v>269</v>
      </c>
      <c r="AT523" s="231" t="s">
        <v>143</v>
      </c>
      <c r="AU523" s="231" t="s">
        <v>85</v>
      </c>
      <c r="AY523" s="18" t="s">
        <v>142</v>
      </c>
      <c r="BE523" s="232">
        <f>IF(N523="základní",J523,0)</f>
        <v>0</v>
      </c>
      <c r="BF523" s="232">
        <f>IF(N523="snížená",J523,0)</f>
        <v>0</v>
      </c>
      <c r="BG523" s="232">
        <f>IF(N523="zákl. přenesená",J523,0)</f>
        <v>0</v>
      </c>
      <c r="BH523" s="232">
        <f>IF(N523="sníž. přenesená",J523,0)</f>
        <v>0</v>
      </c>
      <c r="BI523" s="232">
        <f>IF(N523="nulová",J523,0)</f>
        <v>0</v>
      </c>
      <c r="BJ523" s="18" t="s">
        <v>82</v>
      </c>
      <c r="BK523" s="232">
        <f>ROUND(I523*H523,2)</f>
        <v>0</v>
      </c>
      <c r="BL523" s="18" t="s">
        <v>269</v>
      </c>
      <c r="BM523" s="231" t="s">
        <v>882</v>
      </c>
    </row>
    <row r="524" s="2" customFormat="1">
      <c r="A524" s="39"/>
      <c r="B524" s="40"/>
      <c r="C524" s="41"/>
      <c r="D524" s="233" t="s">
        <v>149</v>
      </c>
      <c r="E524" s="41"/>
      <c r="F524" s="234" t="s">
        <v>883</v>
      </c>
      <c r="G524" s="41"/>
      <c r="H524" s="41"/>
      <c r="I524" s="137"/>
      <c r="J524" s="41"/>
      <c r="K524" s="41"/>
      <c r="L524" s="45"/>
      <c r="M524" s="235"/>
      <c r="N524" s="236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149</v>
      </c>
      <c r="AU524" s="18" t="s">
        <v>85</v>
      </c>
    </row>
    <row r="525" s="2" customFormat="1">
      <c r="A525" s="39"/>
      <c r="B525" s="40"/>
      <c r="C525" s="41"/>
      <c r="D525" s="233" t="s">
        <v>197</v>
      </c>
      <c r="E525" s="41"/>
      <c r="F525" s="260" t="s">
        <v>753</v>
      </c>
      <c r="G525" s="41"/>
      <c r="H525" s="41"/>
      <c r="I525" s="137"/>
      <c r="J525" s="41"/>
      <c r="K525" s="41"/>
      <c r="L525" s="45"/>
      <c r="M525" s="235"/>
      <c r="N525" s="236"/>
      <c r="O525" s="85"/>
      <c r="P525" s="85"/>
      <c r="Q525" s="85"/>
      <c r="R525" s="85"/>
      <c r="S525" s="85"/>
      <c r="T525" s="86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197</v>
      </c>
      <c r="AU525" s="18" t="s">
        <v>85</v>
      </c>
    </row>
    <row r="526" s="13" customFormat="1">
      <c r="A526" s="13"/>
      <c r="B526" s="237"/>
      <c r="C526" s="238"/>
      <c r="D526" s="233" t="s">
        <v>150</v>
      </c>
      <c r="E526" s="239" t="s">
        <v>19</v>
      </c>
      <c r="F526" s="240" t="s">
        <v>1557</v>
      </c>
      <c r="G526" s="238"/>
      <c r="H526" s="241">
        <v>32</v>
      </c>
      <c r="I526" s="242"/>
      <c r="J526" s="238"/>
      <c r="K526" s="238"/>
      <c r="L526" s="243"/>
      <c r="M526" s="244"/>
      <c r="N526" s="245"/>
      <c r="O526" s="245"/>
      <c r="P526" s="245"/>
      <c r="Q526" s="245"/>
      <c r="R526" s="245"/>
      <c r="S526" s="245"/>
      <c r="T526" s="246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7" t="s">
        <v>150</v>
      </c>
      <c r="AU526" s="247" t="s">
        <v>85</v>
      </c>
      <c r="AV526" s="13" t="s">
        <v>85</v>
      </c>
      <c r="AW526" s="13" t="s">
        <v>34</v>
      </c>
      <c r="AX526" s="13" t="s">
        <v>82</v>
      </c>
      <c r="AY526" s="247" t="s">
        <v>142</v>
      </c>
    </row>
    <row r="527" s="2" customFormat="1" ht="16.5" customHeight="1">
      <c r="A527" s="39"/>
      <c r="B527" s="40"/>
      <c r="C527" s="248" t="s">
        <v>856</v>
      </c>
      <c r="D527" s="248" t="s">
        <v>152</v>
      </c>
      <c r="E527" s="249" t="s">
        <v>886</v>
      </c>
      <c r="F527" s="250" t="s">
        <v>887</v>
      </c>
      <c r="G527" s="251" t="s">
        <v>146</v>
      </c>
      <c r="H527" s="252">
        <v>6.4000000000000004</v>
      </c>
      <c r="I527" s="253"/>
      <c r="J527" s="254">
        <f>ROUND(I527*H527,2)</f>
        <v>0</v>
      </c>
      <c r="K527" s="250" t="s">
        <v>165</v>
      </c>
      <c r="L527" s="255"/>
      <c r="M527" s="256" t="s">
        <v>19</v>
      </c>
      <c r="N527" s="257" t="s">
        <v>45</v>
      </c>
      <c r="O527" s="85"/>
      <c r="P527" s="229">
        <f>O527*H527</f>
        <v>0</v>
      </c>
      <c r="Q527" s="229">
        <v>0.13100000000000001</v>
      </c>
      <c r="R527" s="229">
        <f>Q527*H527</f>
        <v>0.83840000000000003</v>
      </c>
      <c r="S527" s="229">
        <v>0</v>
      </c>
      <c r="T527" s="230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1" t="s">
        <v>325</v>
      </c>
      <c r="AT527" s="231" t="s">
        <v>152</v>
      </c>
      <c r="AU527" s="231" t="s">
        <v>85</v>
      </c>
      <c r="AY527" s="18" t="s">
        <v>142</v>
      </c>
      <c r="BE527" s="232">
        <f>IF(N527="základní",J527,0)</f>
        <v>0</v>
      </c>
      <c r="BF527" s="232">
        <f>IF(N527="snížená",J527,0)</f>
        <v>0</v>
      </c>
      <c r="BG527" s="232">
        <f>IF(N527="zákl. přenesená",J527,0)</f>
        <v>0</v>
      </c>
      <c r="BH527" s="232">
        <f>IF(N527="sníž. přenesená",J527,0)</f>
        <v>0</v>
      </c>
      <c r="BI527" s="232">
        <f>IF(N527="nulová",J527,0)</f>
        <v>0</v>
      </c>
      <c r="BJ527" s="18" t="s">
        <v>82</v>
      </c>
      <c r="BK527" s="232">
        <f>ROUND(I527*H527,2)</f>
        <v>0</v>
      </c>
      <c r="BL527" s="18" t="s">
        <v>325</v>
      </c>
      <c r="BM527" s="231" t="s">
        <v>888</v>
      </c>
    </row>
    <row r="528" s="2" customFormat="1">
      <c r="A528" s="39"/>
      <c r="B528" s="40"/>
      <c r="C528" s="41"/>
      <c r="D528" s="233" t="s">
        <v>149</v>
      </c>
      <c r="E528" s="41"/>
      <c r="F528" s="234" t="s">
        <v>887</v>
      </c>
      <c r="G528" s="41"/>
      <c r="H528" s="41"/>
      <c r="I528" s="137"/>
      <c r="J528" s="41"/>
      <c r="K528" s="41"/>
      <c r="L528" s="45"/>
      <c r="M528" s="235"/>
      <c r="N528" s="236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149</v>
      </c>
      <c r="AU528" s="18" t="s">
        <v>85</v>
      </c>
    </row>
    <row r="529" s="13" customFormat="1">
      <c r="A529" s="13"/>
      <c r="B529" s="237"/>
      <c r="C529" s="238"/>
      <c r="D529" s="233" t="s">
        <v>150</v>
      </c>
      <c r="E529" s="239" t="s">
        <v>19</v>
      </c>
      <c r="F529" s="240" t="s">
        <v>1558</v>
      </c>
      <c r="G529" s="238"/>
      <c r="H529" s="241">
        <v>6.4000000000000004</v>
      </c>
      <c r="I529" s="242"/>
      <c r="J529" s="238"/>
      <c r="K529" s="238"/>
      <c r="L529" s="243"/>
      <c r="M529" s="244"/>
      <c r="N529" s="245"/>
      <c r="O529" s="245"/>
      <c r="P529" s="245"/>
      <c r="Q529" s="245"/>
      <c r="R529" s="245"/>
      <c r="S529" s="245"/>
      <c r="T529" s="24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7" t="s">
        <v>150</v>
      </c>
      <c r="AU529" s="247" t="s">
        <v>85</v>
      </c>
      <c r="AV529" s="13" t="s">
        <v>85</v>
      </c>
      <c r="AW529" s="13" t="s">
        <v>34</v>
      </c>
      <c r="AX529" s="13" t="s">
        <v>82</v>
      </c>
      <c r="AY529" s="247" t="s">
        <v>142</v>
      </c>
    </row>
    <row r="530" s="2" customFormat="1" ht="21.75" customHeight="1">
      <c r="A530" s="39"/>
      <c r="B530" s="40"/>
      <c r="C530" s="220" t="s">
        <v>861</v>
      </c>
      <c r="D530" s="220" t="s">
        <v>143</v>
      </c>
      <c r="E530" s="221" t="s">
        <v>1559</v>
      </c>
      <c r="F530" s="222" t="s">
        <v>1560</v>
      </c>
      <c r="G530" s="223" t="s">
        <v>146</v>
      </c>
      <c r="H530" s="224">
        <v>136</v>
      </c>
      <c r="I530" s="225"/>
      <c r="J530" s="226">
        <f>ROUND(I530*H530,2)</f>
        <v>0</v>
      </c>
      <c r="K530" s="222" t="s">
        <v>165</v>
      </c>
      <c r="L530" s="45"/>
      <c r="M530" s="227" t="s">
        <v>19</v>
      </c>
      <c r="N530" s="228" t="s">
        <v>45</v>
      </c>
      <c r="O530" s="85"/>
      <c r="P530" s="229">
        <f>O530*H530</f>
        <v>0</v>
      </c>
      <c r="Q530" s="229">
        <v>0.16700000000000001</v>
      </c>
      <c r="R530" s="229">
        <f>Q530*H530</f>
        <v>22.712</v>
      </c>
      <c r="S530" s="229">
        <v>0</v>
      </c>
      <c r="T530" s="230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1" t="s">
        <v>269</v>
      </c>
      <c r="AT530" s="231" t="s">
        <v>143</v>
      </c>
      <c r="AU530" s="231" t="s">
        <v>85</v>
      </c>
      <c r="AY530" s="18" t="s">
        <v>142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18" t="s">
        <v>82</v>
      </c>
      <c r="BK530" s="232">
        <f>ROUND(I530*H530,2)</f>
        <v>0</v>
      </c>
      <c r="BL530" s="18" t="s">
        <v>269</v>
      </c>
      <c r="BM530" s="231" t="s">
        <v>1561</v>
      </c>
    </row>
    <row r="531" s="2" customFormat="1">
      <c r="A531" s="39"/>
      <c r="B531" s="40"/>
      <c r="C531" s="41"/>
      <c r="D531" s="233" t="s">
        <v>149</v>
      </c>
      <c r="E531" s="41"/>
      <c r="F531" s="234" t="s">
        <v>1562</v>
      </c>
      <c r="G531" s="41"/>
      <c r="H531" s="41"/>
      <c r="I531" s="137"/>
      <c r="J531" s="41"/>
      <c r="K531" s="41"/>
      <c r="L531" s="45"/>
      <c r="M531" s="235"/>
      <c r="N531" s="236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149</v>
      </c>
      <c r="AU531" s="18" t="s">
        <v>85</v>
      </c>
    </row>
    <row r="532" s="2" customFormat="1">
      <c r="A532" s="39"/>
      <c r="B532" s="40"/>
      <c r="C532" s="41"/>
      <c r="D532" s="233" t="s">
        <v>197</v>
      </c>
      <c r="E532" s="41"/>
      <c r="F532" s="260" t="s">
        <v>753</v>
      </c>
      <c r="G532" s="41"/>
      <c r="H532" s="41"/>
      <c r="I532" s="137"/>
      <c r="J532" s="41"/>
      <c r="K532" s="41"/>
      <c r="L532" s="45"/>
      <c r="M532" s="235"/>
      <c r="N532" s="236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197</v>
      </c>
      <c r="AU532" s="18" t="s">
        <v>85</v>
      </c>
    </row>
    <row r="533" s="13" customFormat="1">
      <c r="A533" s="13"/>
      <c r="B533" s="237"/>
      <c r="C533" s="238"/>
      <c r="D533" s="233" t="s">
        <v>150</v>
      </c>
      <c r="E533" s="239" t="s">
        <v>19</v>
      </c>
      <c r="F533" s="240" t="s">
        <v>1563</v>
      </c>
      <c r="G533" s="238"/>
      <c r="H533" s="241">
        <v>80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7" t="s">
        <v>150</v>
      </c>
      <c r="AU533" s="247" t="s">
        <v>85</v>
      </c>
      <c r="AV533" s="13" t="s">
        <v>85</v>
      </c>
      <c r="AW533" s="13" t="s">
        <v>34</v>
      </c>
      <c r="AX533" s="13" t="s">
        <v>74</v>
      </c>
      <c r="AY533" s="247" t="s">
        <v>142</v>
      </c>
    </row>
    <row r="534" s="13" customFormat="1">
      <c r="A534" s="13"/>
      <c r="B534" s="237"/>
      <c r="C534" s="238"/>
      <c r="D534" s="233" t="s">
        <v>150</v>
      </c>
      <c r="E534" s="239" t="s">
        <v>19</v>
      </c>
      <c r="F534" s="240" t="s">
        <v>1564</v>
      </c>
      <c r="G534" s="238"/>
      <c r="H534" s="241">
        <v>56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7" t="s">
        <v>150</v>
      </c>
      <c r="AU534" s="247" t="s">
        <v>85</v>
      </c>
      <c r="AV534" s="13" t="s">
        <v>85</v>
      </c>
      <c r="AW534" s="13" t="s">
        <v>34</v>
      </c>
      <c r="AX534" s="13" t="s">
        <v>74</v>
      </c>
      <c r="AY534" s="247" t="s">
        <v>142</v>
      </c>
    </row>
    <row r="535" s="14" customFormat="1">
      <c r="A535" s="14"/>
      <c r="B535" s="261"/>
      <c r="C535" s="262"/>
      <c r="D535" s="233" t="s">
        <v>150</v>
      </c>
      <c r="E535" s="263" t="s">
        <v>19</v>
      </c>
      <c r="F535" s="264" t="s">
        <v>480</v>
      </c>
      <c r="G535" s="262"/>
      <c r="H535" s="265">
        <v>136</v>
      </c>
      <c r="I535" s="266"/>
      <c r="J535" s="262"/>
      <c r="K535" s="262"/>
      <c r="L535" s="267"/>
      <c r="M535" s="268"/>
      <c r="N535" s="269"/>
      <c r="O535" s="269"/>
      <c r="P535" s="269"/>
      <c r="Q535" s="269"/>
      <c r="R535" s="269"/>
      <c r="S535" s="269"/>
      <c r="T535" s="270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1" t="s">
        <v>150</v>
      </c>
      <c r="AU535" s="271" t="s">
        <v>85</v>
      </c>
      <c r="AV535" s="14" t="s">
        <v>169</v>
      </c>
      <c r="AW535" s="14" t="s">
        <v>34</v>
      </c>
      <c r="AX535" s="14" t="s">
        <v>82</v>
      </c>
      <c r="AY535" s="271" t="s">
        <v>142</v>
      </c>
    </row>
    <row r="536" s="2" customFormat="1" ht="16.5" customHeight="1">
      <c r="A536" s="39"/>
      <c r="B536" s="40"/>
      <c r="C536" s="248" t="s">
        <v>868</v>
      </c>
      <c r="D536" s="248" t="s">
        <v>152</v>
      </c>
      <c r="E536" s="249" t="s">
        <v>1565</v>
      </c>
      <c r="F536" s="250" t="s">
        <v>1566</v>
      </c>
      <c r="G536" s="251" t="s">
        <v>146</v>
      </c>
      <c r="H536" s="252">
        <v>27.199999999999999</v>
      </c>
      <c r="I536" s="253"/>
      <c r="J536" s="254">
        <f>ROUND(I536*H536,2)</f>
        <v>0</v>
      </c>
      <c r="K536" s="250" t="s">
        <v>165</v>
      </c>
      <c r="L536" s="255"/>
      <c r="M536" s="256" t="s">
        <v>19</v>
      </c>
      <c r="N536" s="257" t="s">
        <v>45</v>
      </c>
      <c r="O536" s="85"/>
      <c r="P536" s="229">
        <f>O536*H536</f>
        <v>0</v>
      </c>
      <c r="Q536" s="229">
        <v>0.33000000000000002</v>
      </c>
      <c r="R536" s="229">
        <f>Q536*H536</f>
        <v>8.9760000000000009</v>
      </c>
      <c r="S536" s="229">
        <v>0</v>
      </c>
      <c r="T536" s="230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1" t="s">
        <v>325</v>
      </c>
      <c r="AT536" s="231" t="s">
        <v>152</v>
      </c>
      <c r="AU536" s="231" t="s">
        <v>85</v>
      </c>
      <c r="AY536" s="18" t="s">
        <v>142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18" t="s">
        <v>82</v>
      </c>
      <c r="BK536" s="232">
        <f>ROUND(I536*H536,2)</f>
        <v>0</v>
      </c>
      <c r="BL536" s="18" t="s">
        <v>325</v>
      </c>
      <c r="BM536" s="231" t="s">
        <v>1567</v>
      </c>
    </row>
    <row r="537" s="2" customFormat="1">
      <c r="A537" s="39"/>
      <c r="B537" s="40"/>
      <c r="C537" s="41"/>
      <c r="D537" s="233" t="s">
        <v>149</v>
      </c>
      <c r="E537" s="41"/>
      <c r="F537" s="234" t="s">
        <v>1568</v>
      </c>
      <c r="G537" s="41"/>
      <c r="H537" s="41"/>
      <c r="I537" s="137"/>
      <c r="J537" s="41"/>
      <c r="K537" s="41"/>
      <c r="L537" s="45"/>
      <c r="M537" s="235"/>
      <c r="N537" s="236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149</v>
      </c>
      <c r="AU537" s="18" t="s">
        <v>85</v>
      </c>
    </row>
    <row r="538" s="13" customFormat="1">
      <c r="A538" s="13"/>
      <c r="B538" s="237"/>
      <c r="C538" s="238"/>
      <c r="D538" s="233" t="s">
        <v>150</v>
      </c>
      <c r="E538" s="239" t="s">
        <v>19</v>
      </c>
      <c r="F538" s="240" t="s">
        <v>1569</v>
      </c>
      <c r="G538" s="238"/>
      <c r="H538" s="241">
        <v>27.199999999999999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7" t="s">
        <v>150</v>
      </c>
      <c r="AU538" s="247" t="s">
        <v>85</v>
      </c>
      <c r="AV538" s="13" t="s">
        <v>85</v>
      </c>
      <c r="AW538" s="13" t="s">
        <v>34</v>
      </c>
      <c r="AX538" s="13" t="s">
        <v>82</v>
      </c>
      <c r="AY538" s="247" t="s">
        <v>142</v>
      </c>
    </row>
    <row r="539" s="12" customFormat="1" ht="25.92" customHeight="1">
      <c r="A539" s="12"/>
      <c r="B539" s="206"/>
      <c r="C539" s="207"/>
      <c r="D539" s="208" t="s">
        <v>73</v>
      </c>
      <c r="E539" s="209" t="s">
        <v>82</v>
      </c>
      <c r="F539" s="209" t="s">
        <v>940</v>
      </c>
      <c r="G539" s="207"/>
      <c r="H539" s="207"/>
      <c r="I539" s="210"/>
      <c r="J539" s="211">
        <f>BK539</f>
        <v>0</v>
      </c>
      <c r="K539" s="207"/>
      <c r="L539" s="212"/>
      <c r="M539" s="213"/>
      <c r="N539" s="214"/>
      <c r="O539" s="214"/>
      <c r="P539" s="215">
        <f>P540+SUM(P541:P566)</f>
        <v>0</v>
      </c>
      <c r="Q539" s="214"/>
      <c r="R539" s="215">
        <f>R540+SUM(R541:R566)</f>
        <v>0.13285</v>
      </c>
      <c r="S539" s="214"/>
      <c r="T539" s="216">
        <f>T540+SUM(T541:T566)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217" t="s">
        <v>169</v>
      </c>
      <c r="AT539" s="218" t="s">
        <v>73</v>
      </c>
      <c r="AU539" s="218" t="s">
        <v>74</v>
      </c>
      <c r="AY539" s="217" t="s">
        <v>142</v>
      </c>
      <c r="BK539" s="219">
        <f>BK540+SUM(BK541:BK566)</f>
        <v>0</v>
      </c>
    </row>
    <row r="540" s="2" customFormat="1" ht="21.75" customHeight="1">
      <c r="A540" s="39"/>
      <c r="B540" s="40"/>
      <c r="C540" s="220" t="s">
        <v>874</v>
      </c>
      <c r="D540" s="220" t="s">
        <v>143</v>
      </c>
      <c r="E540" s="221" t="s">
        <v>942</v>
      </c>
      <c r="F540" s="222" t="s">
        <v>943</v>
      </c>
      <c r="G540" s="223" t="s">
        <v>155</v>
      </c>
      <c r="H540" s="224">
        <v>4</v>
      </c>
      <c r="I540" s="225"/>
      <c r="J540" s="226">
        <f>ROUND(I540*H540,2)</f>
        <v>0</v>
      </c>
      <c r="K540" s="222" t="s">
        <v>165</v>
      </c>
      <c r="L540" s="45"/>
      <c r="M540" s="227" t="s">
        <v>19</v>
      </c>
      <c r="N540" s="228" t="s">
        <v>45</v>
      </c>
      <c r="O540" s="85"/>
      <c r="P540" s="229">
        <f>O540*H540</f>
        <v>0</v>
      </c>
      <c r="Q540" s="229">
        <v>0.00064999999999999997</v>
      </c>
      <c r="R540" s="229">
        <f>Q540*H540</f>
        <v>0.0025999999999999999</v>
      </c>
      <c r="S540" s="229">
        <v>0</v>
      </c>
      <c r="T540" s="230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1" t="s">
        <v>944</v>
      </c>
      <c r="AT540" s="231" t="s">
        <v>143</v>
      </c>
      <c r="AU540" s="231" t="s">
        <v>82</v>
      </c>
      <c r="AY540" s="18" t="s">
        <v>142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8" t="s">
        <v>82</v>
      </c>
      <c r="BK540" s="232">
        <f>ROUND(I540*H540,2)</f>
        <v>0</v>
      </c>
      <c r="BL540" s="18" t="s">
        <v>944</v>
      </c>
      <c r="BM540" s="231" t="s">
        <v>945</v>
      </c>
    </row>
    <row r="541" s="2" customFormat="1">
      <c r="A541" s="39"/>
      <c r="B541" s="40"/>
      <c r="C541" s="41"/>
      <c r="D541" s="233" t="s">
        <v>149</v>
      </c>
      <c r="E541" s="41"/>
      <c r="F541" s="234" t="s">
        <v>946</v>
      </c>
      <c r="G541" s="41"/>
      <c r="H541" s="41"/>
      <c r="I541" s="137"/>
      <c r="J541" s="41"/>
      <c r="K541" s="41"/>
      <c r="L541" s="45"/>
      <c r="M541" s="235"/>
      <c r="N541" s="236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149</v>
      </c>
      <c r="AU541" s="18" t="s">
        <v>82</v>
      </c>
    </row>
    <row r="542" s="2" customFormat="1">
      <c r="A542" s="39"/>
      <c r="B542" s="40"/>
      <c r="C542" s="41"/>
      <c r="D542" s="233" t="s">
        <v>197</v>
      </c>
      <c r="E542" s="41"/>
      <c r="F542" s="260" t="s">
        <v>947</v>
      </c>
      <c r="G542" s="41"/>
      <c r="H542" s="41"/>
      <c r="I542" s="137"/>
      <c r="J542" s="41"/>
      <c r="K542" s="41"/>
      <c r="L542" s="45"/>
      <c r="M542" s="235"/>
      <c r="N542" s="236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197</v>
      </c>
      <c r="AU542" s="18" t="s">
        <v>82</v>
      </c>
    </row>
    <row r="543" s="13" customFormat="1">
      <c r="A543" s="13"/>
      <c r="B543" s="237"/>
      <c r="C543" s="238"/>
      <c r="D543" s="233" t="s">
        <v>150</v>
      </c>
      <c r="E543" s="239" t="s">
        <v>19</v>
      </c>
      <c r="F543" s="240" t="s">
        <v>1522</v>
      </c>
      <c r="G543" s="238"/>
      <c r="H543" s="241">
        <v>4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7" t="s">
        <v>150</v>
      </c>
      <c r="AU543" s="247" t="s">
        <v>82</v>
      </c>
      <c r="AV543" s="13" t="s">
        <v>85</v>
      </c>
      <c r="AW543" s="13" t="s">
        <v>34</v>
      </c>
      <c r="AX543" s="13" t="s">
        <v>82</v>
      </c>
      <c r="AY543" s="247" t="s">
        <v>142</v>
      </c>
    </row>
    <row r="544" s="2" customFormat="1" ht="21.75" customHeight="1">
      <c r="A544" s="39"/>
      <c r="B544" s="40"/>
      <c r="C544" s="220" t="s">
        <v>325</v>
      </c>
      <c r="D544" s="220" t="s">
        <v>143</v>
      </c>
      <c r="E544" s="221" t="s">
        <v>950</v>
      </c>
      <c r="F544" s="222" t="s">
        <v>951</v>
      </c>
      <c r="G544" s="223" t="s">
        <v>155</v>
      </c>
      <c r="H544" s="224">
        <v>4</v>
      </c>
      <c r="I544" s="225"/>
      <c r="J544" s="226">
        <f>ROUND(I544*H544,2)</f>
        <v>0</v>
      </c>
      <c r="K544" s="222" t="s">
        <v>165</v>
      </c>
      <c r="L544" s="45"/>
      <c r="M544" s="227" t="s">
        <v>19</v>
      </c>
      <c r="N544" s="228" t="s">
        <v>45</v>
      </c>
      <c r="O544" s="85"/>
      <c r="P544" s="229">
        <f>O544*H544</f>
        <v>0</v>
      </c>
      <c r="Q544" s="229">
        <v>0</v>
      </c>
      <c r="R544" s="229">
        <f>Q544*H544</f>
        <v>0</v>
      </c>
      <c r="S544" s="229">
        <v>0</v>
      </c>
      <c r="T544" s="230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1" t="s">
        <v>944</v>
      </c>
      <c r="AT544" s="231" t="s">
        <v>143</v>
      </c>
      <c r="AU544" s="231" t="s">
        <v>82</v>
      </c>
      <c r="AY544" s="18" t="s">
        <v>142</v>
      </c>
      <c r="BE544" s="232">
        <f>IF(N544="základní",J544,0)</f>
        <v>0</v>
      </c>
      <c r="BF544" s="232">
        <f>IF(N544="snížená",J544,0)</f>
        <v>0</v>
      </c>
      <c r="BG544" s="232">
        <f>IF(N544="zákl. přenesená",J544,0)</f>
        <v>0</v>
      </c>
      <c r="BH544" s="232">
        <f>IF(N544="sníž. přenesená",J544,0)</f>
        <v>0</v>
      </c>
      <c r="BI544" s="232">
        <f>IF(N544="nulová",J544,0)</f>
        <v>0</v>
      </c>
      <c r="BJ544" s="18" t="s">
        <v>82</v>
      </c>
      <c r="BK544" s="232">
        <f>ROUND(I544*H544,2)</f>
        <v>0</v>
      </c>
      <c r="BL544" s="18" t="s">
        <v>944</v>
      </c>
      <c r="BM544" s="231" t="s">
        <v>952</v>
      </c>
    </row>
    <row r="545" s="2" customFormat="1">
      <c r="A545" s="39"/>
      <c r="B545" s="40"/>
      <c r="C545" s="41"/>
      <c r="D545" s="233" t="s">
        <v>149</v>
      </c>
      <c r="E545" s="41"/>
      <c r="F545" s="234" t="s">
        <v>953</v>
      </c>
      <c r="G545" s="41"/>
      <c r="H545" s="41"/>
      <c r="I545" s="137"/>
      <c r="J545" s="41"/>
      <c r="K545" s="41"/>
      <c r="L545" s="45"/>
      <c r="M545" s="235"/>
      <c r="N545" s="236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149</v>
      </c>
      <c r="AU545" s="18" t="s">
        <v>82</v>
      </c>
    </row>
    <row r="546" s="2" customFormat="1">
      <c r="A546" s="39"/>
      <c r="B546" s="40"/>
      <c r="C546" s="41"/>
      <c r="D546" s="233" t="s">
        <v>197</v>
      </c>
      <c r="E546" s="41"/>
      <c r="F546" s="260" t="s">
        <v>947</v>
      </c>
      <c r="G546" s="41"/>
      <c r="H546" s="41"/>
      <c r="I546" s="137"/>
      <c r="J546" s="41"/>
      <c r="K546" s="41"/>
      <c r="L546" s="45"/>
      <c r="M546" s="235"/>
      <c r="N546" s="236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197</v>
      </c>
      <c r="AU546" s="18" t="s">
        <v>82</v>
      </c>
    </row>
    <row r="547" s="13" customFormat="1">
      <c r="A547" s="13"/>
      <c r="B547" s="237"/>
      <c r="C547" s="238"/>
      <c r="D547" s="233" t="s">
        <v>150</v>
      </c>
      <c r="E547" s="239" t="s">
        <v>19</v>
      </c>
      <c r="F547" s="240" t="s">
        <v>1522</v>
      </c>
      <c r="G547" s="238"/>
      <c r="H547" s="241">
        <v>4</v>
      </c>
      <c r="I547" s="242"/>
      <c r="J547" s="238"/>
      <c r="K547" s="238"/>
      <c r="L547" s="243"/>
      <c r="M547" s="244"/>
      <c r="N547" s="245"/>
      <c r="O547" s="245"/>
      <c r="P547" s="245"/>
      <c r="Q547" s="245"/>
      <c r="R547" s="245"/>
      <c r="S547" s="245"/>
      <c r="T547" s="246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7" t="s">
        <v>150</v>
      </c>
      <c r="AU547" s="247" t="s">
        <v>82</v>
      </c>
      <c r="AV547" s="13" t="s">
        <v>85</v>
      </c>
      <c r="AW547" s="13" t="s">
        <v>34</v>
      </c>
      <c r="AX547" s="13" t="s">
        <v>82</v>
      </c>
      <c r="AY547" s="247" t="s">
        <v>142</v>
      </c>
    </row>
    <row r="548" s="2" customFormat="1" ht="21.75" customHeight="1">
      <c r="A548" s="39"/>
      <c r="B548" s="40"/>
      <c r="C548" s="248" t="s">
        <v>885</v>
      </c>
      <c r="D548" s="248" t="s">
        <v>152</v>
      </c>
      <c r="E548" s="249" t="s">
        <v>955</v>
      </c>
      <c r="F548" s="250" t="s">
        <v>956</v>
      </c>
      <c r="G548" s="251" t="s">
        <v>155</v>
      </c>
      <c r="H548" s="252">
        <v>28</v>
      </c>
      <c r="I548" s="253"/>
      <c r="J548" s="254">
        <f>ROUND(I548*H548,2)</f>
        <v>0</v>
      </c>
      <c r="K548" s="250" t="s">
        <v>165</v>
      </c>
      <c r="L548" s="255"/>
      <c r="M548" s="256" t="s">
        <v>19</v>
      </c>
      <c r="N548" s="257" t="s">
        <v>45</v>
      </c>
      <c r="O548" s="85"/>
      <c r="P548" s="229">
        <f>O548*H548</f>
        <v>0</v>
      </c>
      <c r="Q548" s="229">
        <v>0</v>
      </c>
      <c r="R548" s="229">
        <f>Q548*H548</f>
        <v>0</v>
      </c>
      <c r="S548" s="229">
        <v>0</v>
      </c>
      <c r="T548" s="230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1" t="s">
        <v>944</v>
      </c>
      <c r="AT548" s="231" t="s">
        <v>152</v>
      </c>
      <c r="AU548" s="231" t="s">
        <v>82</v>
      </c>
      <c r="AY548" s="18" t="s">
        <v>142</v>
      </c>
      <c r="BE548" s="232">
        <f>IF(N548="základní",J548,0)</f>
        <v>0</v>
      </c>
      <c r="BF548" s="232">
        <f>IF(N548="snížená",J548,0)</f>
        <v>0</v>
      </c>
      <c r="BG548" s="232">
        <f>IF(N548="zákl. přenesená",J548,0)</f>
        <v>0</v>
      </c>
      <c r="BH548" s="232">
        <f>IF(N548="sníž. přenesená",J548,0)</f>
        <v>0</v>
      </c>
      <c r="BI548" s="232">
        <f>IF(N548="nulová",J548,0)</f>
        <v>0</v>
      </c>
      <c r="BJ548" s="18" t="s">
        <v>82</v>
      </c>
      <c r="BK548" s="232">
        <f>ROUND(I548*H548,2)</f>
        <v>0</v>
      </c>
      <c r="BL548" s="18" t="s">
        <v>944</v>
      </c>
      <c r="BM548" s="231" t="s">
        <v>957</v>
      </c>
    </row>
    <row r="549" s="2" customFormat="1">
      <c r="A549" s="39"/>
      <c r="B549" s="40"/>
      <c r="C549" s="41"/>
      <c r="D549" s="233" t="s">
        <v>149</v>
      </c>
      <c r="E549" s="41"/>
      <c r="F549" s="234" t="s">
        <v>956</v>
      </c>
      <c r="G549" s="41"/>
      <c r="H549" s="41"/>
      <c r="I549" s="137"/>
      <c r="J549" s="41"/>
      <c r="K549" s="41"/>
      <c r="L549" s="45"/>
      <c r="M549" s="235"/>
      <c r="N549" s="236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149</v>
      </c>
      <c r="AU549" s="18" t="s">
        <v>82</v>
      </c>
    </row>
    <row r="550" s="13" customFormat="1">
      <c r="A550" s="13"/>
      <c r="B550" s="237"/>
      <c r="C550" s="238"/>
      <c r="D550" s="233" t="s">
        <v>150</v>
      </c>
      <c r="E550" s="239" t="s">
        <v>19</v>
      </c>
      <c r="F550" s="240" t="s">
        <v>1570</v>
      </c>
      <c r="G550" s="238"/>
      <c r="H550" s="241">
        <v>28</v>
      </c>
      <c r="I550" s="242"/>
      <c r="J550" s="238"/>
      <c r="K550" s="238"/>
      <c r="L550" s="243"/>
      <c r="M550" s="244"/>
      <c r="N550" s="245"/>
      <c r="O550" s="245"/>
      <c r="P550" s="245"/>
      <c r="Q550" s="245"/>
      <c r="R550" s="245"/>
      <c r="S550" s="245"/>
      <c r="T550" s="246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7" t="s">
        <v>150</v>
      </c>
      <c r="AU550" s="247" t="s">
        <v>82</v>
      </c>
      <c r="AV550" s="13" t="s">
        <v>85</v>
      </c>
      <c r="AW550" s="13" t="s">
        <v>34</v>
      </c>
      <c r="AX550" s="13" t="s">
        <v>82</v>
      </c>
      <c r="AY550" s="247" t="s">
        <v>142</v>
      </c>
    </row>
    <row r="551" s="2" customFormat="1" ht="21.75" customHeight="1">
      <c r="A551" s="39"/>
      <c r="B551" s="40"/>
      <c r="C551" s="220" t="s">
        <v>890</v>
      </c>
      <c r="D551" s="220" t="s">
        <v>143</v>
      </c>
      <c r="E551" s="221" t="s">
        <v>960</v>
      </c>
      <c r="F551" s="222" t="s">
        <v>961</v>
      </c>
      <c r="G551" s="223" t="s">
        <v>194</v>
      </c>
      <c r="H551" s="224">
        <v>35</v>
      </c>
      <c r="I551" s="225"/>
      <c r="J551" s="226">
        <f>ROUND(I551*H551,2)</f>
        <v>0</v>
      </c>
      <c r="K551" s="222" t="s">
        <v>165</v>
      </c>
      <c r="L551" s="45"/>
      <c r="M551" s="227" t="s">
        <v>19</v>
      </c>
      <c r="N551" s="228" t="s">
        <v>45</v>
      </c>
      <c r="O551" s="85"/>
      <c r="P551" s="229">
        <f>O551*H551</f>
        <v>0</v>
      </c>
      <c r="Q551" s="229">
        <v>0.00014999999999999999</v>
      </c>
      <c r="R551" s="229">
        <f>Q551*H551</f>
        <v>0.0052499999999999995</v>
      </c>
      <c r="S551" s="229">
        <v>0</v>
      </c>
      <c r="T551" s="230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1" t="s">
        <v>147</v>
      </c>
      <c r="AT551" s="231" t="s">
        <v>143</v>
      </c>
      <c r="AU551" s="231" t="s">
        <v>82</v>
      </c>
      <c r="AY551" s="18" t="s">
        <v>142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18" t="s">
        <v>82</v>
      </c>
      <c r="BK551" s="232">
        <f>ROUND(I551*H551,2)</f>
        <v>0</v>
      </c>
      <c r="BL551" s="18" t="s">
        <v>147</v>
      </c>
      <c r="BM551" s="231" t="s">
        <v>962</v>
      </c>
    </row>
    <row r="552" s="2" customFormat="1">
      <c r="A552" s="39"/>
      <c r="B552" s="40"/>
      <c r="C552" s="41"/>
      <c r="D552" s="233" t="s">
        <v>149</v>
      </c>
      <c r="E552" s="41"/>
      <c r="F552" s="234" t="s">
        <v>963</v>
      </c>
      <c r="G552" s="41"/>
      <c r="H552" s="41"/>
      <c r="I552" s="137"/>
      <c r="J552" s="41"/>
      <c r="K552" s="41"/>
      <c r="L552" s="45"/>
      <c r="M552" s="235"/>
      <c r="N552" s="236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149</v>
      </c>
      <c r="AU552" s="18" t="s">
        <v>82</v>
      </c>
    </row>
    <row r="553" s="2" customFormat="1">
      <c r="A553" s="39"/>
      <c r="B553" s="40"/>
      <c r="C553" s="41"/>
      <c r="D553" s="233" t="s">
        <v>197</v>
      </c>
      <c r="E553" s="41"/>
      <c r="F553" s="260" t="s">
        <v>947</v>
      </c>
      <c r="G553" s="41"/>
      <c r="H553" s="41"/>
      <c r="I553" s="137"/>
      <c r="J553" s="41"/>
      <c r="K553" s="41"/>
      <c r="L553" s="45"/>
      <c r="M553" s="235"/>
      <c r="N553" s="236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197</v>
      </c>
      <c r="AU553" s="18" t="s">
        <v>82</v>
      </c>
    </row>
    <row r="554" s="13" customFormat="1">
      <c r="A554" s="13"/>
      <c r="B554" s="237"/>
      <c r="C554" s="238"/>
      <c r="D554" s="233" t="s">
        <v>150</v>
      </c>
      <c r="E554" s="239" t="s">
        <v>19</v>
      </c>
      <c r="F554" s="240" t="s">
        <v>1571</v>
      </c>
      <c r="G554" s="238"/>
      <c r="H554" s="241">
        <v>35</v>
      </c>
      <c r="I554" s="242"/>
      <c r="J554" s="238"/>
      <c r="K554" s="238"/>
      <c r="L554" s="243"/>
      <c r="M554" s="244"/>
      <c r="N554" s="245"/>
      <c r="O554" s="245"/>
      <c r="P554" s="245"/>
      <c r="Q554" s="245"/>
      <c r="R554" s="245"/>
      <c r="S554" s="245"/>
      <c r="T554" s="24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7" t="s">
        <v>150</v>
      </c>
      <c r="AU554" s="247" t="s">
        <v>82</v>
      </c>
      <c r="AV554" s="13" t="s">
        <v>85</v>
      </c>
      <c r="AW554" s="13" t="s">
        <v>34</v>
      </c>
      <c r="AX554" s="13" t="s">
        <v>82</v>
      </c>
      <c r="AY554" s="247" t="s">
        <v>142</v>
      </c>
    </row>
    <row r="555" s="2" customFormat="1" ht="21.75" customHeight="1">
      <c r="A555" s="39"/>
      <c r="B555" s="40"/>
      <c r="C555" s="220" t="s">
        <v>895</v>
      </c>
      <c r="D555" s="220" t="s">
        <v>143</v>
      </c>
      <c r="E555" s="221" t="s">
        <v>966</v>
      </c>
      <c r="F555" s="222" t="s">
        <v>967</v>
      </c>
      <c r="G555" s="223" t="s">
        <v>194</v>
      </c>
      <c r="H555" s="224">
        <v>35</v>
      </c>
      <c r="I555" s="225"/>
      <c r="J555" s="226">
        <f>ROUND(I555*H555,2)</f>
        <v>0</v>
      </c>
      <c r="K555" s="222" t="s">
        <v>165</v>
      </c>
      <c r="L555" s="45"/>
      <c r="M555" s="227" t="s">
        <v>19</v>
      </c>
      <c r="N555" s="228" t="s">
        <v>45</v>
      </c>
      <c r="O555" s="85"/>
      <c r="P555" s="229">
        <f>O555*H555</f>
        <v>0</v>
      </c>
      <c r="Q555" s="229">
        <v>0</v>
      </c>
      <c r="R555" s="229">
        <f>Q555*H555</f>
        <v>0</v>
      </c>
      <c r="S555" s="229">
        <v>0</v>
      </c>
      <c r="T555" s="230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1" t="s">
        <v>944</v>
      </c>
      <c r="AT555" s="231" t="s">
        <v>143</v>
      </c>
      <c r="AU555" s="231" t="s">
        <v>82</v>
      </c>
      <c r="AY555" s="18" t="s">
        <v>142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18" t="s">
        <v>82</v>
      </c>
      <c r="BK555" s="232">
        <f>ROUND(I555*H555,2)</f>
        <v>0</v>
      </c>
      <c r="BL555" s="18" t="s">
        <v>944</v>
      </c>
      <c r="BM555" s="231" t="s">
        <v>968</v>
      </c>
    </row>
    <row r="556" s="2" customFormat="1">
      <c r="A556" s="39"/>
      <c r="B556" s="40"/>
      <c r="C556" s="41"/>
      <c r="D556" s="233" t="s">
        <v>149</v>
      </c>
      <c r="E556" s="41"/>
      <c r="F556" s="234" t="s">
        <v>969</v>
      </c>
      <c r="G556" s="41"/>
      <c r="H556" s="41"/>
      <c r="I556" s="137"/>
      <c r="J556" s="41"/>
      <c r="K556" s="41"/>
      <c r="L556" s="45"/>
      <c r="M556" s="235"/>
      <c r="N556" s="236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149</v>
      </c>
      <c r="AU556" s="18" t="s">
        <v>82</v>
      </c>
    </row>
    <row r="557" s="2" customFormat="1">
      <c r="A557" s="39"/>
      <c r="B557" s="40"/>
      <c r="C557" s="41"/>
      <c r="D557" s="233" t="s">
        <v>197</v>
      </c>
      <c r="E557" s="41"/>
      <c r="F557" s="260" t="s">
        <v>947</v>
      </c>
      <c r="G557" s="41"/>
      <c r="H557" s="41"/>
      <c r="I557" s="137"/>
      <c r="J557" s="41"/>
      <c r="K557" s="41"/>
      <c r="L557" s="45"/>
      <c r="M557" s="235"/>
      <c r="N557" s="236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197</v>
      </c>
      <c r="AU557" s="18" t="s">
        <v>82</v>
      </c>
    </row>
    <row r="558" s="13" customFormat="1">
      <c r="A558" s="13"/>
      <c r="B558" s="237"/>
      <c r="C558" s="238"/>
      <c r="D558" s="233" t="s">
        <v>150</v>
      </c>
      <c r="E558" s="239" t="s">
        <v>19</v>
      </c>
      <c r="F558" s="240" t="s">
        <v>1571</v>
      </c>
      <c r="G558" s="238"/>
      <c r="H558" s="241">
        <v>35</v>
      </c>
      <c r="I558" s="242"/>
      <c r="J558" s="238"/>
      <c r="K558" s="238"/>
      <c r="L558" s="243"/>
      <c r="M558" s="244"/>
      <c r="N558" s="245"/>
      <c r="O558" s="245"/>
      <c r="P558" s="245"/>
      <c r="Q558" s="245"/>
      <c r="R558" s="245"/>
      <c r="S558" s="245"/>
      <c r="T558" s="24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7" t="s">
        <v>150</v>
      </c>
      <c r="AU558" s="247" t="s">
        <v>82</v>
      </c>
      <c r="AV558" s="13" t="s">
        <v>85</v>
      </c>
      <c r="AW558" s="13" t="s">
        <v>34</v>
      </c>
      <c r="AX558" s="13" t="s">
        <v>82</v>
      </c>
      <c r="AY558" s="247" t="s">
        <v>142</v>
      </c>
    </row>
    <row r="559" s="2" customFormat="1" ht="21.75" customHeight="1">
      <c r="A559" s="39"/>
      <c r="B559" s="40"/>
      <c r="C559" s="248" t="s">
        <v>901</v>
      </c>
      <c r="D559" s="248" t="s">
        <v>152</v>
      </c>
      <c r="E559" s="249" t="s">
        <v>971</v>
      </c>
      <c r="F559" s="250" t="s">
        <v>972</v>
      </c>
      <c r="G559" s="251" t="s">
        <v>155</v>
      </c>
      <c r="H559" s="252">
        <v>10</v>
      </c>
      <c r="I559" s="253"/>
      <c r="J559" s="254">
        <f>ROUND(I559*H559,2)</f>
        <v>0</v>
      </c>
      <c r="K559" s="250" t="s">
        <v>165</v>
      </c>
      <c r="L559" s="255"/>
      <c r="M559" s="256" t="s">
        <v>19</v>
      </c>
      <c r="N559" s="257" t="s">
        <v>45</v>
      </c>
      <c r="O559" s="85"/>
      <c r="P559" s="229">
        <f>O559*H559</f>
        <v>0</v>
      </c>
      <c r="Q559" s="229">
        <v>0.012500000000000001</v>
      </c>
      <c r="R559" s="229">
        <f>Q559*H559</f>
        <v>0.125</v>
      </c>
      <c r="S559" s="229">
        <v>0</v>
      </c>
      <c r="T559" s="230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1" t="s">
        <v>944</v>
      </c>
      <c r="AT559" s="231" t="s">
        <v>152</v>
      </c>
      <c r="AU559" s="231" t="s">
        <v>82</v>
      </c>
      <c r="AY559" s="18" t="s">
        <v>142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18" t="s">
        <v>82</v>
      </c>
      <c r="BK559" s="232">
        <f>ROUND(I559*H559,2)</f>
        <v>0</v>
      </c>
      <c r="BL559" s="18" t="s">
        <v>944</v>
      </c>
      <c r="BM559" s="231" t="s">
        <v>973</v>
      </c>
    </row>
    <row r="560" s="2" customFormat="1">
      <c r="A560" s="39"/>
      <c r="B560" s="40"/>
      <c r="C560" s="41"/>
      <c r="D560" s="233" t="s">
        <v>149</v>
      </c>
      <c r="E560" s="41"/>
      <c r="F560" s="234" t="s">
        <v>972</v>
      </c>
      <c r="G560" s="41"/>
      <c r="H560" s="41"/>
      <c r="I560" s="137"/>
      <c r="J560" s="41"/>
      <c r="K560" s="41"/>
      <c r="L560" s="45"/>
      <c r="M560" s="235"/>
      <c r="N560" s="236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149</v>
      </c>
      <c r="AU560" s="18" t="s">
        <v>82</v>
      </c>
    </row>
    <row r="561" s="13" customFormat="1">
      <c r="A561" s="13"/>
      <c r="B561" s="237"/>
      <c r="C561" s="238"/>
      <c r="D561" s="233" t="s">
        <v>150</v>
      </c>
      <c r="E561" s="239" t="s">
        <v>19</v>
      </c>
      <c r="F561" s="240" t="s">
        <v>1572</v>
      </c>
      <c r="G561" s="238"/>
      <c r="H561" s="241">
        <v>10</v>
      </c>
      <c r="I561" s="242"/>
      <c r="J561" s="238"/>
      <c r="K561" s="238"/>
      <c r="L561" s="243"/>
      <c r="M561" s="244"/>
      <c r="N561" s="245"/>
      <c r="O561" s="245"/>
      <c r="P561" s="245"/>
      <c r="Q561" s="245"/>
      <c r="R561" s="245"/>
      <c r="S561" s="245"/>
      <c r="T561" s="246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7" t="s">
        <v>150</v>
      </c>
      <c r="AU561" s="247" t="s">
        <v>82</v>
      </c>
      <c r="AV561" s="13" t="s">
        <v>85</v>
      </c>
      <c r="AW561" s="13" t="s">
        <v>34</v>
      </c>
      <c r="AX561" s="13" t="s">
        <v>82</v>
      </c>
      <c r="AY561" s="247" t="s">
        <v>142</v>
      </c>
    </row>
    <row r="562" s="2" customFormat="1" ht="21.75" customHeight="1">
      <c r="A562" s="39"/>
      <c r="B562" s="40"/>
      <c r="C562" s="220" t="s">
        <v>907</v>
      </c>
      <c r="D562" s="220" t="s">
        <v>143</v>
      </c>
      <c r="E562" s="221" t="s">
        <v>976</v>
      </c>
      <c r="F562" s="222" t="s">
        <v>977</v>
      </c>
      <c r="G562" s="223" t="s">
        <v>978</v>
      </c>
      <c r="H562" s="224">
        <v>12</v>
      </c>
      <c r="I562" s="225"/>
      <c r="J562" s="226">
        <f>ROUND(I562*H562,2)</f>
        <v>0</v>
      </c>
      <c r="K562" s="222" t="s">
        <v>165</v>
      </c>
      <c r="L562" s="45"/>
      <c r="M562" s="227" t="s">
        <v>19</v>
      </c>
      <c r="N562" s="228" t="s">
        <v>45</v>
      </c>
      <c r="O562" s="85"/>
      <c r="P562" s="229">
        <f>O562*H562</f>
        <v>0</v>
      </c>
      <c r="Q562" s="229">
        <v>0</v>
      </c>
      <c r="R562" s="229">
        <f>Q562*H562</f>
        <v>0</v>
      </c>
      <c r="S562" s="229">
        <v>0</v>
      </c>
      <c r="T562" s="230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1" t="s">
        <v>169</v>
      </c>
      <c r="AT562" s="231" t="s">
        <v>143</v>
      </c>
      <c r="AU562" s="231" t="s">
        <v>82</v>
      </c>
      <c r="AY562" s="18" t="s">
        <v>142</v>
      </c>
      <c r="BE562" s="232">
        <f>IF(N562="základní",J562,0)</f>
        <v>0</v>
      </c>
      <c r="BF562" s="232">
        <f>IF(N562="snížená",J562,0)</f>
        <v>0</v>
      </c>
      <c r="BG562" s="232">
        <f>IF(N562="zákl. přenesená",J562,0)</f>
        <v>0</v>
      </c>
      <c r="BH562" s="232">
        <f>IF(N562="sníž. přenesená",J562,0)</f>
        <v>0</v>
      </c>
      <c r="BI562" s="232">
        <f>IF(N562="nulová",J562,0)</f>
        <v>0</v>
      </c>
      <c r="BJ562" s="18" t="s">
        <v>82</v>
      </c>
      <c r="BK562" s="232">
        <f>ROUND(I562*H562,2)</f>
        <v>0</v>
      </c>
      <c r="BL562" s="18" t="s">
        <v>169</v>
      </c>
      <c r="BM562" s="231" t="s">
        <v>979</v>
      </c>
    </row>
    <row r="563" s="2" customFormat="1">
      <c r="A563" s="39"/>
      <c r="B563" s="40"/>
      <c r="C563" s="41"/>
      <c r="D563" s="233" t="s">
        <v>149</v>
      </c>
      <c r="E563" s="41"/>
      <c r="F563" s="234" t="s">
        <v>980</v>
      </c>
      <c r="G563" s="41"/>
      <c r="H563" s="41"/>
      <c r="I563" s="137"/>
      <c r="J563" s="41"/>
      <c r="K563" s="41"/>
      <c r="L563" s="45"/>
      <c r="M563" s="235"/>
      <c r="N563" s="236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149</v>
      </c>
      <c r="AU563" s="18" t="s">
        <v>82</v>
      </c>
    </row>
    <row r="564" s="2" customFormat="1">
      <c r="A564" s="39"/>
      <c r="B564" s="40"/>
      <c r="C564" s="41"/>
      <c r="D564" s="233" t="s">
        <v>197</v>
      </c>
      <c r="E564" s="41"/>
      <c r="F564" s="260" t="s">
        <v>981</v>
      </c>
      <c r="G564" s="41"/>
      <c r="H564" s="41"/>
      <c r="I564" s="137"/>
      <c r="J564" s="41"/>
      <c r="K564" s="41"/>
      <c r="L564" s="45"/>
      <c r="M564" s="235"/>
      <c r="N564" s="236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197</v>
      </c>
      <c r="AU564" s="18" t="s">
        <v>82</v>
      </c>
    </row>
    <row r="565" s="13" customFormat="1">
      <c r="A565" s="13"/>
      <c r="B565" s="237"/>
      <c r="C565" s="238"/>
      <c r="D565" s="233" t="s">
        <v>150</v>
      </c>
      <c r="E565" s="239" t="s">
        <v>19</v>
      </c>
      <c r="F565" s="240" t="s">
        <v>1573</v>
      </c>
      <c r="G565" s="238"/>
      <c r="H565" s="241">
        <v>12</v>
      </c>
      <c r="I565" s="242"/>
      <c r="J565" s="238"/>
      <c r="K565" s="238"/>
      <c r="L565" s="243"/>
      <c r="M565" s="244"/>
      <c r="N565" s="245"/>
      <c r="O565" s="245"/>
      <c r="P565" s="245"/>
      <c r="Q565" s="245"/>
      <c r="R565" s="245"/>
      <c r="S565" s="245"/>
      <c r="T565" s="246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7" t="s">
        <v>150</v>
      </c>
      <c r="AU565" s="247" t="s">
        <v>82</v>
      </c>
      <c r="AV565" s="13" t="s">
        <v>85</v>
      </c>
      <c r="AW565" s="13" t="s">
        <v>34</v>
      </c>
      <c r="AX565" s="13" t="s">
        <v>82</v>
      </c>
      <c r="AY565" s="247" t="s">
        <v>142</v>
      </c>
    </row>
    <row r="566" s="12" customFormat="1" ht="22.8" customHeight="1">
      <c r="A566" s="12"/>
      <c r="B566" s="206"/>
      <c r="C566" s="207"/>
      <c r="D566" s="208" t="s">
        <v>73</v>
      </c>
      <c r="E566" s="258" t="s">
        <v>199</v>
      </c>
      <c r="F566" s="258" t="s">
        <v>983</v>
      </c>
      <c r="G566" s="207"/>
      <c r="H566" s="207"/>
      <c r="I566" s="210"/>
      <c r="J566" s="259">
        <f>BK566</f>
        <v>0</v>
      </c>
      <c r="K566" s="207"/>
      <c r="L566" s="212"/>
      <c r="M566" s="213"/>
      <c r="N566" s="214"/>
      <c r="O566" s="214"/>
      <c r="P566" s="215">
        <f>SUM(P567:P572)</f>
        <v>0</v>
      </c>
      <c r="Q566" s="214"/>
      <c r="R566" s="215">
        <f>SUM(R567:R572)</f>
        <v>0</v>
      </c>
      <c r="S566" s="214"/>
      <c r="T566" s="216">
        <f>SUM(T567:T572)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17" t="s">
        <v>82</v>
      </c>
      <c r="AT566" s="218" t="s">
        <v>73</v>
      </c>
      <c r="AU566" s="218" t="s">
        <v>82</v>
      </c>
      <c r="AY566" s="217" t="s">
        <v>142</v>
      </c>
      <c r="BK566" s="219">
        <f>SUM(BK567:BK572)</f>
        <v>0</v>
      </c>
    </row>
    <row r="567" s="2" customFormat="1" ht="21.75" customHeight="1">
      <c r="A567" s="39"/>
      <c r="B567" s="40"/>
      <c r="C567" s="220" t="s">
        <v>912</v>
      </c>
      <c r="D567" s="220" t="s">
        <v>143</v>
      </c>
      <c r="E567" s="221" t="s">
        <v>985</v>
      </c>
      <c r="F567" s="222" t="s">
        <v>986</v>
      </c>
      <c r="G567" s="223" t="s">
        <v>987</v>
      </c>
      <c r="H567" s="224">
        <v>5</v>
      </c>
      <c r="I567" s="225"/>
      <c r="J567" s="226">
        <f>ROUND(I567*H567,2)</f>
        <v>0</v>
      </c>
      <c r="K567" s="222" t="s">
        <v>19</v>
      </c>
      <c r="L567" s="45"/>
      <c r="M567" s="227" t="s">
        <v>19</v>
      </c>
      <c r="N567" s="228" t="s">
        <v>45</v>
      </c>
      <c r="O567" s="85"/>
      <c r="P567" s="229">
        <f>O567*H567</f>
        <v>0</v>
      </c>
      <c r="Q567" s="229">
        <v>0</v>
      </c>
      <c r="R567" s="229">
        <f>Q567*H567</f>
        <v>0</v>
      </c>
      <c r="S567" s="229">
        <v>0</v>
      </c>
      <c r="T567" s="230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1" t="s">
        <v>169</v>
      </c>
      <c r="AT567" s="231" t="s">
        <v>143</v>
      </c>
      <c r="AU567" s="231" t="s">
        <v>85</v>
      </c>
      <c r="AY567" s="18" t="s">
        <v>142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18" t="s">
        <v>82</v>
      </c>
      <c r="BK567" s="232">
        <f>ROUND(I567*H567,2)</f>
        <v>0</v>
      </c>
      <c r="BL567" s="18" t="s">
        <v>169</v>
      </c>
      <c r="BM567" s="231" t="s">
        <v>988</v>
      </c>
    </row>
    <row r="568" s="2" customFormat="1">
      <c r="A568" s="39"/>
      <c r="B568" s="40"/>
      <c r="C568" s="41"/>
      <c r="D568" s="233" t="s">
        <v>149</v>
      </c>
      <c r="E568" s="41"/>
      <c r="F568" s="234" t="s">
        <v>986</v>
      </c>
      <c r="G568" s="41"/>
      <c r="H568" s="41"/>
      <c r="I568" s="137"/>
      <c r="J568" s="41"/>
      <c r="K568" s="41"/>
      <c r="L568" s="45"/>
      <c r="M568" s="235"/>
      <c r="N568" s="236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149</v>
      </c>
      <c r="AU568" s="18" t="s">
        <v>85</v>
      </c>
    </row>
    <row r="569" s="13" customFormat="1">
      <c r="A569" s="13"/>
      <c r="B569" s="237"/>
      <c r="C569" s="238"/>
      <c r="D569" s="233" t="s">
        <v>150</v>
      </c>
      <c r="E569" s="239" t="s">
        <v>19</v>
      </c>
      <c r="F569" s="240" t="s">
        <v>1341</v>
      </c>
      <c r="G569" s="238"/>
      <c r="H569" s="241">
        <v>1</v>
      </c>
      <c r="I569" s="242"/>
      <c r="J569" s="238"/>
      <c r="K569" s="238"/>
      <c r="L569" s="243"/>
      <c r="M569" s="244"/>
      <c r="N569" s="245"/>
      <c r="O569" s="245"/>
      <c r="P569" s="245"/>
      <c r="Q569" s="245"/>
      <c r="R569" s="245"/>
      <c r="S569" s="245"/>
      <c r="T569" s="24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7" t="s">
        <v>150</v>
      </c>
      <c r="AU569" s="247" t="s">
        <v>85</v>
      </c>
      <c r="AV569" s="13" t="s">
        <v>85</v>
      </c>
      <c r="AW569" s="13" t="s">
        <v>34</v>
      </c>
      <c r="AX569" s="13" t="s">
        <v>74</v>
      </c>
      <c r="AY569" s="247" t="s">
        <v>142</v>
      </c>
    </row>
    <row r="570" s="13" customFormat="1">
      <c r="A570" s="13"/>
      <c r="B570" s="237"/>
      <c r="C570" s="238"/>
      <c r="D570" s="233" t="s">
        <v>150</v>
      </c>
      <c r="E570" s="239" t="s">
        <v>19</v>
      </c>
      <c r="F570" s="240" t="s">
        <v>1342</v>
      </c>
      <c r="G570" s="238"/>
      <c r="H570" s="241">
        <v>2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7" t="s">
        <v>150</v>
      </c>
      <c r="AU570" s="247" t="s">
        <v>85</v>
      </c>
      <c r="AV570" s="13" t="s">
        <v>85</v>
      </c>
      <c r="AW570" s="13" t="s">
        <v>34</v>
      </c>
      <c r="AX570" s="13" t="s">
        <v>74</v>
      </c>
      <c r="AY570" s="247" t="s">
        <v>142</v>
      </c>
    </row>
    <row r="571" s="13" customFormat="1">
      <c r="A571" s="13"/>
      <c r="B571" s="237"/>
      <c r="C571" s="238"/>
      <c r="D571" s="233" t="s">
        <v>150</v>
      </c>
      <c r="E571" s="239" t="s">
        <v>19</v>
      </c>
      <c r="F571" s="240" t="s">
        <v>990</v>
      </c>
      <c r="G571" s="238"/>
      <c r="H571" s="241">
        <v>2</v>
      </c>
      <c r="I571" s="242"/>
      <c r="J571" s="238"/>
      <c r="K571" s="238"/>
      <c r="L571" s="243"/>
      <c r="M571" s="244"/>
      <c r="N571" s="245"/>
      <c r="O571" s="245"/>
      <c r="P571" s="245"/>
      <c r="Q571" s="245"/>
      <c r="R571" s="245"/>
      <c r="S571" s="245"/>
      <c r="T571" s="246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7" t="s">
        <v>150</v>
      </c>
      <c r="AU571" s="247" t="s">
        <v>85</v>
      </c>
      <c r="AV571" s="13" t="s">
        <v>85</v>
      </c>
      <c r="AW571" s="13" t="s">
        <v>34</v>
      </c>
      <c r="AX571" s="13" t="s">
        <v>74</v>
      </c>
      <c r="AY571" s="247" t="s">
        <v>142</v>
      </c>
    </row>
    <row r="572" s="14" customFormat="1">
      <c r="A572" s="14"/>
      <c r="B572" s="261"/>
      <c r="C572" s="262"/>
      <c r="D572" s="233" t="s">
        <v>150</v>
      </c>
      <c r="E572" s="263" t="s">
        <v>19</v>
      </c>
      <c r="F572" s="264" t="s">
        <v>480</v>
      </c>
      <c r="G572" s="262"/>
      <c r="H572" s="265">
        <v>5</v>
      </c>
      <c r="I572" s="266"/>
      <c r="J572" s="262"/>
      <c r="K572" s="262"/>
      <c r="L572" s="267"/>
      <c r="M572" s="268"/>
      <c r="N572" s="269"/>
      <c r="O572" s="269"/>
      <c r="P572" s="269"/>
      <c r="Q572" s="269"/>
      <c r="R572" s="269"/>
      <c r="S572" s="269"/>
      <c r="T572" s="27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1" t="s">
        <v>150</v>
      </c>
      <c r="AU572" s="271" t="s">
        <v>85</v>
      </c>
      <c r="AV572" s="14" t="s">
        <v>169</v>
      </c>
      <c r="AW572" s="14" t="s">
        <v>34</v>
      </c>
      <c r="AX572" s="14" t="s">
        <v>82</v>
      </c>
      <c r="AY572" s="271" t="s">
        <v>142</v>
      </c>
    </row>
    <row r="573" s="12" customFormat="1" ht="25.92" customHeight="1">
      <c r="A573" s="12"/>
      <c r="B573" s="206"/>
      <c r="C573" s="207"/>
      <c r="D573" s="208" t="s">
        <v>73</v>
      </c>
      <c r="E573" s="209" t="s">
        <v>997</v>
      </c>
      <c r="F573" s="209" t="s">
        <v>998</v>
      </c>
      <c r="G573" s="207"/>
      <c r="H573" s="207"/>
      <c r="I573" s="210"/>
      <c r="J573" s="211">
        <f>BK573</f>
        <v>0</v>
      </c>
      <c r="K573" s="207"/>
      <c r="L573" s="212"/>
      <c r="M573" s="213"/>
      <c r="N573" s="214"/>
      <c r="O573" s="214"/>
      <c r="P573" s="215">
        <f>SUM(P574:P588)</f>
        <v>0</v>
      </c>
      <c r="Q573" s="214"/>
      <c r="R573" s="215">
        <f>SUM(R574:R588)</f>
        <v>0</v>
      </c>
      <c r="S573" s="214"/>
      <c r="T573" s="216">
        <f>SUM(T574:T588)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217" t="s">
        <v>169</v>
      </c>
      <c r="AT573" s="218" t="s">
        <v>73</v>
      </c>
      <c r="AU573" s="218" t="s">
        <v>74</v>
      </c>
      <c r="AY573" s="217" t="s">
        <v>142</v>
      </c>
      <c r="BK573" s="219">
        <f>SUM(BK574:BK588)</f>
        <v>0</v>
      </c>
    </row>
    <row r="574" s="2" customFormat="1" ht="16.5" customHeight="1">
      <c r="A574" s="39"/>
      <c r="B574" s="40"/>
      <c r="C574" s="220" t="s">
        <v>917</v>
      </c>
      <c r="D574" s="220" t="s">
        <v>143</v>
      </c>
      <c r="E574" s="221" t="s">
        <v>1000</v>
      </c>
      <c r="F574" s="222" t="s">
        <v>1001</v>
      </c>
      <c r="G574" s="223" t="s">
        <v>635</v>
      </c>
      <c r="H574" s="224">
        <v>24</v>
      </c>
      <c r="I574" s="225"/>
      <c r="J574" s="226">
        <f>ROUND(I574*H574,2)</f>
        <v>0</v>
      </c>
      <c r="K574" s="222" t="s">
        <v>165</v>
      </c>
      <c r="L574" s="45"/>
      <c r="M574" s="227" t="s">
        <v>19</v>
      </c>
      <c r="N574" s="228" t="s">
        <v>45</v>
      </c>
      <c r="O574" s="85"/>
      <c r="P574" s="229">
        <f>O574*H574</f>
        <v>0</v>
      </c>
      <c r="Q574" s="229">
        <v>0</v>
      </c>
      <c r="R574" s="229">
        <f>Q574*H574</f>
        <v>0</v>
      </c>
      <c r="S574" s="229">
        <v>0</v>
      </c>
      <c r="T574" s="230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1" t="s">
        <v>944</v>
      </c>
      <c r="AT574" s="231" t="s">
        <v>143</v>
      </c>
      <c r="AU574" s="231" t="s">
        <v>82</v>
      </c>
      <c r="AY574" s="18" t="s">
        <v>142</v>
      </c>
      <c r="BE574" s="232">
        <f>IF(N574="základní",J574,0)</f>
        <v>0</v>
      </c>
      <c r="BF574" s="232">
        <f>IF(N574="snížená",J574,0)</f>
        <v>0</v>
      </c>
      <c r="BG574" s="232">
        <f>IF(N574="zákl. přenesená",J574,0)</f>
        <v>0</v>
      </c>
      <c r="BH574" s="232">
        <f>IF(N574="sníž. přenesená",J574,0)</f>
        <v>0</v>
      </c>
      <c r="BI574" s="232">
        <f>IF(N574="nulová",J574,0)</f>
        <v>0</v>
      </c>
      <c r="BJ574" s="18" t="s">
        <v>82</v>
      </c>
      <c r="BK574" s="232">
        <f>ROUND(I574*H574,2)</f>
        <v>0</v>
      </c>
      <c r="BL574" s="18" t="s">
        <v>944</v>
      </c>
      <c r="BM574" s="231" t="s">
        <v>1002</v>
      </c>
    </row>
    <row r="575" s="2" customFormat="1">
      <c r="A575" s="39"/>
      <c r="B575" s="40"/>
      <c r="C575" s="41"/>
      <c r="D575" s="233" t="s">
        <v>149</v>
      </c>
      <c r="E575" s="41"/>
      <c r="F575" s="234" t="s">
        <v>1003</v>
      </c>
      <c r="G575" s="41"/>
      <c r="H575" s="41"/>
      <c r="I575" s="137"/>
      <c r="J575" s="41"/>
      <c r="K575" s="41"/>
      <c r="L575" s="45"/>
      <c r="M575" s="235"/>
      <c r="N575" s="236"/>
      <c r="O575" s="85"/>
      <c r="P575" s="85"/>
      <c r="Q575" s="85"/>
      <c r="R575" s="85"/>
      <c r="S575" s="85"/>
      <c r="T575" s="86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149</v>
      </c>
      <c r="AU575" s="18" t="s">
        <v>82</v>
      </c>
    </row>
    <row r="576" s="13" customFormat="1">
      <c r="A576" s="13"/>
      <c r="B576" s="237"/>
      <c r="C576" s="238"/>
      <c r="D576" s="233" t="s">
        <v>150</v>
      </c>
      <c r="E576" s="239" t="s">
        <v>19</v>
      </c>
      <c r="F576" s="240" t="s">
        <v>1468</v>
      </c>
      <c r="G576" s="238"/>
      <c r="H576" s="241">
        <v>24</v>
      </c>
      <c r="I576" s="242"/>
      <c r="J576" s="238"/>
      <c r="K576" s="238"/>
      <c r="L576" s="243"/>
      <c r="M576" s="244"/>
      <c r="N576" s="245"/>
      <c r="O576" s="245"/>
      <c r="P576" s="245"/>
      <c r="Q576" s="245"/>
      <c r="R576" s="245"/>
      <c r="S576" s="245"/>
      <c r="T576" s="246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7" t="s">
        <v>150</v>
      </c>
      <c r="AU576" s="247" t="s">
        <v>82</v>
      </c>
      <c r="AV576" s="13" t="s">
        <v>85</v>
      </c>
      <c r="AW576" s="13" t="s">
        <v>34</v>
      </c>
      <c r="AX576" s="13" t="s">
        <v>82</v>
      </c>
      <c r="AY576" s="247" t="s">
        <v>142</v>
      </c>
    </row>
    <row r="577" s="2" customFormat="1" ht="21.75" customHeight="1">
      <c r="A577" s="39"/>
      <c r="B577" s="40"/>
      <c r="C577" s="220" t="s">
        <v>922</v>
      </c>
      <c r="D577" s="220" t="s">
        <v>143</v>
      </c>
      <c r="E577" s="221" t="s">
        <v>1020</v>
      </c>
      <c r="F577" s="222" t="s">
        <v>1021</v>
      </c>
      <c r="G577" s="223" t="s">
        <v>635</v>
      </c>
      <c r="H577" s="224">
        <v>32</v>
      </c>
      <c r="I577" s="225"/>
      <c r="J577" s="226">
        <f>ROUND(I577*H577,2)</f>
        <v>0</v>
      </c>
      <c r="K577" s="222" t="s">
        <v>165</v>
      </c>
      <c r="L577" s="45"/>
      <c r="M577" s="227" t="s">
        <v>19</v>
      </c>
      <c r="N577" s="228" t="s">
        <v>45</v>
      </c>
      <c r="O577" s="85"/>
      <c r="P577" s="229">
        <f>O577*H577</f>
        <v>0</v>
      </c>
      <c r="Q577" s="229">
        <v>0</v>
      </c>
      <c r="R577" s="229">
        <f>Q577*H577</f>
        <v>0</v>
      </c>
      <c r="S577" s="229">
        <v>0</v>
      </c>
      <c r="T577" s="230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1" t="s">
        <v>944</v>
      </c>
      <c r="AT577" s="231" t="s">
        <v>143</v>
      </c>
      <c r="AU577" s="231" t="s">
        <v>82</v>
      </c>
      <c r="AY577" s="18" t="s">
        <v>142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18" t="s">
        <v>82</v>
      </c>
      <c r="BK577" s="232">
        <f>ROUND(I577*H577,2)</f>
        <v>0</v>
      </c>
      <c r="BL577" s="18" t="s">
        <v>944</v>
      </c>
      <c r="BM577" s="231" t="s">
        <v>1022</v>
      </c>
    </row>
    <row r="578" s="2" customFormat="1">
      <c r="A578" s="39"/>
      <c r="B578" s="40"/>
      <c r="C578" s="41"/>
      <c r="D578" s="233" t="s">
        <v>149</v>
      </c>
      <c r="E578" s="41"/>
      <c r="F578" s="234" t="s">
        <v>1023</v>
      </c>
      <c r="G578" s="41"/>
      <c r="H578" s="41"/>
      <c r="I578" s="137"/>
      <c r="J578" s="41"/>
      <c r="K578" s="41"/>
      <c r="L578" s="45"/>
      <c r="M578" s="235"/>
      <c r="N578" s="236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149</v>
      </c>
      <c r="AU578" s="18" t="s">
        <v>82</v>
      </c>
    </row>
    <row r="579" s="13" customFormat="1">
      <c r="A579" s="13"/>
      <c r="B579" s="237"/>
      <c r="C579" s="238"/>
      <c r="D579" s="233" t="s">
        <v>150</v>
      </c>
      <c r="E579" s="239" t="s">
        <v>19</v>
      </c>
      <c r="F579" s="240" t="s">
        <v>1024</v>
      </c>
      <c r="G579" s="238"/>
      <c r="H579" s="241">
        <v>32</v>
      </c>
      <c r="I579" s="242"/>
      <c r="J579" s="238"/>
      <c r="K579" s="238"/>
      <c r="L579" s="243"/>
      <c r="M579" s="244"/>
      <c r="N579" s="245"/>
      <c r="O579" s="245"/>
      <c r="P579" s="245"/>
      <c r="Q579" s="245"/>
      <c r="R579" s="245"/>
      <c r="S579" s="245"/>
      <c r="T579" s="24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7" t="s">
        <v>150</v>
      </c>
      <c r="AU579" s="247" t="s">
        <v>82</v>
      </c>
      <c r="AV579" s="13" t="s">
        <v>85</v>
      </c>
      <c r="AW579" s="13" t="s">
        <v>34</v>
      </c>
      <c r="AX579" s="13" t="s">
        <v>82</v>
      </c>
      <c r="AY579" s="247" t="s">
        <v>142</v>
      </c>
    </row>
    <row r="580" s="2" customFormat="1" ht="21.75" customHeight="1">
      <c r="A580" s="39"/>
      <c r="B580" s="40"/>
      <c r="C580" s="220" t="s">
        <v>926</v>
      </c>
      <c r="D580" s="220" t="s">
        <v>143</v>
      </c>
      <c r="E580" s="221" t="s">
        <v>1026</v>
      </c>
      <c r="F580" s="222" t="s">
        <v>1027</v>
      </c>
      <c r="G580" s="223" t="s">
        <v>635</v>
      </c>
      <c r="H580" s="224">
        <v>104</v>
      </c>
      <c r="I580" s="225"/>
      <c r="J580" s="226">
        <f>ROUND(I580*H580,2)</f>
        <v>0</v>
      </c>
      <c r="K580" s="222" t="s">
        <v>165</v>
      </c>
      <c r="L580" s="45"/>
      <c r="M580" s="227" t="s">
        <v>19</v>
      </c>
      <c r="N580" s="228" t="s">
        <v>45</v>
      </c>
      <c r="O580" s="85"/>
      <c r="P580" s="229">
        <f>O580*H580</f>
        <v>0</v>
      </c>
      <c r="Q580" s="229">
        <v>0</v>
      </c>
      <c r="R580" s="229">
        <f>Q580*H580</f>
        <v>0</v>
      </c>
      <c r="S580" s="229">
        <v>0</v>
      </c>
      <c r="T580" s="230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1" t="s">
        <v>944</v>
      </c>
      <c r="AT580" s="231" t="s">
        <v>143</v>
      </c>
      <c r="AU580" s="231" t="s">
        <v>82</v>
      </c>
      <c r="AY580" s="18" t="s">
        <v>142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18" t="s">
        <v>82</v>
      </c>
      <c r="BK580" s="232">
        <f>ROUND(I580*H580,2)</f>
        <v>0</v>
      </c>
      <c r="BL580" s="18" t="s">
        <v>944</v>
      </c>
      <c r="BM580" s="231" t="s">
        <v>1028</v>
      </c>
    </row>
    <row r="581" s="2" customFormat="1">
      <c r="A581" s="39"/>
      <c r="B581" s="40"/>
      <c r="C581" s="41"/>
      <c r="D581" s="233" t="s">
        <v>149</v>
      </c>
      <c r="E581" s="41"/>
      <c r="F581" s="234" t="s">
        <v>1029</v>
      </c>
      <c r="G581" s="41"/>
      <c r="H581" s="41"/>
      <c r="I581" s="137"/>
      <c r="J581" s="41"/>
      <c r="K581" s="41"/>
      <c r="L581" s="45"/>
      <c r="M581" s="235"/>
      <c r="N581" s="236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149</v>
      </c>
      <c r="AU581" s="18" t="s">
        <v>82</v>
      </c>
    </row>
    <row r="582" s="2" customFormat="1">
      <c r="A582" s="39"/>
      <c r="B582" s="40"/>
      <c r="C582" s="41"/>
      <c r="D582" s="233" t="s">
        <v>210</v>
      </c>
      <c r="E582" s="41"/>
      <c r="F582" s="260" t="s">
        <v>1030</v>
      </c>
      <c r="G582" s="41"/>
      <c r="H582" s="41"/>
      <c r="I582" s="137"/>
      <c r="J582" s="41"/>
      <c r="K582" s="41"/>
      <c r="L582" s="45"/>
      <c r="M582" s="235"/>
      <c r="N582" s="236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210</v>
      </c>
      <c r="AU582" s="18" t="s">
        <v>82</v>
      </c>
    </row>
    <row r="583" s="13" customFormat="1">
      <c r="A583" s="13"/>
      <c r="B583" s="237"/>
      <c r="C583" s="238"/>
      <c r="D583" s="233" t="s">
        <v>150</v>
      </c>
      <c r="E583" s="239" t="s">
        <v>19</v>
      </c>
      <c r="F583" s="240" t="s">
        <v>1031</v>
      </c>
      <c r="G583" s="238"/>
      <c r="H583" s="241">
        <v>80</v>
      </c>
      <c r="I583" s="242"/>
      <c r="J583" s="238"/>
      <c r="K583" s="238"/>
      <c r="L583" s="243"/>
      <c r="M583" s="244"/>
      <c r="N583" s="245"/>
      <c r="O583" s="245"/>
      <c r="P583" s="245"/>
      <c r="Q583" s="245"/>
      <c r="R583" s="245"/>
      <c r="S583" s="245"/>
      <c r="T583" s="246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7" t="s">
        <v>150</v>
      </c>
      <c r="AU583" s="247" t="s">
        <v>82</v>
      </c>
      <c r="AV583" s="13" t="s">
        <v>85</v>
      </c>
      <c r="AW583" s="13" t="s">
        <v>34</v>
      </c>
      <c r="AX583" s="13" t="s">
        <v>74</v>
      </c>
      <c r="AY583" s="247" t="s">
        <v>142</v>
      </c>
    </row>
    <row r="584" s="13" customFormat="1">
      <c r="A584" s="13"/>
      <c r="B584" s="237"/>
      <c r="C584" s="238"/>
      <c r="D584" s="233" t="s">
        <v>150</v>
      </c>
      <c r="E584" s="239" t="s">
        <v>19</v>
      </c>
      <c r="F584" s="240" t="s">
        <v>1032</v>
      </c>
      <c r="G584" s="238"/>
      <c r="H584" s="241">
        <v>24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6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7" t="s">
        <v>150</v>
      </c>
      <c r="AU584" s="247" t="s">
        <v>82</v>
      </c>
      <c r="AV584" s="13" t="s">
        <v>85</v>
      </c>
      <c r="AW584" s="13" t="s">
        <v>34</v>
      </c>
      <c r="AX584" s="13" t="s">
        <v>74</v>
      </c>
      <c r="AY584" s="247" t="s">
        <v>142</v>
      </c>
    </row>
    <row r="585" s="14" customFormat="1">
      <c r="A585" s="14"/>
      <c r="B585" s="261"/>
      <c r="C585" s="262"/>
      <c r="D585" s="233" t="s">
        <v>150</v>
      </c>
      <c r="E585" s="263" t="s">
        <v>19</v>
      </c>
      <c r="F585" s="264" t="s">
        <v>480</v>
      </c>
      <c r="G585" s="262"/>
      <c r="H585" s="265">
        <v>104</v>
      </c>
      <c r="I585" s="266"/>
      <c r="J585" s="262"/>
      <c r="K585" s="262"/>
      <c r="L585" s="267"/>
      <c r="M585" s="268"/>
      <c r="N585" s="269"/>
      <c r="O585" s="269"/>
      <c r="P585" s="269"/>
      <c r="Q585" s="269"/>
      <c r="R585" s="269"/>
      <c r="S585" s="269"/>
      <c r="T585" s="27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1" t="s">
        <v>150</v>
      </c>
      <c r="AU585" s="271" t="s">
        <v>82</v>
      </c>
      <c r="AV585" s="14" t="s">
        <v>169</v>
      </c>
      <c r="AW585" s="14" t="s">
        <v>34</v>
      </c>
      <c r="AX585" s="14" t="s">
        <v>82</v>
      </c>
      <c r="AY585" s="271" t="s">
        <v>142</v>
      </c>
    </row>
    <row r="586" s="2" customFormat="1" ht="16.5" customHeight="1">
      <c r="A586" s="39"/>
      <c r="B586" s="40"/>
      <c r="C586" s="220" t="s">
        <v>930</v>
      </c>
      <c r="D586" s="220" t="s">
        <v>143</v>
      </c>
      <c r="E586" s="221" t="s">
        <v>1034</v>
      </c>
      <c r="F586" s="222" t="s">
        <v>1035</v>
      </c>
      <c r="G586" s="223" t="s">
        <v>635</v>
      </c>
      <c r="H586" s="224">
        <v>8</v>
      </c>
      <c r="I586" s="225"/>
      <c r="J586" s="226">
        <f>ROUND(I586*H586,2)</f>
        <v>0</v>
      </c>
      <c r="K586" s="222" t="s">
        <v>165</v>
      </c>
      <c r="L586" s="45"/>
      <c r="M586" s="227" t="s">
        <v>19</v>
      </c>
      <c r="N586" s="228" t="s">
        <v>45</v>
      </c>
      <c r="O586" s="85"/>
      <c r="P586" s="229">
        <f>O586*H586</f>
        <v>0</v>
      </c>
      <c r="Q586" s="229">
        <v>0</v>
      </c>
      <c r="R586" s="229">
        <f>Q586*H586</f>
        <v>0</v>
      </c>
      <c r="S586" s="229">
        <v>0</v>
      </c>
      <c r="T586" s="230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31" t="s">
        <v>944</v>
      </c>
      <c r="AT586" s="231" t="s">
        <v>143</v>
      </c>
      <c r="AU586" s="231" t="s">
        <v>82</v>
      </c>
      <c r="AY586" s="18" t="s">
        <v>142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18" t="s">
        <v>82</v>
      </c>
      <c r="BK586" s="232">
        <f>ROUND(I586*H586,2)</f>
        <v>0</v>
      </c>
      <c r="BL586" s="18" t="s">
        <v>944</v>
      </c>
      <c r="BM586" s="231" t="s">
        <v>1036</v>
      </c>
    </row>
    <row r="587" s="2" customFormat="1">
      <c r="A587" s="39"/>
      <c r="B587" s="40"/>
      <c r="C587" s="41"/>
      <c r="D587" s="233" t="s">
        <v>149</v>
      </c>
      <c r="E587" s="41"/>
      <c r="F587" s="234" t="s">
        <v>1037</v>
      </c>
      <c r="G587" s="41"/>
      <c r="H587" s="41"/>
      <c r="I587" s="137"/>
      <c r="J587" s="41"/>
      <c r="K587" s="41"/>
      <c r="L587" s="45"/>
      <c r="M587" s="235"/>
      <c r="N587" s="236"/>
      <c r="O587" s="85"/>
      <c r="P587" s="85"/>
      <c r="Q587" s="85"/>
      <c r="R587" s="85"/>
      <c r="S587" s="85"/>
      <c r="T587" s="86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149</v>
      </c>
      <c r="AU587" s="18" t="s">
        <v>82</v>
      </c>
    </row>
    <row r="588" s="13" customFormat="1">
      <c r="A588" s="13"/>
      <c r="B588" s="237"/>
      <c r="C588" s="238"/>
      <c r="D588" s="233" t="s">
        <v>150</v>
      </c>
      <c r="E588" s="239" t="s">
        <v>19</v>
      </c>
      <c r="F588" s="240" t="s">
        <v>1018</v>
      </c>
      <c r="G588" s="238"/>
      <c r="H588" s="241">
        <v>8</v>
      </c>
      <c r="I588" s="242"/>
      <c r="J588" s="238"/>
      <c r="K588" s="238"/>
      <c r="L588" s="243"/>
      <c r="M588" s="244"/>
      <c r="N588" s="245"/>
      <c r="O588" s="245"/>
      <c r="P588" s="245"/>
      <c r="Q588" s="245"/>
      <c r="R588" s="245"/>
      <c r="S588" s="245"/>
      <c r="T588" s="246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7" t="s">
        <v>150</v>
      </c>
      <c r="AU588" s="247" t="s">
        <v>82</v>
      </c>
      <c r="AV588" s="13" t="s">
        <v>85</v>
      </c>
      <c r="AW588" s="13" t="s">
        <v>34</v>
      </c>
      <c r="AX588" s="13" t="s">
        <v>82</v>
      </c>
      <c r="AY588" s="247" t="s">
        <v>142</v>
      </c>
    </row>
    <row r="589" s="12" customFormat="1" ht="25.92" customHeight="1">
      <c r="A589" s="12"/>
      <c r="B589" s="206"/>
      <c r="C589" s="207"/>
      <c r="D589" s="208" t="s">
        <v>73</v>
      </c>
      <c r="E589" s="209" t="s">
        <v>1038</v>
      </c>
      <c r="F589" s="209" t="s">
        <v>1039</v>
      </c>
      <c r="G589" s="207"/>
      <c r="H589" s="207"/>
      <c r="I589" s="210"/>
      <c r="J589" s="211">
        <f>BK589</f>
        <v>0</v>
      </c>
      <c r="K589" s="207"/>
      <c r="L589" s="212"/>
      <c r="M589" s="213"/>
      <c r="N589" s="214"/>
      <c r="O589" s="214"/>
      <c r="P589" s="215">
        <f>P590+P605+P608+P611+P614</f>
        <v>0</v>
      </c>
      <c r="Q589" s="214"/>
      <c r="R589" s="215">
        <f>R590+R605+R608+R611+R614</f>
        <v>0</v>
      </c>
      <c r="S589" s="214"/>
      <c r="T589" s="216">
        <f>T590+T605+T608+T611+T614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17" t="s">
        <v>174</v>
      </c>
      <c r="AT589" s="218" t="s">
        <v>73</v>
      </c>
      <c r="AU589" s="218" t="s">
        <v>74</v>
      </c>
      <c r="AY589" s="217" t="s">
        <v>142</v>
      </c>
      <c r="BK589" s="219">
        <f>BK590+BK605+BK608+BK611+BK614</f>
        <v>0</v>
      </c>
    </row>
    <row r="590" s="12" customFormat="1" ht="22.8" customHeight="1">
      <c r="A590" s="12"/>
      <c r="B590" s="206"/>
      <c r="C590" s="207"/>
      <c r="D590" s="208" t="s">
        <v>73</v>
      </c>
      <c r="E590" s="258" t="s">
        <v>1040</v>
      </c>
      <c r="F590" s="258" t="s">
        <v>1041</v>
      </c>
      <c r="G590" s="207"/>
      <c r="H590" s="207"/>
      <c r="I590" s="210"/>
      <c r="J590" s="259">
        <f>BK590</f>
        <v>0</v>
      </c>
      <c r="K590" s="207"/>
      <c r="L590" s="212"/>
      <c r="M590" s="213"/>
      <c r="N590" s="214"/>
      <c r="O590" s="214"/>
      <c r="P590" s="215">
        <f>SUM(P591:P604)</f>
        <v>0</v>
      </c>
      <c r="Q590" s="214"/>
      <c r="R590" s="215">
        <f>SUM(R591:R604)</f>
        <v>0</v>
      </c>
      <c r="S590" s="214"/>
      <c r="T590" s="216">
        <f>SUM(T591:T604)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17" t="s">
        <v>174</v>
      </c>
      <c r="AT590" s="218" t="s">
        <v>73</v>
      </c>
      <c r="AU590" s="218" t="s">
        <v>82</v>
      </c>
      <c r="AY590" s="217" t="s">
        <v>142</v>
      </c>
      <c r="BK590" s="219">
        <f>SUM(BK591:BK604)</f>
        <v>0</v>
      </c>
    </row>
    <row r="591" s="2" customFormat="1" ht="16.5" customHeight="1">
      <c r="A591" s="39"/>
      <c r="B591" s="40"/>
      <c r="C591" s="220" t="s">
        <v>934</v>
      </c>
      <c r="D591" s="220" t="s">
        <v>143</v>
      </c>
      <c r="E591" s="221" t="s">
        <v>1043</v>
      </c>
      <c r="F591" s="222" t="s">
        <v>1044</v>
      </c>
      <c r="G591" s="223" t="s">
        <v>1045</v>
      </c>
      <c r="H591" s="224">
        <v>1</v>
      </c>
      <c r="I591" s="225"/>
      <c r="J591" s="226">
        <f>ROUND(I591*H591,2)</f>
        <v>0</v>
      </c>
      <c r="K591" s="222" t="s">
        <v>165</v>
      </c>
      <c r="L591" s="45"/>
      <c r="M591" s="227" t="s">
        <v>19</v>
      </c>
      <c r="N591" s="228" t="s">
        <v>45</v>
      </c>
      <c r="O591" s="85"/>
      <c r="P591" s="229">
        <f>O591*H591</f>
        <v>0</v>
      </c>
      <c r="Q591" s="229">
        <v>0</v>
      </c>
      <c r="R591" s="229">
        <f>Q591*H591</f>
        <v>0</v>
      </c>
      <c r="S591" s="229">
        <v>0</v>
      </c>
      <c r="T591" s="230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1" t="s">
        <v>1046</v>
      </c>
      <c r="AT591" s="231" t="s">
        <v>143</v>
      </c>
      <c r="AU591" s="231" t="s">
        <v>85</v>
      </c>
      <c r="AY591" s="18" t="s">
        <v>142</v>
      </c>
      <c r="BE591" s="232">
        <f>IF(N591="základní",J591,0)</f>
        <v>0</v>
      </c>
      <c r="BF591" s="232">
        <f>IF(N591="snížená",J591,0)</f>
        <v>0</v>
      </c>
      <c r="BG591" s="232">
        <f>IF(N591="zákl. přenesená",J591,0)</f>
        <v>0</v>
      </c>
      <c r="BH591" s="232">
        <f>IF(N591="sníž. přenesená",J591,0)</f>
        <v>0</v>
      </c>
      <c r="BI591" s="232">
        <f>IF(N591="nulová",J591,0)</f>
        <v>0</v>
      </c>
      <c r="BJ591" s="18" t="s">
        <v>82</v>
      </c>
      <c r="BK591" s="232">
        <f>ROUND(I591*H591,2)</f>
        <v>0</v>
      </c>
      <c r="BL591" s="18" t="s">
        <v>1046</v>
      </c>
      <c r="BM591" s="231" t="s">
        <v>1047</v>
      </c>
    </row>
    <row r="592" s="2" customFormat="1">
      <c r="A592" s="39"/>
      <c r="B592" s="40"/>
      <c r="C592" s="41"/>
      <c r="D592" s="233" t="s">
        <v>149</v>
      </c>
      <c r="E592" s="41"/>
      <c r="F592" s="234" t="s">
        <v>1048</v>
      </c>
      <c r="G592" s="41"/>
      <c r="H592" s="41"/>
      <c r="I592" s="137"/>
      <c r="J592" s="41"/>
      <c r="K592" s="41"/>
      <c r="L592" s="45"/>
      <c r="M592" s="235"/>
      <c r="N592" s="236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149</v>
      </c>
      <c r="AU592" s="18" t="s">
        <v>85</v>
      </c>
    </row>
    <row r="593" s="2" customFormat="1" ht="16.5" customHeight="1">
      <c r="A593" s="39"/>
      <c r="B593" s="40"/>
      <c r="C593" s="220" t="s">
        <v>941</v>
      </c>
      <c r="D593" s="220" t="s">
        <v>143</v>
      </c>
      <c r="E593" s="221" t="s">
        <v>1050</v>
      </c>
      <c r="F593" s="222" t="s">
        <v>1051</v>
      </c>
      <c r="G593" s="223" t="s">
        <v>1045</v>
      </c>
      <c r="H593" s="224">
        <v>1</v>
      </c>
      <c r="I593" s="225"/>
      <c r="J593" s="226">
        <f>ROUND(I593*H593,2)</f>
        <v>0</v>
      </c>
      <c r="K593" s="222" t="s">
        <v>165</v>
      </c>
      <c r="L593" s="45"/>
      <c r="M593" s="227" t="s">
        <v>19</v>
      </c>
      <c r="N593" s="228" t="s">
        <v>45</v>
      </c>
      <c r="O593" s="85"/>
      <c r="P593" s="229">
        <f>O593*H593</f>
        <v>0</v>
      </c>
      <c r="Q593" s="229">
        <v>0</v>
      </c>
      <c r="R593" s="229">
        <f>Q593*H593</f>
        <v>0</v>
      </c>
      <c r="S593" s="229">
        <v>0</v>
      </c>
      <c r="T593" s="230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1" t="s">
        <v>1046</v>
      </c>
      <c r="AT593" s="231" t="s">
        <v>143</v>
      </c>
      <c r="AU593" s="231" t="s">
        <v>85</v>
      </c>
      <c r="AY593" s="18" t="s">
        <v>142</v>
      </c>
      <c r="BE593" s="232">
        <f>IF(N593="základní",J593,0)</f>
        <v>0</v>
      </c>
      <c r="BF593" s="232">
        <f>IF(N593="snížená",J593,0)</f>
        <v>0</v>
      </c>
      <c r="BG593" s="232">
        <f>IF(N593="zákl. přenesená",J593,0)</f>
        <v>0</v>
      </c>
      <c r="BH593" s="232">
        <f>IF(N593="sníž. přenesená",J593,0)</f>
        <v>0</v>
      </c>
      <c r="BI593" s="232">
        <f>IF(N593="nulová",J593,0)</f>
        <v>0</v>
      </c>
      <c r="BJ593" s="18" t="s">
        <v>82</v>
      </c>
      <c r="BK593" s="232">
        <f>ROUND(I593*H593,2)</f>
        <v>0</v>
      </c>
      <c r="BL593" s="18" t="s">
        <v>1046</v>
      </c>
      <c r="BM593" s="231" t="s">
        <v>1052</v>
      </c>
    </row>
    <row r="594" s="2" customFormat="1">
      <c r="A594" s="39"/>
      <c r="B594" s="40"/>
      <c r="C594" s="41"/>
      <c r="D594" s="233" t="s">
        <v>149</v>
      </c>
      <c r="E594" s="41"/>
      <c r="F594" s="234" t="s">
        <v>1051</v>
      </c>
      <c r="G594" s="41"/>
      <c r="H594" s="41"/>
      <c r="I594" s="137"/>
      <c r="J594" s="41"/>
      <c r="K594" s="41"/>
      <c r="L594" s="45"/>
      <c r="M594" s="235"/>
      <c r="N594" s="236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149</v>
      </c>
      <c r="AU594" s="18" t="s">
        <v>85</v>
      </c>
    </row>
    <row r="595" s="2" customFormat="1" ht="16.5" customHeight="1">
      <c r="A595" s="39"/>
      <c r="B595" s="40"/>
      <c r="C595" s="220" t="s">
        <v>949</v>
      </c>
      <c r="D595" s="220" t="s">
        <v>143</v>
      </c>
      <c r="E595" s="221" t="s">
        <v>1054</v>
      </c>
      <c r="F595" s="222" t="s">
        <v>1055</v>
      </c>
      <c r="G595" s="223" t="s">
        <v>1045</v>
      </c>
      <c r="H595" s="224">
        <v>1</v>
      </c>
      <c r="I595" s="225"/>
      <c r="J595" s="226">
        <f>ROUND(I595*H595,2)</f>
        <v>0</v>
      </c>
      <c r="K595" s="222" t="s">
        <v>165</v>
      </c>
      <c r="L595" s="45"/>
      <c r="M595" s="227" t="s">
        <v>19</v>
      </c>
      <c r="N595" s="228" t="s">
        <v>45</v>
      </c>
      <c r="O595" s="85"/>
      <c r="P595" s="229">
        <f>O595*H595</f>
        <v>0</v>
      </c>
      <c r="Q595" s="229">
        <v>0</v>
      </c>
      <c r="R595" s="229">
        <f>Q595*H595</f>
        <v>0</v>
      </c>
      <c r="S595" s="229">
        <v>0</v>
      </c>
      <c r="T595" s="230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1" t="s">
        <v>1046</v>
      </c>
      <c r="AT595" s="231" t="s">
        <v>143</v>
      </c>
      <c r="AU595" s="231" t="s">
        <v>85</v>
      </c>
      <c r="AY595" s="18" t="s">
        <v>142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18" t="s">
        <v>82</v>
      </c>
      <c r="BK595" s="232">
        <f>ROUND(I595*H595,2)</f>
        <v>0</v>
      </c>
      <c r="BL595" s="18" t="s">
        <v>1046</v>
      </c>
      <c r="BM595" s="231" t="s">
        <v>1056</v>
      </c>
    </row>
    <row r="596" s="2" customFormat="1">
      <c r="A596" s="39"/>
      <c r="B596" s="40"/>
      <c r="C596" s="41"/>
      <c r="D596" s="233" t="s">
        <v>149</v>
      </c>
      <c r="E596" s="41"/>
      <c r="F596" s="234" t="s">
        <v>1055</v>
      </c>
      <c r="G596" s="41"/>
      <c r="H596" s="41"/>
      <c r="I596" s="137"/>
      <c r="J596" s="41"/>
      <c r="K596" s="41"/>
      <c r="L596" s="45"/>
      <c r="M596" s="235"/>
      <c r="N596" s="236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149</v>
      </c>
      <c r="AU596" s="18" t="s">
        <v>85</v>
      </c>
    </row>
    <row r="597" s="2" customFormat="1" ht="21.75" customHeight="1">
      <c r="A597" s="39"/>
      <c r="B597" s="40"/>
      <c r="C597" s="220" t="s">
        <v>954</v>
      </c>
      <c r="D597" s="220" t="s">
        <v>143</v>
      </c>
      <c r="E597" s="221" t="s">
        <v>1058</v>
      </c>
      <c r="F597" s="222" t="s">
        <v>1059</v>
      </c>
      <c r="G597" s="223" t="s">
        <v>1045</v>
      </c>
      <c r="H597" s="224">
        <v>1</v>
      </c>
      <c r="I597" s="225"/>
      <c r="J597" s="226">
        <f>ROUND(I597*H597,2)</f>
        <v>0</v>
      </c>
      <c r="K597" s="222" t="s">
        <v>165</v>
      </c>
      <c r="L597" s="45"/>
      <c r="M597" s="227" t="s">
        <v>19</v>
      </c>
      <c r="N597" s="228" t="s">
        <v>45</v>
      </c>
      <c r="O597" s="85"/>
      <c r="P597" s="229">
        <f>O597*H597</f>
        <v>0</v>
      </c>
      <c r="Q597" s="229">
        <v>0</v>
      </c>
      <c r="R597" s="229">
        <f>Q597*H597</f>
        <v>0</v>
      </c>
      <c r="S597" s="229">
        <v>0</v>
      </c>
      <c r="T597" s="230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1" t="s">
        <v>1046</v>
      </c>
      <c r="AT597" s="231" t="s">
        <v>143</v>
      </c>
      <c r="AU597" s="231" t="s">
        <v>85</v>
      </c>
      <c r="AY597" s="18" t="s">
        <v>142</v>
      </c>
      <c r="BE597" s="232">
        <f>IF(N597="základní",J597,0)</f>
        <v>0</v>
      </c>
      <c r="BF597" s="232">
        <f>IF(N597="snížená",J597,0)</f>
        <v>0</v>
      </c>
      <c r="BG597" s="232">
        <f>IF(N597="zákl. přenesená",J597,0)</f>
        <v>0</v>
      </c>
      <c r="BH597" s="232">
        <f>IF(N597="sníž. přenesená",J597,0)</f>
        <v>0</v>
      </c>
      <c r="BI597" s="232">
        <f>IF(N597="nulová",J597,0)</f>
        <v>0</v>
      </c>
      <c r="BJ597" s="18" t="s">
        <v>82</v>
      </c>
      <c r="BK597" s="232">
        <f>ROUND(I597*H597,2)</f>
        <v>0</v>
      </c>
      <c r="BL597" s="18" t="s">
        <v>1046</v>
      </c>
      <c r="BM597" s="231" t="s">
        <v>1060</v>
      </c>
    </row>
    <row r="598" s="2" customFormat="1">
      <c r="A598" s="39"/>
      <c r="B598" s="40"/>
      <c r="C598" s="41"/>
      <c r="D598" s="233" t="s">
        <v>149</v>
      </c>
      <c r="E598" s="41"/>
      <c r="F598" s="234" t="s">
        <v>1059</v>
      </c>
      <c r="G598" s="41"/>
      <c r="H598" s="41"/>
      <c r="I598" s="137"/>
      <c r="J598" s="41"/>
      <c r="K598" s="41"/>
      <c r="L598" s="45"/>
      <c r="M598" s="235"/>
      <c r="N598" s="236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149</v>
      </c>
      <c r="AU598" s="18" t="s">
        <v>85</v>
      </c>
    </row>
    <row r="599" s="2" customFormat="1" ht="16.5" customHeight="1">
      <c r="A599" s="39"/>
      <c r="B599" s="40"/>
      <c r="C599" s="220" t="s">
        <v>959</v>
      </c>
      <c r="D599" s="220" t="s">
        <v>143</v>
      </c>
      <c r="E599" s="221" t="s">
        <v>1062</v>
      </c>
      <c r="F599" s="222" t="s">
        <v>1063</v>
      </c>
      <c r="G599" s="223" t="s">
        <v>1045</v>
      </c>
      <c r="H599" s="224">
        <v>1</v>
      </c>
      <c r="I599" s="225"/>
      <c r="J599" s="226">
        <f>ROUND(I599*H599,2)</f>
        <v>0</v>
      </c>
      <c r="K599" s="222" t="s">
        <v>165</v>
      </c>
      <c r="L599" s="45"/>
      <c r="M599" s="227" t="s">
        <v>19</v>
      </c>
      <c r="N599" s="228" t="s">
        <v>45</v>
      </c>
      <c r="O599" s="85"/>
      <c r="P599" s="229">
        <f>O599*H599</f>
        <v>0</v>
      </c>
      <c r="Q599" s="229">
        <v>0</v>
      </c>
      <c r="R599" s="229">
        <f>Q599*H599</f>
        <v>0</v>
      </c>
      <c r="S599" s="229">
        <v>0</v>
      </c>
      <c r="T599" s="230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1" t="s">
        <v>1046</v>
      </c>
      <c r="AT599" s="231" t="s">
        <v>143</v>
      </c>
      <c r="AU599" s="231" t="s">
        <v>85</v>
      </c>
      <c r="AY599" s="18" t="s">
        <v>142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18" t="s">
        <v>82</v>
      </c>
      <c r="BK599" s="232">
        <f>ROUND(I599*H599,2)</f>
        <v>0</v>
      </c>
      <c r="BL599" s="18" t="s">
        <v>1046</v>
      </c>
      <c r="BM599" s="231" t="s">
        <v>1064</v>
      </c>
    </row>
    <row r="600" s="2" customFormat="1">
      <c r="A600" s="39"/>
      <c r="B600" s="40"/>
      <c r="C600" s="41"/>
      <c r="D600" s="233" t="s">
        <v>149</v>
      </c>
      <c r="E600" s="41"/>
      <c r="F600" s="234" t="s">
        <v>1063</v>
      </c>
      <c r="G600" s="41"/>
      <c r="H600" s="41"/>
      <c r="I600" s="137"/>
      <c r="J600" s="41"/>
      <c r="K600" s="41"/>
      <c r="L600" s="45"/>
      <c r="M600" s="235"/>
      <c r="N600" s="236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149</v>
      </c>
      <c r="AU600" s="18" t="s">
        <v>85</v>
      </c>
    </row>
    <row r="601" s="2" customFormat="1" ht="16.5" customHeight="1">
      <c r="A601" s="39"/>
      <c r="B601" s="40"/>
      <c r="C601" s="220" t="s">
        <v>965</v>
      </c>
      <c r="D601" s="220" t="s">
        <v>143</v>
      </c>
      <c r="E601" s="221" t="s">
        <v>1066</v>
      </c>
      <c r="F601" s="222" t="s">
        <v>1067</v>
      </c>
      <c r="G601" s="223" t="s">
        <v>1045</v>
      </c>
      <c r="H601" s="224">
        <v>1</v>
      </c>
      <c r="I601" s="225"/>
      <c r="J601" s="226">
        <f>ROUND(I601*H601,2)</f>
        <v>0</v>
      </c>
      <c r="K601" s="222" t="s">
        <v>165</v>
      </c>
      <c r="L601" s="45"/>
      <c r="M601" s="227" t="s">
        <v>19</v>
      </c>
      <c r="N601" s="228" t="s">
        <v>45</v>
      </c>
      <c r="O601" s="85"/>
      <c r="P601" s="229">
        <f>O601*H601</f>
        <v>0</v>
      </c>
      <c r="Q601" s="229">
        <v>0</v>
      </c>
      <c r="R601" s="229">
        <f>Q601*H601</f>
        <v>0</v>
      </c>
      <c r="S601" s="229">
        <v>0</v>
      </c>
      <c r="T601" s="230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1" t="s">
        <v>1046</v>
      </c>
      <c r="AT601" s="231" t="s">
        <v>143</v>
      </c>
      <c r="AU601" s="231" t="s">
        <v>85</v>
      </c>
      <c r="AY601" s="18" t="s">
        <v>142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18" t="s">
        <v>82</v>
      </c>
      <c r="BK601" s="232">
        <f>ROUND(I601*H601,2)</f>
        <v>0</v>
      </c>
      <c r="BL601" s="18" t="s">
        <v>1046</v>
      </c>
      <c r="BM601" s="231" t="s">
        <v>1068</v>
      </c>
    </row>
    <row r="602" s="2" customFormat="1">
      <c r="A602" s="39"/>
      <c r="B602" s="40"/>
      <c r="C602" s="41"/>
      <c r="D602" s="233" t="s">
        <v>149</v>
      </c>
      <c r="E602" s="41"/>
      <c r="F602" s="234" t="s">
        <v>1067</v>
      </c>
      <c r="G602" s="41"/>
      <c r="H602" s="41"/>
      <c r="I602" s="137"/>
      <c r="J602" s="41"/>
      <c r="K602" s="41"/>
      <c r="L602" s="45"/>
      <c r="M602" s="235"/>
      <c r="N602" s="236"/>
      <c r="O602" s="85"/>
      <c r="P602" s="85"/>
      <c r="Q602" s="85"/>
      <c r="R602" s="85"/>
      <c r="S602" s="85"/>
      <c r="T602" s="86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149</v>
      </c>
      <c r="AU602" s="18" t="s">
        <v>85</v>
      </c>
    </row>
    <row r="603" s="2" customFormat="1" ht="21.75" customHeight="1">
      <c r="A603" s="39"/>
      <c r="B603" s="40"/>
      <c r="C603" s="220" t="s">
        <v>975</v>
      </c>
      <c r="D603" s="220" t="s">
        <v>143</v>
      </c>
      <c r="E603" s="221" t="s">
        <v>1070</v>
      </c>
      <c r="F603" s="222" t="s">
        <v>1071</v>
      </c>
      <c r="G603" s="223" t="s">
        <v>1045</v>
      </c>
      <c r="H603" s="224">
        <v>1</v>
      </c>
      <c r="I603" s="225"/>
      <c r="J603" s="226">
        <f>ROUND(I603*H603,2)</f>
        <v>0</v>
      </c>
      <c r="K603" s="222" t="s">
        <v>165</v>
      </c>
      <c r="L603" s="45"/>
      <c r="M603" s="227" t="s">
        <v>19</v>
      </c>
      <c r="N603" s="228" t="s">
        <v>45</v>
      </c>
      <c r="O603" s="85"/>
      <c r="P603" s="229">
        <f>O603*H603</f>
        <v>0</v>
      </c>
      <c r="Q603" s="229">
        <v>0</v>
      </c>
      <c r="R603" s="229">
        <f>Q603*H603</f>
        <v>0</v>
      </c>
      <c r="S603" s="229">
        <v>0</v>
      </c>
      <c r="T603" s="230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1" t="s">
        <v>1046</v>
      </c>
      <c r="AT603" s="231" t="s">
        <v>143</v>
      </c>
      <c r="AU603" s="231" t="s">
        <v>85</v>
      </c>
      <c r="AY603" s="18" t="s">
        <v>142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18" t="s">
        <v>82</v>
      </c>
      <c r="BK603" s="232">
        <f>ROUND(I603*H603,2)</f>
        <v>0</v>
      </c>
      <c r="BL603" s="18" t="s">
        <v>1046</v>
      </c>
      <c r="BM603" s="231" t="s">
        <v>1574</v>
      </c>
    </row>
    <row r="604" s="2" customFormat="1">
      <c r="A604" s="39"/>
      <c r="B604" s="40"/>
      <c r="C604" s="41"/>
      <c r="D604" s="233" t="s">
        <v>149</v>
      </c>
      <c r="E604" s="41"/>
      <c r="F604" s="234" t="s">
        <v>1071</v>
      </c>
      <c r="G604" s="41"/>
      <c r="H604" s="41"/>
      <c r="I604" s="137"/>
      <c r="J604" s="41"/>
      <c r="K604" s="41"/>
      <c r="L604" s="45"/>
      <c r="M604" s="235"/>
      <c r="N604" s="236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149</v>
      </c>
      <c r="AU604" s="18" t="s">
        <v>85</v>
      </c>
    </row>
    <row r="605" s="12" customFormat="1" ht="22.8" customHeight="1">
      <c r="A605" s="12"/>
      <c r="B605" s="206"/>
      <c r="C605" s="207"/>
      <c r="D605" s="208" t="s">
        <v>73</v>
      </c>
      <c r="E605" s="258" t="s">
        <v>1073</v>
      </c>
      <c r="F605" s="258" t="s">
        <v>1074</v>
      </c>
      <c r="G605" s="207"/>
      <c r="H605" s="207"/>
      <c r="I605" s="210"/>
      <c r="J605" s="259">
        <f>BK605</f>
        <v>0</v>
      </c>
      <c r="K605" s="207"/>
      <c r="L605" s="212"/>
      <c r="M605" s="213"/>
      <c r="N605" s="214"/>
      <c r="O605" s="214"/>
      <c r="P605" s="215">
        <f>SUM(P606:P607)</f>
        <v>0</v>
      </c>
      <c r="Q605" s="214"/>
      <c r="R605" s="215">
        <f>SUM(R606:R607)</f>
        <v>0</v>
      </c>
      <c r="S605" s="214"/>
      <c r="T605" s="216">
        <f>SUM(T606:T607)</f>
        <v>0</v>
      </c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R605" s="217" t="s">
        <v>174</v>
      </c>
      <c r="AT605" s="218" t="s">
        <v>73</v>
      </c>
      <c r="AU605" s="218" t="s">
        <v>82</v>
      </c>
      <c r="AY605" s="217" t="s">
        <v>142</v>
      </c>
      <c r="BK605" s="219">
        <f>SUM(BK606:BK607)</f>
        <v>0</v>
      </c>
    </row>
    <row r="606" s="2" customFormat="1" ht="16.5" customHeight="1">
      <c r="A606" s="39"/>
      <c r="B606" s="40"/>
      <c r="C606" s="220" t="s">
        <v>984</v>
      </c>
      <c r="D606" s="220" t="s">
        <v>143</v>
      </c>
      <c r="E606" s="221" t="s">
        <v>1076</v>
      </c>
      <c r="F606" s="222" t="s">
        <v>1077</v>
      </c>
      <c r="G606" s="223" t="s">
        <v>1045</v>
      </c>
      <c r="H606" s="224">
        <v>1</v>
      </c>
      <c r="I606" s="225"/>
      <c r="J606" s="226">
        <f>ROUND(I606*H606,2)</f>
        <v>0</v>
      </c>
      <c r="K606" s="222" t="s">
        <v>165</v>
      </c>
      <c r="L606" s="45"/>
      <c r="M606" s="227" t="s">
        <v>19</v>
      </c>
      <c r="N606" s="228" t="s">
        <v>45</v>
      </c>
      <c r="O606" s="85"/>
      <c r="P606" s="229">
        <f>O606*H606</f>
        <v>0</v>
      </c>
      <c r="Q606" s="229">
        <v>0</v>
      </c>
      <c r="R606" s="229">
        <f>Q606*H606</f>
        <v>0</v>
      </c>
      <c r="S606" s="229">
        <v>0</v>
      </c>
      <c r="T606" s="230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1" t="s">
        <v>1046</v>
      </c>
      <c r="AT606" s="231" t="s">
        <v>143</v>
      </c>
      <c r="AU606" s="231" t="s">
        <v>85</v>
      </c>
      <c r="AY606" s="18" t="s">
        <v>142</v>
      </c>
      <c r="BE606" s="232">
        <f>IF(N606="základní",J606,0)</f>
        <v>0</v>
      </c>
      <c r="BF606" s="232">
        <f>IF(N606="snížená",J606,0)</f>
        <v>0</v>
      </c>
      <c r="BG606" s="232">
        <f>IF(N606="zákl. přenesená",J606,0)</f>
        <v>0</v>
      </c>
      <c r="BH606" s="232">
        <f>IF(N606="sníž. přenesená",J606,0)</f>
        <v>0</v>
      </c>
      <c r="BI606" s="232">
        <f>IF(N606="nulová",J606,0)</f>
        <v>0</v>
      </c>
      <c r="BJ606" s="18" t="s">
        <v>82</v>
      </c>
      <c r="BK606" s="232">
        <f>ROUND(I606*H606,2)</f>
        <v>0</v>
      </c>
      <c r="BL606" s="18" t="s">
        <v>1046</v>
      </c>
      <c r="BM606" s="231" t="s">
        <v>1575</v>
      </c>
    </row>
    <row r="607" s="2" customFormat="1">
      <c r="A607" s="39"/>
      <c r="B607" s="40"/>
      <c r="C607" s="41"/>
      <c r="D607" s="233" t="s">
        <v>149</v>
      </c>
      <c r="E607" s="41"/>
      <c r="F607" s="234" t="s">
        <v>1079</v>
      </c>
      <c r="G607" s="41"/>
      <c r="H607" s="41"/>
      <c r="I607" s="137"/>
      <c r="J607" s="41"/>
      <c r="K607" s="41"/>
      <c r="L607" s="45"/>
      <c r="M607" s="235"/>
      <c r="N607" s="236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149</v>
      </c>
      <c r="AU607" s="18" t="s">
        <v>85</v>
      </c>
    </row>
    <row r="608" s="12" customFormat="1" ht="22.8" customHeight="1">
      <c r="A608" s="12"/>
      <c r="B608" s="206"/>
      <c r="C608" s="207"/>
      <c r="D608" s="208" t="s">
        <v>73</v>
      </c>
      <c r="E608" s="258" t="s">
        <v>1080</v>
      </c>
      <c r="F608" s="258" t="s">
        <v>1081</v>
      </c>
      <c r="G608" s="207"/>
      <c r="H608" s="207"/>
      <c r="I608" s="210"/>
      <c r="J608" s="259">
        <f>BK608</f>
        <v>0</v>
      </c>
      <c r="K608" s="207"/>
      <c r="L608" s="212"/>
      <c r="M608" s="213"/>
      <c r="N608" s="214"/>
      <c r="O608" s="214"/>
      <c r="P608" s="215">
        <f>SUM(P609:P610)</f>
        <v>0</v>
      </c>
      <c r="Q608" s="214"/>
      <c r="R608" s="215">
        <f>SUM(R609:R610)</f>
        <v>0</v>
      </c>
      <c r="S608" s="214"/>
      <c r="T608" s="216">
        <f>SUM(T609:T610)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17" t="s">
        <v>174</v>
      </c>
      <c r="AT608" s="218" t="s">
        <v>73</v>
      </c>
      <c r="AU608" s="218" t="s">
        <v>82</v>
      </c>
      <c r="AY608" s="217" t="s">
        <v>142</v>
      </c>
      <c r="BK608" s="219">
        <f>SUM(BK609:BK610)</f>
        <v>0</v>
      </c>
    </row>
    <row r="609" s="2" customFormat="1" ht="16.5" customHeight="1">
      <c r="A609" s="39"/>
      <c r="B609" s="40"/>
      <c r="C609" s="220" t="s">
        <v>970</v>
      </c>
      <c r="D609" s="220" t="s">
        <v>143</v>
      </c>
      <c r="E609" s="221" t="s">
        <v>1083</v>
      </c>
      <c r="F609" s="222" t="s">
        <v>1084</v>
      </c>
      <c r="G609" s="223" t="s">
        <v>1045</v>
      </c>
      <c r="H609" s="224">
        <v>1</v>
      </c>
      <c r="I609" s="225"/>
      <c r="J609" s="226">
        <f>ROUND(I609*H609,2)</f>
        <v>0</v>
      </c>
      <c r="K609" s="222" t="s">
        <v>165</v>
      </c>
      <c r="L609" s="45"/>
      <c r="M609" s="227" t="s">
        <v>19</v>
      </c>
      <c r="N609" s="228" t="s">
        <v>45</v>
      </c>
      <c r="O609" s="85"/>
      <c r="P609" s="229">
        <f>O609*H609</f>
        <v>0</v>
      </c>
      <c r="Q609" s="229">
        <v>0</v>
      </c>
      <c r="R609" s="229">
        <f>Q609*H609</f>
        <v>0</v>
      </c>
      <c r="S609" s="229">
        <v>0</v>
      </c>
      <c r="T609" s="230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1" t="s">
        <v>1046</v>
      </c>
      <c r="AT609" s="231" t="s">
        <v>143</v>
      </c>
      <c r="AU609" s="231" t="s">
        <v>85</v>
      </c>
      <c r="AY609" s="18" t="s">
        <v>142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18" t="s">
        <v>82</v>
      </c>
      <c r="BK609" s="232">
        <f>ROUND(I609*H609,2)</f>
        <v>0</v>
      </c>
      <c r="BL609" s="18" t="s">
        <v>1046</v>
      </c>
      <c r="BM609" s="231" t="s">
        <v>1346</v>
      </c>
    </row>
    <row r="610" s="2" customFormat="1">
      <c r="A610" s="39"/>
      <c r="B610" s="40"/>
      <c r="C610" s="41"/>
      <c r="D610" s="233" t="s">
        <v>149</v>
      </c>
      <c r="E610" s="41"/>
      <c r="F610" s="234" t="s">
        <v>1086</v>
      </c>
      <c r="G610" s="41"/>
      <c r="H610" s="41"/>
      <c r="I610" s="137"/>
      <c r="J610" s="41"/>
      <c r="K610" s="41"/>
      <c r="L610" s="45"/>
      <c r="M610" s="235"/>
      <c r="N610" s="236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149</v>
      </c>
      <c r="AU610" s="18" t="s">
        <v>85</v>
      </c>
    </row>
    <row r="611" s="12" customFormat="1" ht="22.8" customHeight="1">
      <c r="A611" s="12"/>
      <c r="B611" s="206"/>
      <c r="C611" s="207"/>
      <c r="D611" s="208" t="s">
        <v>73</v>
      </c>
      <c r="E611" s="258" t="s">
        <v>1087</v>
      </c>
      <c r="F611" s="258" t="s">
        <v>1088</v>
      </c>
      <c r="G611" s="207"/>
      <c r="H611" s="207"/>
      <c r="I611" s="210"/>
      <c r="J611" s="259">
        <f>BK611</f>
        <v>0</v>
      </c>
      <c r="K611" s="207"/>
      <c r="L611" s="212"/>
      <c r="M611" s="213"/>
      <c r="N611" s="214"/>
      <c r="O611" s="214"/>
      <c r="P611" s="215">
        <f>SUM(P612:P613)</f>
        <v>0</v>
      </c>
      <c r="Q611" s="214"/>
      <c r="R611" s="215">
        <f>SUM(R612:R613)</f>
        <v>0</v>
      </c>
      <c r="S611" s="214"/>
      <c r="T611" s="216">
        <f>SUM(T612:T613)</f>
        <v>0</v>
      </c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R611" s="217" t="s">
        <v>174</v>
      </c>
      <c r="AT611" s="218" t="s">
        <v>73</v>
      </c>
      <c r="AU611" s="218" t="s">
        <v>82</v>
      </c>
      <c r="AY611" s="217" t="s">
        <v>142</v>
      </c>
      <c r="BK611" s="219">
        <f>SUM(BK612:BK613)</f>
        <v>0</v>
      </c>
    </row>
    <row r="612" s="2" customFormat="1" ht="16.5" customHeight="1">
      <c r="A612" s="39"/>
      <c r="B612" s="40"/>
      <c r="C612" s="220" t="s">
        <v>991</v>
      </c>
      <c r="D612" s="220" t="s">
        <v>143</v>
      </c>
      <c r="E612" s="221" t="s">
        <v>1090</v>
      </c>
      <c r="F612" s="222" t="s">
        <v>1091</v>
      </c>
      <c r="G612" s="223" t="s">
        <v>1045</v>
      </c>
      <c r="H612" s="224">
        <v>1</v>
      </c>
      <c r="I612" s="225"/>
      <c r="J612" s="226">
        <f>ROUND(I612*H612,2)</f>
        <v>0</v>
      </c>
      <c r="K612" s="222" t="s">
        <v>165</v>
      </c>
      <c r="L612" s="45"/>
      <c r="M612" s="227" t="s">
        <v>19</v>
      </c>
      <c r="N612" s="228" t="s">
        <v>45</v>
      </c>
      <c r="O612" s="85"/>
      <c r="P612" s="229">
        <f>O612*H612</f>
        <v>0</v>
      </c>
      <c r="Q612" s="229">
        <v>0</v>
      </c>
      <c r="R612" s="229">
        <f>Q612*H612</f>
        <v>0</v>
      </c>
      <c r="S612" s="229">
        <v>0</v>
      </c>
      <c r="T612" s="230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31" t="s">
        <v>1046</v>
      </c>
      <c r="AT612" s="231" t="s">
        <v>143</v>
      </c>
      <c r="AU612" s="231" t="s">
        <v>85</v>
      </c>
      <c r="AY612" s="18" t="s">
        <v>142</v>
      </c>
      <c r="BE612" s="232">
        <f>IF(N612="základní",J612,0)</f>
        <v>0</v>
      </c>
      <c r="BF612" s="232">
        <f>IF(N612="snížená",J612,0)</f>
        <v>0</v>
      </c>
      <c r="BG612" s="232">
        <f>IF(N612="zákl. přenesená",J612,0)</f>
        <v>0</v>
      </c>
      <c r="BH612" s="232">
        <f>IF(N612="sníž. přenesená",J612,0)</f>
        <v>0</v>
      </c>
      <c r="BI612" s="232">
        <f>IF(N612="nulová",J612,0)</f>
        <v>0</v>
      </c>
      <c r="BJ612" s="18" t="s">
        <v>82</v>
      </c>
      <c r="BK612" s="232">
        <f>ROUND(I612*H612,2)</f>
        <v>0</v>
      </c>
      <c r="BL612" s="18" t="s">
        <v>1046</v>
      </c>
      <c r="BM612" s="231" t="s">
        <v>1576</v>
      </c>
    </row>
    <row r="613" s="2" customFormat="1">
      <c r="A613" s="39"/>
      <c r="B613" s="40"/>
      <c r="C613" s="41"/>
      <c r="D613" s="233" t="s">
        <v>149</v>
      </c>
      <c r="E613" s="41"/>
      <c r="F613" s="234" t="s">
        <v>1091</v>
      </c>
      <c r="G613" s="41"/>
      <c r="H613" s="41"/>
      <c r="I613" s="137"/>
      <c r="J613" s="41"/>
      <c r="K613" s="41"/>
      <c r="L613" s="45"/>
      <c r="M613" s="235"/>
      <c r="N613" s="236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149</v>
      </c>
      <c r="AU613" s="18" t="s">
        <v>85</v>
      </c>
    </row>
    <row r="614" s="12" customFormat="1" ht="22.8" customHeight="1">
      <c r="A614" s="12"/>
      <c r="B614" s="206"/>
      <c r="C614" s="207"/>
      <c r="D614" s="208" t="s">
        <v>73</v>
      </c>
      <c r="E614" s="258" t="s">
        <v>1093</v>
      </c>
      <c r="F614" s="258" t="s">
        <v>1094</v>
      </c>
      <c r="G614" s="207"/>
      <c r="H614" s="207"/>
      <c r="I614" s="210"/>
      <c r="J614" s="259">
        <f>BK614</f>
        <v>0</v>
      </c>
      <c r="K614" s="207"/>
      <c r="L614" s="212"/>
      <c r="M614" s="213"/>
      <c r="N614" s="214"/>
      <c r="O614" s="214"/>
      <c r="P614" s="215">
        <f>SUM(P615:P618)</f>
        <v>0</v>
      </c>
      <c r="Q614" s="214"/>
      <c r="R614" s="215">
        <f>SUM(R615:R618)</f>
        <v>0</v>
      </c>
      <c r="S614" s="214"/>
      <c r="T614" s="216">
        <f>SUM(T615:T618)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17" t="s">
        <v>174</v>
      </c>
      <c r="AT614" s="218" t="s">
        <v>73</v>
      </c>
      <c r="AU614" s="218" t="s">
        <v>82</v>
      </c>
      <c r="AY614" s="217" t="s">
        <v>142</v>
      </c>
      <c r="BK614" s="219">
        <f>SUM(BK615:BK618)</f>
        <v>0</v>
      </c>
    </row>
    <row r="615" s="2" customFormat="1" ht="16.5" customHeight="1">
      <c r="A615" s="39"/>
      <c r="B615" s="40"/>
      <c r="C615" s="220" t="s">
        <v>999</v>
      </c>
      <c r="D615" s="220" t="s">
        <v>143</v>
      </c>
      <c r="E615" s="221" t="s">
        <v>1096</v>
      </c>
      <c r="F615" s="222" t="s">
        <v>1097</v>
      </c>
      <c r="G615" s="223" t="s">
        <v>1045</v>
      </c>
      <c r="H615" s="224">
        <v>1</v>
      </c>
      <c r="I615" s="225"/>
      <c r="J615" s="226">
        <f>ROUND(I615*H615,2)</f>
        <v>0</v>
      </c>
      <c r="K615" s="222" t="s">
        <v>165</v>
      </c>
      <c r="L615" s="45"/>
      <c r="M615" s="227" t="s">
        <v>19</v>
      </c>
      <c r="N615" s="228" t="s">
        <v>45</v>
      </c>
      <c r="O615" s="85"/>
      <c r="P615" s="229">
        <f>O615*H615</f>
        <v>0</v>
      </c>
      <c r="Q615" s="229">
        <v>0</v>
      </c>
      <c r="R615" s="229">
        <f>Q615*H615</f>
        <v>0</v>
      </c>
      <c r="S615" s="229">
        <v>0</v>
      </c>
      <c r="T615" s="230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1" t="s">
        <v>1046</v>
      </c>
      <c r="AT615" s="231" t="s">
        <v>143</v>
      </c>
      <c r="AU615" s="231" t="s">
        <v>85</v>
      </c>
      <c r="AY615" s="18" t="s">
        <v>142</v>
      </c>
      <c r="BE615" s="232">
        <f>IF(N615="základní",J615,0)</f>
        <v>0</v>
      </c>
      <c r="BF615" s="232">
        <f>IF(N615="snížená",J615,0)</f>
        <v>0</v>
      </c>
      <c r="BG615" s="232">
        <f>IF(N615="zákl. přenesená",J615,0)</f>
        <v>0</v>
      </c>
      <c r="BH615" s="232">
        <f>IF(N615="sníž. přenesená",J615,0)</f>
        <v>0</v>
      </c>
      <c r="BI615" s="232">
        <f>IF(N615="nulová",J615,0)</f>
        <v>0</v>
      </c>
      <c r="BJ615" s="18" t="s">
        <v>82</v>
      </c>
      <c r="BK615" s="232">
        <f>ROUND(I615*H615,2)</f>
        <v>0</v>
      </c>
      <c r="BL615" s="18" t="s">
        <v>1046</v>
      </c>
      <c r="BM615" s="231" t="s">
        <v>1577</v>
      </c>
    </row>
    <row r="616" s="2" customFormat="1">
      <c r="A616" s="39"/>
      <c r="B616" s="40"/>
      <c r="C616" s="41"/>
      <c r="D616" s="233" t="s">
        <v>149</v>
      </c>
      <c r="E616" s="41"/>
      <c r="F616" s="234" t="s">
        <v>1097</v>
      </c>
      <c r="G616" s="41"/>
      <c r="H616" s="41"/>
      <c r="I616" s="137"/>
      <c r="J616" s="41"/>
      <c r="K616" s="41"/>
      <c r="L616" s="45"/>
      <c r="M616" s="235"/>
      <c r="N616" s="236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149</v>
      </c>
      <c r="AU616" s="18" t="s">
        <v>85</v>
      </c>
    </row>
    <row r="617" s="2" customFormat="1" ht="21.75" customHeight="1">
      <c r="A617" s="39"/>
      <c r="B617" s="40"/>
      <c r="C617" s="220" t="s">
        <v>1006</v>
      </c>
      <c r="D617" s="220" t="s">
        <v>143</v>
      </c>
      <c r="E617" s="221" t="s">
        <v>1100</v>
      </c>
      <c r="F617" s="222" t="s">
        <v>1101</v>
      </c>
      <c r="G617" s="223" t="s">
        <v>1045</v>
      </c>
      <c r="H617" s="224">
        <v>1</v>
      </c>
      <c r="I617" s="225"/>
      <c r="J617" s="226">
        <f>ROUND(I617*H617,2)</f>
        <v>0</v>
      </c>
      <c r="K617" s="222" t="s">
        <v>165</v>
      </c>
      <c r="L617" s="45"/>
      <c r="M617" s="227" t="s">
        <v>19</v>
      </c>
      <c r="N617" s="228" t="s">
        <v>45</v>
      </c>
      <c r="O617" s="85"/>
      <c r="P617" s="229">
        <f>O617*H617</f>
        <v>0</v>
      </c>
      <c r="Q617" s="229">
        <v>0</v>
      </c>
      <c r="R617" s="229">
        <f>Q617*H617</f>
        <v>0</v>
      </c>
      <c r="S617" s="229">
        <v>0</v>
      </c>
      <c r="T617" s="230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1" t="s">
        <v>1046</v>
      </c>
      <c r="AT617" s="231" t="s">
        <v>143</v>
      </c>
      <c r="AU617" s="231" t="s">
        <v>85</v>
      </c>
      <c r="AY617" s="18" t="s">
        <v>142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18" t="s">
        <v>82</v>
      </c>
      <c r="BK617" s="232">
        <f>ROUND(I617*H617,2)</f>
        <v>0</v>
      </c>
      <c r="BL617" s="18" t="s">
        <v>1046</v>
      </c>
      <c r="BM617" s="231" t="s">
        <v>1578</v>
      </c>
    </row>
    <row r="618" s="2" customFormat="1">
      <c r="A618" s="39"/>
      <c r="B618" s="40"/>
      <c r="C618" s="41"/>
      <c r="D618" s="233" t="s">
        <v>149</v>
      </c>
      <c r="E618" s="41"/>
      <c r="F618" s="234" t="s">
        <v>1101</v>
      </c>
      <c r="G618" s="41"/>
      <c r="H618" s="41"/>
      <c r="I618" s="137"/>
      <c r="J618" s="41"/>
      <c r="K618" s="41"/>
      <c r="L618" s="45"/>
      <c r="M618" s="272"/>
      <c r="N618" s="273"/>
      <c r="O618" s="274"/>
      <c r="P618" s="274"/>
      <c r="Q618" s="274"/>
      <c r="R618" s="274"/>
      <c r="S618" s="274"/>
      <c r="T618" s="275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149</v>
      </c>
      <c r="AU618" s="18" t="s">
        <v>85</v>
      </c>
    </row>
    <row r="619" s="2" customFormat="1" ht="6.96" customHeight="1">
      <c r="A619" s="39"/>
      <c r="B619" s="60"/>
      <c r="C619" s="61"/>
      <c r="D619" s="61"/>
      <c r="E619" s="61"/>
      <c r="F619" s="61"/>
      <c r="G619" s="61"/>
      <c r="H619" s="61"/>
      <c r="I619" s="170"/>
      <c r="J619" s="61"/>
      <c r="K619" s="61"/>
      <c r="L619" s="45"/>
      <c r="M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</row>
  </sheetData>
  <sheetProtection sheet="1" autoFilter="0" formatColumns="0" formatRows="0" objects="1" scenarios="1" spinCount="100000" saltValue="3WYaHUNv0aFG3AiuzVuO6ll8FsvvTgrvYjVX5ex7dSBQ+ufMai2Q1+eczJ++6ljtnLcH1eZF4JdgGxnBW7o+Iw==" hashValue="deb73e7As5Y0/pMf4FgjBNbePixPgvp95nxcv+mIqVyf59zKqb5JapFYAv08tiBtB9HGVdy1RM4GZY4H5Kl7FQ==" algorithmName="SHA-512" password="CC35"/>
  <autoFilter ref="C95:K618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85</v>
      </c>
    </row>
    <row r="4" s="1" customFormat="1" ht="24.96" customHeight="1">
      <c r="B4" s="21"/>
      <c r="D4" s="133" t="s">
        <v>98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Preference veřejné dopravy města Třebíč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99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1579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84</v>
      </c>
      <c r="G11" s="39"/>
      <c r="H11" s="39"/>
      <c r="I11" s="141" t="s">
        <v>20</v>
      </c>
      <c r="J11" s="140" t="s">
        <v>101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8. 1. 2021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21.84" customHeight="1">
      <c r="A13" s="39"/>
      <c r="B13" s="45"/>
      <c r="C13" s="39"/>
      <c r="D13" s="143" t="s">
        <v>102</v>
      </c>
      <c r="E13" s="39"/>
      <c r="F13" s="144" t="s">
        <v>103</v>
      </c>
      <c r="G13" s="39"/>
      <c r="H13" s="39"/>
      <c r="I13" s="145" t="s">
        <v>104</v>
      </c>
      <c r="J13" s="144" t="s">
        <v>105</v>
      </c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27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28</v>
      </c>
      <c r="J15" s="140" t="s">
        <v>29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28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33</v>
      </c>
      <c r="F21" s="39"/>
      <c r="G21" s="39"/>
      <c r="H21" s="39"/>
      <c r="I21" s="141" t="s">
        <v>28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35</v>
      </c>
      <c r="E23" s="39"/>
      <c r="F23" s="39"/>
      <c r="G23" s="39"/>
      <c r="H23" s="39"/>
      <c r="I23" s="141" t="s">
        <v>26</v>
      </c>
      <c r="J23" s="140" t="s">
        <v>36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">
        <v>37</v>
      </c>
      <c r="F24" s="39"/>
      <c r="G24" s="39"/>
      <c r="H24" s="39"/>
      <c r="I24" s="141" t="s">
        <v>28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38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83.25" customHeight="1">
      <c r="A27" s="146"/>
      <c r="B27" s="147"/>
      <c r="C27" s="146"/>
      <c r="D27" s="146"/>
      <c r="E27" s="148" t="s">
        <v>39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1"/>
      <c r="E29" s="151"/>
      <c r="F29" s="151"/>
      <c r="G29" s="151"/>
      <c r="H29" s="151"/>
      <c r="I29" s="152"/>
      <c r="J29" s="151"/>
      <c r="K29" s="151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3" t="s">
        <v>40</v>
      </c>
      <c r="E30" s="39"/>
      <c r="F30" s="39"/>
      <c r="G30" s="39"/>
      <c r="H30" s="39"/>
      <c r="I30" s="137"/>
      <c r="J30" s="154">
        <f>ROUND(J96,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1"/>
      <c r="E31" s="151"/>
      <c r="F31" s="151"/>
      <c r="G31" s="151"/>
      <c r="H31" s="151"/>
      <c r="I31" s="152"/>
      <c r="J31" s="151"/>
      <c r="K31" s="151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5" t="s">
        <v>42</v>
      </c>
      <c r="G32" s="39"/>
      <c r="H32" s="39"/>
      <c r="I32" s="156" t="s">
        <v>41</v>
      </c>
      <c r="J32" s="155" t="s">
        <v>43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7" t="s">
        <v>44</v>
      </c>
      <c r="E33" s="135" t="s">
        <v>45</v>
      </c>
      <c r="F33" s="158">
        <f>ROUND((SUM(BE96:BE688)),  2)</f>
        <v>0</v>
      </c>
      <c r="G33" s="39"/>
      <c r="H33" s="39"/>
      <c r="I33" s="159">
        <v>0.20999999999999999</v>
      </c>
      <c r="J33" s="158">
        <f>ROUND(((SUM(BE96:BE688))*I33),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46</v>
      </c>
      <c r="F34" s="158">
        <f>ROUND((SUM(BF96:BF688)),  2)</f>
        <v>0</v>
      </c>
      <c r="G34" s="39"/>
      <c r="H34" s="39"/>
      <c r="I34" s="159">
        <v>0.14999999999999999</v>
      </c>
      <c r="J34" s="158">
        <f>ROUND(((SUM(BF96:BF688))*I34),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47</v>
      </c>
      <c r="F35" s="158">
        <f>ROUND((SUM(BG96:BG688)),  2)</f>
        <v>0</v>
      </c>
      <c r="G35" s="39"/>
      <c r="H35" s="39"/>
      <c r="I35" s="159">
        <v>0.20999999999999999</v>
      </c>
      <c r="J35" s="158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48</v>
      </c>
      <c r="F36" s="158">
        <f>ROUND((SUM(BH96:BH688)),  2)</f>
        <v>0</v>
      </c>
      <c r="G36" s="39"/>
      <c r="H36" s="39"/>
      <c r="I36" s="159">
        <v>0.14999999999999999</v>
      </c>
      <c r="J36" s="158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49</v>
      </c>
      <c r="F37" s="158">
        <f>ROUND((SUM(BI96:BI688)),  2)</f>
        <v>0</v>
      </c>
      <c r="G37" s="39"/>
      <c r="H37" s="39"/>
      <c r="I37" s="159">
        <v>0</v>
      </c>
      <c r="J37" s="158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5"/>
      <c r="J39" s="166">
        <f>SUM(J30:J37)</f>
        <v>0</v>
      </c>
      <c r="K39" s="167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8"/>
      <c r="C40" s="169"/>
      <c r="D40" s="169"/>
      <c r="E40" s="169"/>
      <c r="F40" s="169"/>
      <c r="G40" s="169"/>
      <c r="H40" s="169"/>
      <c r="I40" s="170"/>
      <c r="J40" s="169"/>
      <c r="K40" s="169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71"/>
      <c r="C44" s="172"/>
      <c r="D44" s="172"/>
      <c r="E44" s="172"/>
      <c r="F44" s="172"/>
      <c r="G44" s="172"/>
      <c r="H44" s="172"/>
      <c r="I44" s="173"/>
      <c r="J44" s="172"/>
      <c r="K44" s="172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4" t="str">
        <f>E7</f>
        <v>Preference veřejné dopravy města Třebíč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99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G.b - Znojemská x Kubišova x Družstevní - KAM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Město Třebíč</v>
      </c>
      <c r="G52" s="41"/>
      <c r="H52" s="41"/>
      <c r="I52" s="141" t="s">
        <v>23</v>
      </c>
      <c r="J52" s="73" t="str">
        <f>IF(J12="","",J12)</f>
        <v>8. 1. 2021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Třebíč</v>
      </c>
      <c r="G54" s="41"/>
      <c r="H54" s="41"/>
      <c r="I54" s="141" t="s">
        <v>32</v>
      </c>
      <c r="J54" s="37" t="str">
        <f>E21</f>
        <v>Ing. Karel Tomek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35</v>
      </c>
      <c r="J55" s="37" t="str">
        <f>E24</f>
        <v>Ivalú Macarena Ávila Herrera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5" t="s">
        <v>107</v>
      </c>
      <c r="D57" s="176"/>
      <c r="E57" s="176"/>
      <c r="F57" s="176"/>
      <c r="G57" s="176"/>
      <c r="H57" s="176"/>
      <c r="I57" s="177"/>
      <c r="J57" s="178" t="s">
        <v>108</v>
      </c>
      <c r="K57" s="176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9" t="s">
        <v>72</v>
      </c>
      <c r="D59" s="41"/>
      <c r="E59" s="41"/>
      <c r="F59" s="41"/>
      <c r="G59" s="41"/>
      <c r="H59" s="41"/>
      <c r="I59" s="137"/>
      <c r="J59" s="103">
        <f>J96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="9" customFormat="1" ht="24.96" customHeight="1">
      <c r="A60" s="9"/>
      <c r="B60" s="180"/>
      <c r="C60" s="181"/>
      <c r="D60" s="182" t="s">
        <v>110</v>
      </c>
      <c r="E60" s="183"/>
      <c r="F60" s="183"/>
      <c r="G60" s="183"/>
      <c r="H60" s="183"/>
      <c r="I60" s="184"/>
      <c r="J60" s="185">
        <f>J97</f>
        <v>0</v>
      </c>
      <c r="K60" s="181"/>
      <c r="L60" s="18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80"/>
      <c r="C61" s="181"/>
      <c r="D61" s="182" t="s">
        <v>111</v>
      </c>
      <c r="E61" s="183"/>
      <c r="F61" s="183"/>
      <c r="G61" s="183"/>
      <c r="H61" s="183"/>
      <c r="I61" s="184"/>
      <c r="J61" s="185">
        <f>J104</f>
        <v>0</v>
      </c>
      <c r="K61" s="181"/>
      <c r="L61" s="186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10" customFormat="1" ht="19.92" customHeight="1">
      <c r="A62" s="10"/>
      <c r="B62" s="187"/>
      <c r="C62" s="188"/>
      <c r="D62" s="189" t="s">
        <v>112</v>
      </c>
      <c r="E62" s="190"/>
      <c r="F62" s="190"/>
      <c r="G62" s="190"/>
      <c r="H62" s="190"/>
      <c r="I62" s="191"/>
      <c r="J62" s="192">
        <f>J105</f>
        <v>0</v>
      </c>
      <c r="K62" s="188"/>
      <c r="L62" s="19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7"/>
      <c r="C63" s="188"/>
      <c r="D63" s="189" t="s">
        <v>113</v>
      </c>
      <c r="E63" s="190"/>
      <c r="F63" s="190"/>
      <c r="G63" s="190"/>
      <c r="H63" s="190"/>
      <c r="I63" s="191"/>
      <c r="J63" s="192">
        <f>J120</f>
        <v>0</v>
      </c>
      <c r="K63" s="188"/>
      <c r="L63" s="19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80"/>
      <c r="C64" s="181"/>
      <c r="D64" s="182" t="s">
        <v>114</v>
      </c>
      <c r="E64" s="183"/>
      <c r="F64" s="183"/>
      <c r="G64" s="183"/>
      <c r="H64" s="183"/>
      <c r="I64" s="184"/>
      <c r="J64" s="185">
        <f>J175</f>
        <v>0</v>
      </c>
      <c r="K64" s="181"/>
      <c r="L64" s="18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7"/>
      <c r="C65" s="188"/>
      <c r="D65" s="189" t="s">
        <v>115</v>
      </c>
      <c r="E65" s="190"/>
      <c r="F65" s="190"/>
      <c r="G65" s="190"/>
      <c r="H65" s="190"/>
      <c r="I65" s="191"/>
      <c r="J65" s="192">
        <f>J176</f>
        <v>0</v>
      </c>
      <c r="K65" s="188"/>
      <c r="L65" s="19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7"/>
      <c r="C66" s="188"/>
      <c r="D66" s="189" t="s">
        <v>116</v>
      </c>
      <c r="E66" s="190"/>
      <c r="F66" s="190"/>
      <c r="G66" s="190"/>
      <c r="H66" s="190"/>
      <c r="I66" s="191"/>
      <c r="J66" s="192">
        <f>J245</f>
        <v>0</v>
      </c>
      <c r="K66" s="188"/>
      <c r="L66" s="19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7"/>
      <c r="C67" s="188"/>
      <c r="D67" s="189" t="s">
        <v>117</v>
      </c>
      <c r="E67" s="190"/>
      <c r="F67" s="190"/>
      <c r="G67" s="190"/>
      <c r="H67" s="190"/>
      <c r="I67" s="191"/>
      <c r="J67" s="192">
        <f>J444</f>
        <v>0</v>
      </c>
      <c r="K67" s="188"/>
      <c r="L67" s="19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80"/>
      <c r="C68" s="181"/>
      <c r="D68" s="182" t="s">
        <v>118</v>
      </c>
      <c r="E68" s="183"/>
      <c r="F68" s="183"/>
      <c r="G68" s="183"/>
      <c r="H68" s="183"/>
      <c r="I68" s="184"/>
      <c r="J68" s="185">
        <f>J608</f>
        <v>0</v>
      </c>
      <c r="K68" s="181"/>
      <c r="L68" s="186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7"/>
      <c r="C69" s="188"/>
      <c r="D69" s="189" t="s">
        <v>119</v>
      </c>
      <c r="E69" s="190"/>
      <c r="F69" s="190"/>
      <c r="G69" s="190"/>
      <c r="H69" s="190"/>
      <c r="I69" s="191"/>
      <c r="J69" s="192">
        <f>J635</f>
        <v>0</v>
      </c>
      <c r="K69" s="188"/>
      <c r="L69" s="19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80"/>
      <c r="C70" s="181"/>
      <c r="D70" s="182" t="s">
        <v>120</v>
      </c>
      <c r="E70" s="183"/>
      <c r="F70" s="183"/>
      <c r="G70" s="183"/>
      <c r="H70" s="183"/>
      <c r="I70" s="184"/>
      <c r="J70" s="185">
        <f>J643</f>
        <v>0</v>
      </c>
      <c r="K70" s="181"/>
      <c r="L70" s="18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80"/>
      <c r="C71" s="181"/>
      <c r="D71" s="182" t="s">
        <v>121</v>
      </c>
      <c r="E71" s="183"/>
      <c r="F71" s="183"/>
      <c r="G71" s="183"/>
      <c r="H71" s="183"/>
      <c r="I71" s="184"/>
      <c r="J71" s="185">
        <f>J659</f>
        <v>0</v>
      </c>
      <c r="K71" s="181"/>
      <c r="L71" s="186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7"/>
      <c r="C72" s="188"/>
      <c r="D72" s="189" t="s">
        <v>122</v>
      </c>
      <c r="E72" s="190"/>
      <c r="F72" s="190"/>
      <c r="G72" s="190"/>
      <c r="H72" s="190"/>
      <c r="I72" s="191"/>
      <c r="J72" s="192">
        <f>J660</f>
        <v>0</v>
      </c>
      <c r="K72" s="188"/>
      <c r="L72" s="19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7"/>
      <c r="C73" s="188"/>
      <c r="D73" s="189" t="s">
        <v>123</v>
      </c>
      <c r="E73" s="190"/>
      <c r="F73" s="190"/>
      <c r="G73" s="190"/>
      <c r="H73" s="190"/>
      <c r="I73" s="191"/>
      <c r="J73" s="192">
        <f>J675</f>
        <v>0</v>
      </c>
      <c r="K73" s="188"/>
      <c r="L73" s="19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7"/>
      <c r="C74" s="188"/>
      <c r="D74" s="189" t="s">
        <v>124</v>
      </c>
      <c r="E74" s="190"/>
      <c r="F74" s="190"/>
      <c r="G74" s="190"/>
      <c r="H74" s="190"/>
      <c r="I74" s="191"/>
      <c r="J74" s="192">
        <f>J678</f>
        <v>0</v>
      </c>
      <c r="K74" s="188"/>
      <c r="L74" s="19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7"/>
      <c r="C75" s="188"/>
      <c r="D75" s="189" t="s">
        <v>125</v>
      </c>
      <c r="E75" s="190"/>
      <c r="F75" s="190"/>
      <c r="G75" s="190"/>
      <c r="H75" s="190"/>
      <c r="I75" s="191"/>
      <c r="J75" s="192">
        <f>J681</f>
        <v>0</v>
      </c>
      <c r="K75" s="188"/>
      <c r="L75" s="19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7"/>
      <c r="C76" s="188"/>
      <c r="D76" s="189" t="s">
        <v>126</v>
      </c>
      <c r="E76" s="190"/>
      <c r="F76" s="190"/>
      <c r="G76" s="190"/>
      <c r="H76" s="190"/>
      <c r="I76" s="191"/>
      <c r="J76" s="192">
        <f>J684</f>
        <v>0</v>
      </c>
      <c r="K76" s="188"/>
      <c r="L76" s="19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2" customFormat="1" ht="21.84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60"/>
      <c r="C78" s="61"/>
      <c r="D78" s="61"/>
      <c r="E78" s="61"/>
      <c r="F78" s="61"/>
      <c r="G78" s="61"/>
      <c r="H78" s="61"/>
      <c r="I78" s="170"/>
      <c r="J78" s="61"/>
      <c r="K78" s="6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="2" customFormat="1" ht="6.96" customHeight="1">
      <c r="A82" s="39"/>
      <c r="B82" s="62"/>
      <c r="C82" s="63"/>
      <c r="D82" s="63"/>
      <c r="E82" s="63"/>
      <c r="F82" s="63"/>
      <c r="G82" s="63"/>
      <c r="H82" s="63"/>
      <c r="I82" s="173"/>
      <c r="J82" s="63"/>
      <c r="K82" s="63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24.96" customHeight="1">
      <c r="A83" s="39"/>
      <c r="B83" s="40"/>
      <c r="C83" s="24" t="s">
        <v>127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174" t="str">
        <f>E7</f>
        <v>Preference veřejné dopravy města Třebíč</v>
      </c>
      <c r="F86" s="33"/>
      <c r="G86" s="33"/>
      <c r="H86" s="33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99</v>
      </c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6.5" customHeight="1">
      <c r="A88" s="39"/>
      <c r="B88" s="40"/>
      <c r="C88" s="41"/>
      <c r="D88" s="41"/>
      <c r="E88" s="70" t="str">
        <f>E9</f>
        <v>G.b - Znojemská x Kubišova x Družstevní - KAM</v>
      </c>
      <c r="F88" s="41"/>
      <c r="G88" s="41"/>
      <c r="H88" s="41"/>
      <c r="I88" s="137"/>
      <c r="J88" s="41"/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21</v>
      </c>
      <c r="D90" s="41"/>
      <c r="E90" s="41"/>
      <c r="F90" s="28" t="str">
        <f>F12</f>
        <v>Město Třebíč</v>
      </c>
      <c r="G90" s="41"/>
      <c r="H90" s="41"/>
      <c r="I90" s="141" t="s">
        <v>23</v>
      </c>
      <c r="J90" s="73" t="str">
        <f>IF(J12="","",J12)</f>
        <v>8. 1. 2021</v>
      </c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6.96" customHeight="1">
      <c r="A91" s="39"/>
      <c r="B91" s="40"/>
      <c r="C91" s="41"/>
      <c r="D91" s="41"/>
      <c r="E91" s="41"/>
      <c r="F91" s="41"/>
      <c r="G91" s="41"/>
      <c r="H91" s="41"/>
      <c r="I91" s="137"/>
      <c r="J91" s="41"/>
      <c r="K91" s="41"/>
      <c r="L91" s="1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25</v>
      </c>
      <c r="D92" s="41"/>
      <c r="E92" s="41"/>
      <c r="F92" s="28" t="str">
        <f>E15</f>
        <v>Město Třebíč</v>
      </c>
      <c r="G92" s="41"/>
      <c r="H92" s="41"/>
      <c r="I92" s="141" t="s">
        <v>32</v>
      </c>
      <c r="J92" s="37" t="str">
        <f>E21</f>
        <v>Ing. Karel Tomek</v>
      </c>
      <c r="K92" s="41"/>
      <c r="L92" s="1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25.65" customHeight="1">
      <c r="A93" s="39"/>
      <c r="B93" s="40"/>
      <c r="C93" s="33" t="s">
        <v>30</v>
      </c>
      <c r="D93" s="41"/>
      <c r="E93" s="41"/>
      <c r="F93" s="28" t="str">
        <f>IF(E18="","",E18)</f>
        <v>Vyplň údaj</v>
      </c>
      <c r="G93" s="41"/>
      <c r="H93" s="41"/>
      <c r="I93" s="141" t="s">
        <v>35</v>
      </c>
      <c r="J93" s="37" t="str">
        <f>E24</f>
        <v>Ivalú Macarena Ávila Herrera</v>
      </c>
      <c r="K93" s="41"/>
      <c r="L93" s="13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0.32" customHeight="1">
      <c r="A94" s="39"/>
      <c r="B94" s="40"/>
      <c r="C94" s="41"/>
      <c r="D94" s="41"/>
      <c r="E94" s="41"/>
      <c r="F94" s="41"/>
      <c r="G94" s="41"/>
      <c r="H94" s="41"/>
      <c r="I94" s="137"/>
      <c r="J94" s="41"/>
      <c r="K94" s="41"/>
      <c r="L94" s="13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11" customFormat="1" ht="29.28" customHeight="1">
      <c r="A95" s="194"/>
      <c r="B95" s="195"/>
      <c r="C95" s="196" t="s">
        <v>128</v>
      </c>
      <c r="D95" s="197" t="s">
        <v>59</v>
      </c>
      <c r="E95" s="197" t="s">
        <v>55</v>
      </c>
      <c r="F95" s="197" t="s">
        <v>56</v>
      </c>
      <c r="G95" s="197" t="s">
        <v>129</v>
      </c>
      <c r="H95" s="197" t="s">
        <v>130</v>
      </c>
      <c r="I95" s="198" t="s">
        <v>131</v>
      </c>
      <c r="J95" s="197" t="s">
        <v>108</v>
      </c>
      <c r="K95" s="199" t="s">
        <v>132</v>
      </c>
      <c r="L95" s="200"/>
      <c r="M95" s="93" t="s">
        <v>19</v>
      </c>
      <c r="N95" s="94" t="s">
        <v>44</v>
      </c>
      <c r="O95" s="94" t="s">
        <v>133</v>
      </c>
      <c r="P95" s="94" t="s">
        <v>134</v>
      </c>
      <c r="Q95" s="94" t="s">
        <v>135</v>
      </c>
      <c r="R95" s="94" t="s">
        <v>136</v>
      </c>
      <c r="S95" s="94" t="s">
        <v>137</v>
      </c>
      <c r="T95" s="95" t="s">
        <v>138</v>
      </c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</row>
    <row r="96" s="2" customFormat="1" ht="22.8" customHeight="1">
      <c r="A96" s="39"/>
      <c r="B96" s="40"/>
      <c r="C96" s="100" t="s">
        <v>139</v>
      </c>
      <c r="D96" s="41"/>
      <c r="E96" s="41"/>
      <c r="F96" s="41"/>
      <c r="G96" s="41"/>
      <c r="H96" s="41"/>
      <c r="I96" s="137"/>
      <c r="J96" s="201">
        <f>BK96</f>
        <v>0</v>
      </c>
      <c r="K96" s="41"/>
      <c r="L96" s="45"/>
      <c r="M96" s="96"/>
      <c r="N96" s="202"/>
      <c r="O96" s="97"/>
      <c r="P96" s="203">
        <f>P97+P104+P175+P608+P643+P659</f>
        <v>0</v>
      </c>
      <c r="Q96" s="97"/>
      <c r="R96" s="203">
        <f>R97+R104+R175+R608+R643+R659</f>
        <v>269.85598728000002</v>
      </c>
      <c r="S96" s="97"/>
      <c r="T96" s="204">
        <f>T97+T104+T175+T608+T643+T659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73</v>
      </c>
      <c r="AU96" s="18" t="s">
        <v>109</v>
      </c>
      <c r="BK96" s="205">
        <f>BK97+BK104+BK175+BK608+BK643+BK659</f>
        <v>0</v>
      </c>
    </row>
    <row r="97" s="12" customFormat="1" ht="25.92" customHeight="1">
      <c r="A97" s="12"/>
      <c r="B97" s="206"/>
      <c r="C97" s="207"/>
      <c r="D97" s="208" t="s">
        <v>73</v>
      </c>
      <c r="E97" s="209" t="s">
        <v>140</v>
      </c>
      <c r="F97" s="209" t="s">
        <v>141</v>
      </c>
      <c r="G97" s="207"/>
      <c r="H97" s="207"/>
      <c r="I97" s="210"/>
      <c r="J97" s="211">
        <f>BK97</f>
        <v>0</v>
      </c>
      <c r="K97" s="207"/>
      <c r="L97" s="212"/>
      <c r="M97" s="213"/>
      <c r="N97" s="214"/>
      <c r="O97" s="214"/>
      <c r="P97" s="215">
        <f>SUM(P98:P103)</f>
        <v>0</v>
      </c>
      <c r="Q97" s="214"/>
      <c r="R97" s="215">
        <f>SUM(R98:R103)</f>
        <v>0.068855</v>
      </c>
      <c r="S97" s="214"/>
      <c r="T97" s="216">
        <f>SUM(T98:T103)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7" t="s">
        <v>85</v>
      </c>
      <c r="AT97" s="218" t="s">
        <v>73</v>
      </c>
      <c r="AU97" s="218" t="s">
        <v>74</v>
      </c>
      <c r="AY97" s="217" t="s">
        <v>142</v>
      </c>
      <c r="BK97" s="219">
        <f>SUM(BK98:BK103)</f>
        <v>0</v>
      </c>
    </row>
    <row r="98" s="2" customFormat="1" ht="21.75" customHeight="1">
      <c r="A98" s="39"/>
      <c r="B98" s="40"/>
      <c r="C98" s="220" t="s">
        <v>82</v>
      </c>
      <c r="D98" s="220" t="s">
        <v>143</v>
      </c>
      <c r="E98" s="221" t="s">
        <v>144</v>
      </c>
      <c r="F98" s="222" t="s">
        <v>145</v>
      </c>
      <c r="G98" s="223" t="s">
        <v>146</v>
      </c>
      <c r="H98" s="224">
        <v>1.02</v>
      </c>
      <c r="I98" s="225"/>
      <c r="J98" s="226">
        <f>ROUND(I98*H98,2)</f>
        <v>0</v>
      </c>
      <c r="K98" s="222" t="s">
        <v>19</v>
      </c>
      <c r="L98" s="45"/>
      <c r="M98" s="227" t="s">
        <v>19</v>
      </c>
      <c r="N98" s="228" t="s">
        <v>45</v>
      </c>
      <c r="O98" s="85"/>
      <c r="P98" s="229">
        <f>O98*H98</f>
        <v>0</v>
      </c>
      <c r="Q98" s="229">
        <v>0.00025000000000000001</v>
      </c>
      <c r="R98" s="229">
        <f>Q98*H98</f>
        <v>0.00025500000000000002</v>
      </c>
      <c r="S98" s="229">
        <v>0</v>
      </c>
      <c r="T98" s="23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1" t="s">
        <v>147</v>
      </c>
      <c r="AT98" s="231" t="s">
        <v>143</v>
      </c>
      <c r="AU98" s="231" t="s">
        <v>82</v>
      </c>
      <c r="AY98" s="18" t="s">
        <v>142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8" t="s">
        <v>82</v>
      </c>
      <c r="BK98" s="232">
        <f>ROUND(I98*H98,2)</f>
        <v>0</v>
      </c>
      <c r="BL98" s="18" t="s">
        <v>147</v>
      </c>
      <c r="BM98" s="231" t="s">
        <v>148</v>
      </c>
    </row>
    <row r="99" s="2" customFormat="1">
      <c r="A99" s="39"/>
      <c r="B99" s="40"/>
      <c r="C99" s="41"/>
      <c r="D99" s="233" t="s">
        <v>149</v>
      </c>
      <c r="E99" s="41"/>
      <c r="F99" s="234" t="s">
        <v>145</v>
      </c>
      <c r="G99" s="41"/>
      <c r="H99" s="41"/>
      <c r="I99" s="137"/>
      <c r="J99" s="41"/>
      <c r="K99" s="41"/>
      <c r="L99" s="45"/>
      <c r="M99" s="235"/>
      <c r="N99" s="236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149</v>
      </c>
      <c r="AU99" s="18" t="s">
        <v>82</v>
      </c>
    </row>
    <row r="100" s="13" customFormat="1">
      <c r="A100" s="13"/>
      <c r="B100" s="237"/>
      <c r="C100" s="238"/>
      <c r="D100" s="233" t="s">
        <v>150</v>
      </c>
      <c r="E100" s="239" t="s">
        <v>19</v>
      </c>
      <c r="F100" s="240" t="s">
        <v>1104</v>
      </c>
      <c r="G100" s="238"/>
      <c r="H100" s="241">
        <v>1.02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7" t="s">
        <v>150</v>
      </c>
      <c r="AU100" s="247" t="s">
        <v>82</v>
      </c>
      <c r="AV100" s="13" t="s">
        <v>85</v>
      </c>
      <c r="AW100" s="13" t="s">
        <v>34</v>
      </c>
      <c r="AX100" s="13" t="s">
        <v>82</v>
      </c>
      <c r="AY100" s="247" t="s">
        <v>142</v>
      </c>
    </row>
    <row r="101" s="2" customFormat="1" ht="16.5" customHeight="1">
      <c r="A101" s="39"/>
      <c r="B101" s="40"/>
      <c r="C101" s="248" t="s">
        <v>85</v>
      </c>
      <c r="D101" s="248" t="s">
        <v>152</v>
      </c>
      <c r="E101" s="249" t="s">
        <v>153</v>
      </c>
      <c r="F101" s="250" t="s">
        <v>154</v>
      </c>
      <c r="G101" s="251" t="s">
        <v>155</v>
      </c>
      <c r="H101" s="252">
        <v>4</v>
      </c>
      <c r="I101" s="253"/>
      <c r="J101" s="254">
        <f>ROUND(I101*H101,2)</f>
        <v>0</v>
      </c>
      <c r="K101" s="250" t="s">
        <v>19</v>
      </c>
      <c r="L101" s="255"/>
      <c r="M101" s="256" t="s">
        <v>19</v>
      </c>
      <c r="N101" s="257" t="s">
        <v>45</v>
      </c>
      <c r="O101" s="85"/>
      <c r="P101" s="229">
        <f>O101*H101</f>
        <v>0</v>
      </c>
      <c r="Q101" s="229">
        <v>0.017149999999999999</v>
      </c>
      <c r="R101" s="229">
        <f>Q101*H101</f>
        <v>0.068599999999999994</v>
      </c>
      <c r="S101" s="229">
        <v>0</v>
      </c>
      <c r="T101" s="23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1" t="s">
        <v>156</v>
      </c>
      <c r="AT101" s="231" t="s">
        <v>152</v>
      </c>
      <c r="AU101" s="231" t="s">
        <v>82</v>
      </c>
      <c r="AY101" s="18" t="s">
        <v>142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8" t="s">
        <v>82</v>
      </c>
      <c r="BK101" s="232">
        <f>ROUND(I101*H101,2)</f>
        <v>0</v>
      </c>
      <c r="BL101" s="18" t="s">
        <v>147</v>
      </c>
      <c r="BM101" s="231" t="s">
        <v>157</v>
      </c>
    </row>
    <row r="102" s="2" customFormat="1">
      <c r="A102" s="39"/>
      <c r="B102" s="40"/>
      <c r="C102" s="41"/>
      <c r="D102" s="233" t="s">
        <v>149</v>
      </c>
      <c r="E102" s="41"/>
      <c r="F102" s="234" t="s">
        <v>154</v>
      </c>
      <c r="G102" s="41"/>
      <c r="H102" s="41"/>
      <c r="I102" s="137"/>
      <c r="J102" s="41"/>
      <c r="K102" s="41"/>
      <c r="L102" s="45"/>
      <c r="M102" s="235"/>
      <c r="N102" s="236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149</v>
      </c>
      <c r="AU102" s="18" t="s">
        <v>82</v>
      </c>
    </row>
    <row r="103" s="13" customFormat="1">
      <c r="A103" s="13"/>
      <c r="B103" s="237"/>
      <c r="C103" s="238"/>
      <c r="D103" s="233" t="s">
        <v>150</v>
      </c>
      <c r="E103" s="239" t="s">
        <v>19</v>
      </c>
      <c r="F103" s="240" t="s">
        <v>1478</v>
      </c>
      <c r="G103" s="238"/>
      <c r="H103" s="241">
        <v>4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7" t="s">
        <v>150</v>
      </c>
      <c r="AU103" s="247" t="s">
        <v>82</v>
      </c>
      <c r="AV103" s="13" t="s">
        <v>85</v>
      </c>
      <c r="AW103" s="13" t="s">
        <v>34</v>
      </c>
      <c r="AX103" s="13" t="s">
        <v>82</v>
      </c>
      <c r="AY103" s="247" t="s">
        <v>142</v>
      </c>
    </row>
    <row r="104" s="12" customFormat="1" ht="25.92" customHeight="1">
      <c r="A104" s="12"/>
      <c r="B104" s="206"/>
      <c r="C104" s="207"/>
      <c r="D104" s="208" t="s">
        <v>73</v>
      </c>
      <c r="E104" s="209" t="s">
        <v>159</v>
      </c>
      <c r="F104" s="209" t="s">
        <v>160</v>
      </c>
      <c r="G104" s="207"/>
      <c r="H104" s="207"/>
      <c r="I104" s="210"/>
      <c r="J104" s="211">
        <f>BK104</f>
        <v>0</v>
      </c>
      <c r="K104" s="207"/>
      <c r="L104" s="212"/>
      <c r="M104" s="213"/>
      <c r="N104" s="214"/>
      <c r="O104" s="214"/>
      <c r="P104" s="215">
        <f>P105+P120</f>
        <v>0</v>
      </c>
      <c r="Q104" s="214"/>
      <c r="R104" s="215">
        <f>R105+R120</f>
        <v>0.010880000000000001</v>
      </c>
      <c r="S104" s="214"/>
      <c r="T104" s="216">
        <f>T105+T120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7" t="s">
        <v>85</v>
      </c>
      <c r="AT104" s="218" t="s">
        <v>73</v>
      </c>
      <c r="AU104" s="218" t="s">
        <v>74</v>
      </c>
      <c r="AY104" s="217" t="s">
        <v>142</v>
      </c>
      <c r="BK104" s="219">
        <f>BK105+BK120</f>
        <v>0</v>
      </c>
    </row>
    <row r="105" s="12" customFormat="1" ht="22.8" customHeight="1">
      <c r="A105" s="12"/>
      <c r="B105" s="206"/>
      <c r="C105" s="207"/>
      <c r="D105" s="208" t="s">
        <v>73</v>
      </c>
      <c r="E105" s="258" t="s">
        <v>161</v>
      </c>
      <c r="F105" s="258" t="s">
        <v>162</v>
      </c>
      <c r="G105" s="207"/>
      <c r="H105" s="207"/>
      <c r="I105" s="210"/>
      <c r="J105" s="259">
        <f>BK105</f>
        <v>0</v>
      </c>
      <c r="K105" s="207"/>
      <c r="L105" s="212"/>
      <c r="M105" s="213"/>
      <c r="N105" s="214"/>
      <c r="O105" s="214"/>
      <c r="P105" s="215">
        <f>SUM(P106:P119)</f>
        <v>0</v>
      </c>
      <c r="Q105" s="214"/>
      <c r="R105" s="215">
        <f>SUM(R106:R119)</f>
        <v>0.0022400000000000002</v>
      </c>
      <c r="S105" s="214"/>
      <c r="T105" s="216">
        <f>SUM(T106:T119)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7" t="s">
        <v>85</v>
      </c>
      <c r="AT105" s="218" t="s">
        <v>73</v>
      </c>
      <c r="AU105" s="218" t="s">
        <v>82</v>
      </c>
      <c r="AY105" s="217" t="s">
        <v>142</v>
      </c>
      <c r="BK105" s="219">
        <f>SUM(BK106:BK119)</f>
        <v>0</v>
      </c>
    </row>
    <row r="106" s="2" customFormat="1" ht="16.5" customHeight="1">
      <c r="A106" s="39"/>
      <c r="B106" s="40"/>
      <c r="C106" s="220" t="s">
        <v>158</v>
      </c>
      <c r="D106" s="220" t="s">
        <v>143</v>
      </c>
      <c r="E106" s="221" t="s">
        <v>163</v>
      </c>
      <c r="F106" s="222" t="s">
        <v>164</v>
      </c>
      <c r="G106" s="223" t="s">
        <v>155</v>
      </c>
      <c r="H106" s="224">
        <v>11</v>
      </c>
      <c r="I106" s="225"/>
      <c r="J106" s="226">
        <f>ROUND(I106*H106,2)</f>
        <v>0</v>
      </c>
      <c r="K106" s="222" t="s">
        <v>165</v>
      </c>
      <c r="L106" s="45"/>
      <c r="M106" s="227" t="s">
        <v>19</v>
      </c>
      <c r="N106" s="228" t="s">
        <v>45</v>
      </c>
      <c r="O106" s="85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1" t="s">
        <v>147</v>
      </c>
      <c r="AT106" s="231" t="s">
        <v>143</v>
      </c>
      <c r="AU106" s="231" t="s">
        <v>85</v>
      </c>
      <c r="AY106" s="18" t="s">
        <v>142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82</v>
      </c>
      <c r="BK106" s="232">
        <f>ROUND(I106*H106,2)</f>
        <v>0</v>
      </c>
      <c r="BL106" s="18" t="s">
        <v>147</v>
      </c>
      <c r="BM106" s="231" t="s">
        <v>166</v>
      </c>
    </row>
    <row r="107" s="2" customFormat="1">
      <c r="A107" s="39"/>
      <c r="B107" s="40"/>
      <c r="C107" s="41"/>
      <c r="D107" s="233" t="s">
        <v>149</v>
      </c>
      <c r="E107" s="41"/>
      <c r="F107" s="234" t="s">
        <v>167</v>
      </c>
      <c r="G107" s="41"/>
      <c r="H107" s="41"/>
      <c r="I107" s="137"/>
      <c r="J107" s="41"/>
      <c r="K107" s="41"/>
      <c r="L107" s="45"/>
      <c r="M107" s="235"/>
      <c r="N107" s="236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149</v>
      </c>
      <c r="AU107" s="18" t="s">
        <v>85</v>
      </c>
    </row>
    <row r="108" s="2" customFormat="1" ht="16.5" customHeight="1">
      <c r="A108" s="39"/>
      <c r="B108" s="40"/>
      <c r="C108" s="248" t="s">
        <v>169</v>
      </c>
      <c r="D108" s="248" t="s">
        <v>152</v>
      </c>
      <c r="E108" s="249" t="s">
        <v>170</v>
      </c>
      <c r="F108" s="250" t="s">
        <v>171</v>
      </c>
      <c r="G108" s="251" t="s">
        <v>155</v>
      </c>
      <c r="H108" s="252">
        <v>1</v>
      </c>
      <c r="I108" s="253"/>
      <c r="J108" s="254">
        <f>ROUND(I108*H108,2)</f>
        <v>0</v>
      </c>
      <c r="K108" s="250" t="s">
        <v>165</v>
      </c>
      <c r="L108" s="255"/>
      <c r="M108" s="256" t="s">
        <v>19</v>
      </c>
      <c r="N108" s="257" t="s">
        <v>45</v>
      </c>
      <c r="O108" s="85"/>
      <c r="P108" s="229">
        <f>O108*H108</f>
        <v>0</v>
      </c>
      <c r="Q108" s="229">
        <v>0.00040000000000000002</v>
      </c>
      <c r="R108" s="229">
        <f>Q108*H108</f>
        <v>0.00040000000000000002</v>
      </c>
      <c r="S108" s="229">
        <v>0</v>
      </c>
      <c r="T108" s="230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1" t="s">
        <v>156</v>
      </c>
      <c r="AT108" s="231" t="s">
        <v>152</v>
      </c>
      <c r="AU108" s="231" t="s">
        <v>85</v>
      </c>
      <c r="AY108" s="18" t="s">
        <v>142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82</v>
      </c>
      <c r="BK108" s="232">
        <f>ROUND(I108*H108,2)</f>
        <v>0</v>
      </c>
      <c r="BL108" s="18" t="s">
        <v>147</v>
      </c>
      <c r="BM108" s="231" t="s">
        <v>172</v>
      </c>
    </row>
    <row r="109" s="2" customFormat="1">
      <c r="A109" s="39"/>
      <c r="B109" s="40"/>
      <c r="C109" s="41"/>
      <c r="D109" s="233" t="s">
        <v>149</v>
      </c>
      <c r="E109" s="41"/>
      <c r="F109" s="234" t="s">
        <v>171</v>
      </c>
      <c r="G109" s="41"/>
      <c r="H109" s="41"/>
      <c r="I109" s="137"/>
      <c r="J109" s="41"/>
      <c r="K109" s="41"/>
      <c r="L109" s="45"/>
      <c r="M109" s="235"/>
      <c r="N109" s="236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149</v>
      </c>
      <c r="AU109" s="18" t="s">
        <v>85</v>
      </c>
    </row>
    <row r="110" s="13" customFormat="1">
      <c r="A110" s="13"/>
      <c r="B110" s="237"/>
      <c r="C110" s="238"/>
      <c r="D110" s="233" t="s">
        <v>150</v>
      </c>
      <c r="E110" s="239" t="s">
        <v>19</v>
      </c>
      <c r="F110" s="240" t="s">
        <v>1580</v>
      </c>
      <c r="G110" s="238"/>
      <c r="H110" s="241">
        <v>1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7" t="s">
        <v>150</v>
      </c>
      <c r="AU110" s="247" t="s">
        <v>85</v>
      </c>
      <c r="AV110" s="13" t="s">
        <v>85</v>
      </c>
      <c r="AW110" s="13" t="s">
        <v>34</v>
      </c>
      <c r="AX110" s="13" t="s">
        <v>82</v>
      </c>
      <c r="AY110" s="247" t="s">
        <v>142</v>
      </c>
    </row>
    <row r="111" s="2" customFormat="1" ht="16.5" customHeight="1">
      <c r="A111" s="39"/>
      <c r="B111" s="40"/>
      <c r="C111" s="248" t="s">
        <v>174</v>
      </c>
      <c r="D111" s="248" t="s">
        <v>152</v>
      </c>
      <c r="E111" s="249" t="s">
        <v>175</v>
      </c>
      <c r="F111" s="250" t="s">
        <v>176</v>
      </c>
      <c r="G111" s="251" t="s">
        <v>155</v>
      </c>
      <c r="H111" s="252">
        <v>1</v>
      </c>
      <c r="I111" s="253"/>
      <c r="J111" s="254">
        <f>ROUND(I111*H111,2)</f>
        <v>0</v>
      </c>
      <c r="K111" s="250" t="s">
        <v>19</v>
      </c>
      <c r="L111" s="255"/>
      <c r="M111" s="256" t="s">
        <v>19</v>
      </c>
      <c r="N111" s="257" t="s">
        <v>45</v>
      </c>
      <c r="O111" s="85"/>
      <c r="P111" s="229">
        <f>O111*H111</f>
        <v>0</v>
      </c>
      <c r="Q111" s="229">
        <v>0.00040000000000000002</v>
      </c>
      <c r="R111" s="229">
        <f>Q111*H111</f>
        <v>0.00040000000000000002</v>
      </c>
      <c r="S111" s="229">
        <v>0</v>
      </c>
      <c r="T111" s="230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1" t="s">
        <v>156</v>
      </c>
      <c r="AT111" s="231" t="s">
        <v>152</v>
      </c>
      <c r="AU111" s="231" t="s">
        <v>85</v>
      </c>
      <c r="AY111" s="18" t="s">
        <v>142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82</v>
      </c>
      <c r="BK111" s="232">
        <f>ROUND(I111*H111,2)</f>
        <v>0</v>
      </c>
      <c r="BL111" s="18" t="s">
        <v>147</v>
      </c>
      <c r="BM111" s="231" t="s">
        <v>177</v>
      </c>
    </row>
    <row r="112" s="2" customFormat="1">
      <c r="A112" s="39"/>
      <c r="B112" s="40"/>
      <c r="C112" s="41"/>
      <c r="D112" s="233" t="s">
        <v>149</v>
      </c>
      <c r="E112" s="41"/>
      <c r="F112" s="234" t="s">
        <v>176</v>
      </c>
      <c r="G112" s="41"/>
      <c r="H112" s="41"/>
      <c r="I112" s="137"/>
      <c r="J112" s="41"/>
      <c r="K112" s="41"/>
      <c r="L112" s="45"/>
      <c r="M112" s="235"/>
      <c r="N112" s="236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149</v>
      </c>
      <c r="AU112" s="18" t="s">
        <v>85</v>
      </c>
    </row>
    <row r="113" s="13" customFormat="1">
      <c r="A113" s="13"/>
      <c r="B113" s="237"/>
      <c r="C113" s="238"/>
      <c r="D113" s="233" t="s">
        <v>150</v>
      </c>
      <c r="E113" s="239" t="s">
        <v>19</v>
      </c>
      <c r="F113" s="240" t="s">
        <v>1580</v>
      </c>
      <c r="G113" s="238"/>
      <c r="H113" s="241">
        <v>1</v>
      </c>
      <c r="I113" s="242"/>
      <c r="J113" s="238"/>
      <c r="K113" s="238"/>
      <c r="L113" s="243"/>
      <c r="M113" s="244"/>
      <c r="N113" s="245"/>
      <c r="O113" s="245"/>
      <c r="P113" s="245"/>
      <c r="Q113" s="245"/>
      <c r="R113" s="245"/>
      <c r="S113" s="245"/>
      <c r="T113" s="24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7" t="s">
        <v>150</v>
      </c>
      <c r="AU113" s="247" t="s">
        <v>85</v>
      </c>
      <c r="AV113" s="13" t="s">
        <v>85</v>
      </c>
      <c r="AW113" s="13" t="s">
        <v>34</v>
      </c>
      <c r="AX113" s="13" t="s">
        <v>82</v>
      </c>
      <c r="AY113" s="247" t="s">
        <v>142</v>
      </c>
    </row>
    <row r="114" s="2" customFormat="1" ht="16.5" customHeight="1">
      <c r="A114" s="39"/>
      <c r="B114" s="40"/>
      <c r="C114" s="248" t="s">
        <v>178</v>
      </c>
      <c r="D114" s="248" t="s">
        <v>152</v>
      </c>
      <c r="E114" s="249" t="s">
        <v>179</v>
      </c>
      <c r="F114" s="250" t="s">
        <v>180</v>
      </c>
      <c r="G114" s="251" t="s">
        <v>155</v>
      </c>
      <c r="H114" s="252">
        <v>9</v>
      </c>
      <c r="I114" s="253"/>
      <c r="J114" s="254">
        <f>ROUND(I114*H114,2)</f>
        <v>0</v>
      </c>
      <c r="K114" s="250" t="s">
        <v>165</v>
      </c>
      <c r="L114" s="255"/>
      <c r="M114" s="256" t="s">
        <v>19</v>
      </c>
      <c r="N114" s="257" t="s">
        <v>45</v>
      </c>
      <c r="O114" s="85"/>
      <c r="P114" s="229">
        <f>O114*H114</f>
        <v>0</v>
      </c>
      <c r="Q114" s="229">
        <v>0.00016000000000000001</v>
      </c>
      <c r="R114" s="229">
        <f>Q114*H114</f>
        <v>0.0014400000000000001</v>
      </c>
      <c r="S114" s="229">
        <v>0</v>
      </c>
      <c r="T114" s="230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1" t="s">
        <v>156</v>
      </c>
      <c r="AT114" s="231" t="s">
        <v>152</v>
      </c>
      <c r="AU114" s="231" t="s">
        <v>85</v>
      </c>
      <c r="AY114" s="18" t="s">
        <v>142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82</v>
      </c>
      <c r="BK114" s="232">
        <f>ROUND(I114*H114,2)</f>
        <v>0</v>
      </c>
      <c r="BL114" s="18" t="s">
        <v>147</v>
      </c>
      <c r="BM114" s="231" t="s">
        <v>181</v>
      </c>
    </row>
    <row r="115" s="2" customFormat="1">
      <c r="A115" s="39"/>
      <c r="B115" s="40"/>
      <c r="C115" s="41"/>
      <c r="D115" s="233" t="s">
        <v>149</v>
      </c>
      <c r="E115" s="41"/>
      <c r="F115" s="234" t="s">
        <v>180</v>
      </c>
      <c r="G115" s="41"/>
      <c r="H115" s="41"/>
      <c r="I115" s="137"/>
      <c r="J115" s="41"/>
      <c r="K115" s="41"/>
      <c r="L115" s="45"/>
      <c r="M115" s="235"/>
      <c r="N115" s="236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149</v>
      </c>
      <c r="AU115" s="18" t="s">
        <v>85</v>
      </c>
    </row>
    <row r="116" s="13" customFormat="1">
      <c r="A116" s="13"/>
      <c r="B116" s="237"/>
      <c r="C116" s="238"/>
      <c r="D116" s="233" t="s">
        <v>150</v>
      </c>
      <c r="E116" s="239" t="s">
        <v>19</v>
      </c>
      <c r="F116" s="240" t="s">
        <v>1581</v>
      </c>
      <c r="G116" s="238"/>
      <c r="H116" s="241">
        <v>9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7" t="s">
        <v>150</v>
      </c>
      <c r="AU116" s="247" t="s">
        <v>85</v>
      </c>
      <c r="AV116" s="13" t="s">
        <v>85</v>
      </c>
      <c r="AW116" s="13" t="s">
        <v>34</v>
      </c>
      <c r="AX116" s="13" t="s">
        <v>82</v>
      </c>
      <c r="AY116" s="247" t="s">
        <v>142</v>
      </c>
    </row>
    <row r="117" s="2" customFormat="1" ht="21.75" customHeight="1">
      <c r="A117" s="39"/>
      <c r="B117" s="40"/>
      <c r="C117" s="220" t="s">
        <v>183</v>
      </c>
      <c r="D117" s="220" t="s">
        <v>143</v>
      </c>
      <c r="E117" s="221" t="s">
        <v>184</v>
      </c>
      <c r="F117" s="222" t="s">
        <v>185</v>
      </c>
      <c r="G117" s="223" t="s">
        <v>155</v>
      </c>
      <c r="H117" s="224">
        <v>1</v>
      </c>
      <c r="I117" s="225"/>
      <c r="J117" s="226">
        <f>ROUND(I117*H117,2)</f>
        <v>0</v>
      </c>
      <c r="K117" s="222" t="s">
        <v>165</v>
      </c>
      <c r="L117" s="45"/>
      <c r="M117" s="227" t="s">
        <v>19</v>
      </c>
      <c r="N117" s="228" t="s">
        <v>45</v>
      </c>
      <c r="O117" s="85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31" t="s">
        <v>147</v>
      </c>
      <c r="AT117" s="231" t="s">
        <v>143</v>
      </c>
      <c r="AU117" s="231" t="s">
        <v>85</v>
      </c>
      <c r="AY117" s="18" t="s">
        <v>142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82</v>
      </c>
      <c r="BK117" s="232">
        <f>ROUND(I117*H117,2)</f>
        <v>0</v>
      </c>
      <c r="BL117" s="18" t="s">
        <v>147</v>
      </c>
      <c r="BM117" s="231" t="s">
        <v>186</v>
      </c>
    </row>
    <row r="118" s="2" customFormat="1">
      <c r="A118" s="39"/>
      <c r="B118" s="40"/>
      <c r="C118" s="41"/>
      <c r="D118" s="233" t="s">
        <v>149</v>
      </c>
      <c r="E118" s="41"/>
      <c r="F118" s="234" t="s">
        <v>187</v>
      </c>
      <c r="G118" s="41"/>
      <c r="H118" s="41"/>
      <c r="I118" s="137"/>
      <c r="J118" s="41"/>
      <c r="K118" s="41"/>
      <c r="L118" s="45"/>
      <c r="M118" s="235"/>
      <c r="N118" s="236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149</v>
      </c>
      <c r="AU118" s="18" t="s">
        <v>85</v>
      </c>
    </row>
    <row r="119" s="13" customFormat="1">
      <c r="A119" s="13"/>
      <c r="B119" s="237"/>
      <c r="C119" s="238"/>
      <c r="D119" s="233" t="s">
        <v>150</v>
      </c>
      <c r="E119" s="239" t="s">
        <v>19</v>
      </c>
      <c r="F119" s="240" t="s">
        <v>1582</v>
      </c>
      <c r="G119" s="238"/>
      <c r="H119" s="241">
        <v>1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7" t="s">
        <v>150</v>
      </c>
      <c r="AU119" s="247" t="s">
        <v>85</v>
      </c>
      <c r="AV119" s="13" t="s">
        <v>85</v>
      </c>
      <c r="AW119" s="13" t="s">
        <v>34</v>
      </c>
      <c r="AX119" s="13" t="s">
        <v>82</v>
      </c>
      <c r="AY119" s="247" t="s">
        <v>142</v>
      </c>
    </row>
    <row r="120" s="12" customFormat="1" ht="22.8" customHeight="1">
      <c r="A120" s="12"/>
      <c r="B120" s="206"/>
      <c r="C120" s="207"/>
      <c r="D120" s="208" t="s">
        <v>73</v>
      </c>
      <c r="E120" s="258" t="s">
        <v>189</v>
      </c>
      <c r="F120" s="258" t="s">
        <v>190</v>
      </c>
      <c r="G120" s="207"/>
      <c r="H120" s="207"/>
      <c r="I120" s="210"/>
      <c r="J120" s="259">
        <f>BK120</f>
        <v>0</v>
      </c>
      <c r="K120" s="207"/>
      <c r="L120" s="212"/>
      <c r="M120" s="213"/>
      <c r="N120" s="214"/>
      <c r="O120" s="214"/>
      <c r="P120" s="215">
        <f>SUM(P121:P174)</f>
        <v>0</v>
      </c>
      <c r="Q120" s="214"/>
      <c r="R120" s="215">
        <f>SUM(R121:R174)</f>
        <v>0.0086400000000000001</v>
      </c>
      <c r="S120" s="214"/>
      <c r="T120" s="216">
        <f>SUM(T121:T174)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7" t="s">
        <v>85</v>
      </c>
      <c r="AT120" s="218" t="s">
        <v>73</v>
      </c>
      <c r="AU120" s="218" t="s">
        <v>82</v>
      </c>
      <c r="AY120" s="217" t="s">
        <v>142</v>
      </c>
      <c r="BK120" s="219">
        <f>SUM(BK121:BK174)</f>
        <v>0</v>
      </c>
    </row>
    <row r="121" s="2" customFormat="1" ht="21.75" customHeight="1">
      <c r="A121" s="39"/>
      <c r="B121" s="40"/>
      <c r="C121" s="220" t="s">
        <v>191</v>
      </c>
      <c r="D121" s="220" t="s">
        <v>143</v>
      </c>
      <c r="E121" s="221" t="s">
        <v>192</v>
      </c>
      <c r="F121" s="222" t="s">
        <v>193</v>
      </c>
      <c r="G121" s="223" t="s">
        <v>194</v>
      </c>
      <c r="H121" s="224">
        <v>180</v>
      </c>
      <c r="I121" s="225"/>
      <c r="J121" s="226">
        <f>ROUND(I121*H121,2)</f>
        <v>0</v>
      </c>
      <c r="K121" s="222" t="s">
        <v>165</v>
      </c>
      <c r="L121" s="45"/>
      <c r="M121" s="227" t="s">
        <v>19</v>
      </c>
      <c r="N121" s="228" t="s">
        <v>45</v>
      </c>
      <c r="O121" s="85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147</v>
      </c>
      <c r="AT121" s="231" t="s">
        <v>143</v>
      </c>
      <c r="AU121" s="231" t="s">
        <v>85</v>
      </c>
      <c r="AY121" s="18" t="s">
        <v>142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82</v>
      </c>
      <c r="BK121" s="232">
        <f>ROUND(I121*H121,2)</f>
        <v>0</v>
      </c>
      <c r="BL121" s="18" t="s">
        <v>147</v>
      </c>
      <c r="BM121" s="231" t="s">
        <v>195</v>
      </c>
    </row>
    <row r="122" s="2" customFormat="1">
      <c r="A122" s="39"/>
      <c r="B122" s="40"/>
      <c r="C122" s="41"/>
      <c r="D122" s="233" t="s">
        <v>149</v>
      </c>
      <c r="E122" s="41"/>
      <c r="F122" s="234" t="s">
        <v>196</v>
      </c>
      <c r="G122" s="41"/>
      <c r="H122" s="41"/>
      <c r="I122" s="137"/>
      <c r="J122" s="41"/>
      <c r="K122" s="41"/>
      <c r="L122" s="45"/>
      <c r="M122" s="235"/>
      <c r="N122" s="236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149</v>
      </c>
      <c r="AU122" s="18" t="s">
        <v>85</v>
      </c>
    </row>
    <row r="123" s="2" customFormat="1">
      <c r="A123" s="39"/>
      <c r="B123" s="40"/>
      <c r="C123" s="41"/>
      <c r="D123" s="233" t="s">
        <v>197</v>
      </c>
      <c r="E123" s="41"/>
      <c r="F123" s="260" t="s">
        <v>198</v>
      </c>
      <c r="G123" s="41"/>
      <c r="H123" s="41"/>
      <c r="I123" s="137"/>
      <c r="J123" s="41"/>
      <c r="K123" s="41"/>
      <c r="L123" s="45"/>
      <c r="M123" s="235"/>
      <c r="N123" s="236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197</v>
      </c>
      <c r="AU123" s="18" t="s">
        <v>85</v>
      </c>
    </row>
    <row r="124" s="2" customFormat="1" ht="16.5" customHeight="1">
      <c r="A124" s="39"/>
      <c r="B124" s="40"/>
      <c r="C124" s="248" t="s">
        <v>199</v>
      </c>
      <c r="D124" s="248" t="s">
        <v>152</v>
      </c>
      <c r="E124" s="249" t="s">
        <v>200</v>
      </c>
      <c r="F124" s="250" t="s">
        <v>201</v>
      </c>
      <c r="G124" s="251" t="s">
        <v>194</v>
      </c>
      <c r="H124" s="252">
        <v>216</v>
      </c>
      <c r="I124" s="253"/>
      <c r="J124" s="254">
        <f>ROUND(I124*H124,2)</f>
        <v>0</v>
      </c>
      <c r="K124" s="250" t="s">
        <v>165</v>
      </c>
      <c r="L124" s="255"/>
      <c r="M124" s="256" t="s">
        <v>19</v>
      </c>
      <c r="N124" s="257" t="s">
        <v>45</v>
      </c>
      <c r="O124" s="85"/>
      <c r="P124" s="229">
        <f>O124*H124</f>
        <v>0</v>
      </c>
      <c r="Q124" s="229">
        <v>4.0000000000000003E-05</v>
      </c>
      <c r="R124" s="229">
        <f>Q124*H124</f>
        <v>0.0086400000000000001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156</v>
      </c>
      <c r="AT124" s="231" t="s">
        <v>152</v>
      </c>
      <c r="AU124" s="231" t="s">
        <v>85</v>
      </c>
      <c r="AY124" s="18" t="s">
        <v>142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82</v>
      </c>
      <c r="BK124" s="232">
        <f>ROUND(I124*H124,2)</f>
        <v>0</v>
      </c>
      <c r="BL124" s="18" t="s">
        <v>147</v>
      </c>
      <c r="BM124" s="231" t="s">
        <v>202</v>
      </c>
    </row>
    <row r="125" s="2" customFormat="1">
      <c r="A125" s="39"/>
      <c r="B125" s="40"/>
      <c r="C125" s="41"/>
      <c r="D125" s="233" t="s">
        <v>149</v>
      </c>
      <c r="E125" s="41"/>
      <c r="F125" s="234" t="s">
        <v>201</v>
      </c>
      <c r="G125" s="41"/>
      <c r="H125" s="41"/>
      <c r="I125" s="137"/>
      <c r="J125" s="41"/>
      <c r="K125" s="41"/>
      <c r="L125" s="45"/>
      <c r="M125" s="235"/>
      <c r="N125" s="236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149</v>
      </c>
      <c r="AU125" s="18" t="s">
        <v>85</v>
      </c>
    </row>
    <row r="126" s="13" customFormat="1">
      <c r="A126" s="13"/>
      <c r="B126" s="237"/>
      <c r="C126" s="238"/>
      <c r="D126" s="233" t="s">
        <v>150</v>
      </c>
      <c r="E126" s="239" t="s">
        <v>19</v>
      </c>
      <c r="F126" s="240" t="s">
        <v>1583</v>
      </c>
      <c r="G126" s="238"/>
      <c r="H126" s="241">
        <v>180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150</v>
      </c>
      <c r="AU126" s="247" t="s">
        <v>85</v>
      </c>
      <c r="AV126" s="13" t="s">
        <v>85</v>
      </c>
      <c r="AW126" s="13" t="s">
        <v>34</v>
      </c>
      <c r="AX126" s="13" t="s">
        <v>82</v>
      </c>
      <c r="AY126" s="247" t="s">
        <v>142</v>
      </c>
    </row>
    <row r="127" s="13" customFormat="1">
      <c r="A127" s="13"/>
      <c r="B127" s="237"/>
      <c r="C127" s="238"/>
      <c r="D127" s="233" t="s">
        <v>150</v>
      </c>
      <c r="E127" s="238"/>
      <c r="F127" s="240" t="s">
        <v>1110</v>
      </c>
      <c r="G127" s="238"/>
      <c r="H127" s="241">
        <v>216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150</v>
      </c>
      <c r="AU127" s="247" t="s">
        <v>85</v>
      </c>
      <c r="AV127" s="13" t="s">
        <v>85</v>
      </c>
      <c r="AW127" s="13" t="s">
        <v>4</v>
      </c>
      <c r="AX127" s="13" t="s">
        <v>82</v>
      </c>
      <c r="AY127" s="247" t="s">
        <v>142</v>
      </c>
    </row>
    <row r="128" s="2" customFormat="1" ht="16.5" customHeight="1">
      <c r="A128" s="39"/>
      <c r="B128" s="40"/>
      <c r="C128" s="220" t="s">
        <v>205</v>
      </c>
      <c r="D128" s="220" t="s">
        <v>143</v>
      </c>
      <c r="E128" s="221" t="s">
        <v>206</v>
      </c>
      <c r="F128" s="222" t="s">
        <v>207</v>
      </c>
      <c r="G128" s="223" t="s">
        <v>155</v>
      </c>
      <c r="H128" s="224">
        <v>9</v>
      </c>
      <c r="I128" s="225"/>
      <c r="J128" s="226">
        <f>ROUND(I128*H128,2)</f>
        <v>0</v>
      </c>
      <c r="K128" s="222" t="s">
        <v>165</v>
      </c>
      <c r="L128" s="45"/>
      <c r="M128" s="227" t="s">
        <v>19</v>
      </c>
      <c r="N128" s="228" t="s">
        <v>45</v>
      </c>
      <c r="O128" s="85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147</v>
      </c>
      <c r="AT128" s="231" t="s">
        <v>143</v>
      </c>
      <c r="AU128" s="231" t="s">
        <v>85</v>
      </c>
      <c r="AY128" s="18" t="s">
        <v>142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82</v>
      </c>
      <c r="BK128" s="232">
        <f>ROUND(I128*H128,2)</f>
        <v>0</v>
      </c>
      <c r="BL128" s="18" t="s">
        <v>147</v>
      </c>
      <c r="BM128" s="231" t="s">
        <v>208</v>
      </c>
    </row>
    <row r="129" s="2" customFormat="1">
      <c r="A129" s="39"/>
      <c r="B129" s="40"/>
      <c r="C129" s="41"/>
      <c r="D129" s="233" t="s">
        <v>149</v>
      </c>
      <c r="E129" s="41"/>
      <c r="F129" s="234" t="s">
        <v>209</v>
      </c>
      <c r="G129" s="41"/>
      <c r="H129" s="41"/>
      <c r="I129" s="137"/>
      <c r="J129" s="41"/>
      <c r="K129" s="41"/>
      <c r="L129" s="45"/>
      <c r="M129" s="235"/>
      <c r="N129" s="236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149</v>
      </c>
      <c r="AU129" s="18" t="s">
        <v>85</v>
      </c>
    </row>
    <row r="130" s="2" customFormat="1">
      <c r="A130" s="39"/>
      <c r="B130" s="40"/>
      <c r="C130" s="41"/>
      <c r="D130" s="233" t="s">
        <v>210</v>
      </c>
      <c r="E130" s="41"/>
      <c r="F130" s="260" t="s">
        <v>211</v>
      </c>
      <c r="G130" s="41"/>
      <c r="H130" s="41"/>
      <c r="I130" s="137"/>
      <c r="J130" s="41"/>
      <c r="K130" s="41"/>
      <c r="L130" s="45"/>
      <c r="M130" s="235"/>
      <c r="N130" s="236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210</v>
      </c>
      <c r="AU130" s="18" t="s">
        <v>85</v>
      </c>
    </row>
    <row r="131" s="2" customFormat="1" ht="16.5" customHeight="1">
      <c r="A131" s="39"/>
      <c r="B131" s="40"/>
      <c r="C131" s="248" t="s">
        <v>212</v>
      </c>
      <c r="D131" s="248" t="s">
        <v>152</v>
      </c>
      <c r="E131" s="249" t="s">
        <v>213</v>
      </c>
      <c r="F131" s="250" t="s">
        <v>214</v>
      </c>
      <c r="G131" s="251" t="s">
        <v>155</v>
      </c>
      <c r="H131" s="252">
        <v>4</v>
      </c>
      <c r="I131" s="253"/>
      <c r="J131" s="254">
        <f>ROUND(I131*H131,2)</f>
        <v>0</v>
      </c>
      <c r="K131" s="250" t="s">
        <v>19</v>
      </c>
      <c r="L131" s="255"/>
      <c r="M131" s="256" t="s">
        <v>19</v>
      </c>
      <c r="N131" s="257" t="s">
        <v>45</v>
      </c>
      <c r="O131" s="85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156</v>
      </c>
      <c r="AT131" s="231" t="s">
        <v>152</v>
      </c>
      <c r="AU131" s="231" t="s">
        <v>85</v>
      </c>
      <c r="AY131" s="18" t="s">
        <v>142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82</v>
      </c>
      <c r="BK131" s="232">
        <f>ROUND(I131*H131,2)</f>
        <v>0</v>
      </c>
      <c r="BL131" s="18" t="s">
        <v>147</v>
      </c>
      <c r="BM131" s="231" t="s">
        <v>215</v>
      </c>
    </row>
    <row r="132" s="2" customFormat="1">
      <c r="A132" s="39"/>
      <c r="B132" s="40"/>
      <c r="C132" s="41"/>
      <c r="D132" s="233" t="s">
        <v>149</v>
      </c>
      <c r="E132" s="41"/>
      <c r="F132" s="234" t="s">
        <v>216</v>
      </c>
      <c r="G132" s="41"/>
      <c r="H132" s="41"/>
      <c r="I132" s="137"/>
      <c r="J132" s="41"/>
      <c r="K132" s="41"/>
      <c r="L132" s="45"/>
      <c r="M132" s="235"/>
      <c r="N132" s="236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149</v>
      </c>
      <c r="AU132" s="18" t="s">
        <v>85</v>
      </c>
    </row>
    <row r="133" s="2" customFormat="1">
      <c r="A133" s="39"/>
      <c r="B133" s="40"/>
      <c r="C133" s="41"/>
      <c r="D133" s="233" t="s">
        <v>210</v>
      </c>
      <c r="E133" s="41"/>
      <c r="F133" s="260" t="s">
        <v>217</v>
      </c>
      <c r="G133" s="41"/>
      <c r="H133" s="41"/>
      <c r="I133" s="137"/>
      <c r="J133" s="41"/>
      <c r="K133" s="41"/>
      <c r="L133" s="45"/>
      <c r="M133" s="235"/>
      <c r="N133" s="236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210</v>
      </c>
      <c r="AU133" s="18" t="s">
        <v>85</v>
      </c>
    </row>
    <row r="134" s="13" customFormat="1">
      <c r="A134" s="13"/>
      <c r="B134" s="237"/>
      <c r="C134" s="238"/>
      <c r="D134" s="233" t="s">
        <v>150</v>
      </c>
      <c r="E134" s="239" t="s">
        <v>19</v>
      </c>
      <c r="F134" s="240" t="s">
        <v>1584</v>
      </c>
      <c r="G134" s="238"/>
      <c r="H134" s="241">
        <v>4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150</v>
      </c>
      <c r="AU134" s="247" t="s">
        <v>85</v>
      </c>
      <c r="AV134" s="13" t="s">
        <v>85</v>
      </c>
      <c r="AW134" s="13" t="s">
        <v>34</v>
      </c>
      <c r="AX134" s="13" t="s">
        <v>82</v>
      </c>
      <c r="AY134" s="247" t="s">
        <v>142</v>
      </c>
    </row>
    <row r="135" s="2" customFormat="1" ht="21.75" customHeight="1">
      <c r="A135" s="39"/>
      <c r="B135" s="40"/>
      <c r="C135" s="248" t="s">
        <v>229</v>
      </c>
      <c r="D135" s="248" t="s">
        <v>152</v>
      </c>
      <c r="E135" s="249" t="s">
        <v>220</v>
      </c>
      <c r="F135" s="250" t="s">
        <v>221</v>
      </c>
      <c r="G135" s="251" t="s">
        <v>155</v>
      </c>
      <c r="H135" s="252">
        <v>4</v>
      </c>
      <c r="I135" s="253"/>
      <c r="J135" s="254">
        <f>ROUND(I135*H135,2)</f>
        <v>0</v>
      </c>
      <c r="K135" s="250" t="s">
        <v>19</v>
      </c>
      <c r="L135" s="255"/>
      <c r="M135" s="256" t="s">
        <v>19</v>
      </c>
      <c r="N135" s="257" t="s">
        <v>45</v>
      </c>
      <c r="O135" s="85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156</v>
      </c>
      <c r="AT135" s="231" t="s">
        <v>152</v>
      </c>
      <c r="AU135" s="231" t="s">
        <v>85</v>
      </c>
      <c r="AY135" s="18" t="s">
        <v>142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82</v>
      </c>
      <c r="BK135" s="232">
        <f>ROUND(I135*H135,2)</f>
        <v>0</v>
      </c>
      <c r="BL135" s="18" t="s">
        <v>147</v>
      </c>
      <c r="BM135" s="231" t="s">
        <v>1585</v>
      </c>
    </row>
    <row r="136" s="2" customFormat="1">
      <c r="A136" s="39"/>
      <c r="B136" s="40"/>
      <c r="C136" s="41"/>
      <c r="D136" s="233" t="s">
        <v>149</v>
      </c>
      <c r="E136" s="41"/>
      <c r="F136" s="234" t="s">
        <v>221</v>
      </c>
      <c r="G136" s="41"/>
      <c r="H136" s="41"/>
      <c r="I136" s="137"/>
      <c r="J136" s="41"/>
      <c r="K136" s="41"/>
      <c r="L136" s="45"/>
      <c r="M136" s="235"/>
      <c r="N136" s="236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149</v>
      </c>
      <c r="AU136" s="18" t="s">
        <v>85</v>
      </c>
    </row>
    <row r="137" s="2" customFormat="1">
      <c r="A137" s="39"/>
      <c r="B137" s="40"/>
      <c r="C137" s="41"/>
      <c r="D137" s="233" t="s">
        <v>210</v>
      </c>
      <c r="E137" s="41"/>
      <c r="F137" s="260" t="s">
        <v>223</v>
      </c>
      <c r="G137" s="41"/>
      <c r="H137" s="41"/>
      <c r="I137" s="137"/>
      <c r="J137" s="41"/>
      <c r="K137" s="41"/>
      <c r="L137" s="45"/>
      <c r="M137" s="235"/>
      <c r="N137" s="236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210</v>
      </c>
      <c r="AU137" s="18" t="s">
        <v>85</v>
      </c>
    </row>
    <row r="138" s="13" customFormat="1">
      <c r="A138" s="13"/>
      <c r="B138" s="237"/>
      <c r="C138" s="238"/>
      <c r="D138" s="233" t="s">
        <v>150</v>
      </c>
      <c r="E138" s="239" t="s">
        <v>19</v>
      </c>
      <c r="F138" s="240" t="s">
        <v>1584</v>
      </c>
      <c r="G138" s="238"/>
      <c r="H138" s="241">
        <v>4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150</v>
      </c>
      <c r="AU138" s="247" t="s">
        <v>85</v>
      </c>
      <c r="AV138" s="13" t="s">
        <v>85</v>
      </c>
      <c r="AW138" s="13" t="s">
        <v>34</v>
      </c>
      <c r="AX138" s="13" t="s">
        <v>82</v>
      </c>
      <c r="AY138" s="247" t="s">
        <v>142</v>
      </c>
    </row>
    <row r="139" s="2" customFormat="1" ht="16.5" customHeight="1">
      <c r="A139" s="39"/>
      <c r="B139" s="40"/>
      <c r="C139" s="248" t="s">
        <v>224</v>
      </c>
      <c r="D139" s="248" t="s">
        <v>152</v>
      </c>
      <c r="E139" s="249" t="s">
        <v>225</v>
      </c>
      <c r="F139" s="250" t="s">
        <v>226</v>
      </c>
      <c r="G139" s="251" t="s">
        <v>155</v>
      </c>
      <c r="H139" s="252">
        <v>3</v>
      </c>
      <c r="I139" s="253"/>
      <c r="J139" s="254">
        <f>ROUND(I139*H139,2)</f>
        <v>0</v>
      </c>
      <c r="K139" s="250" t="s">
        <v>19</v>
      </c>
      <c r="L139" s="255"/>
      <c r="M139" s="256" t="s">
        <v>19</v>
      </c>
      <c r="N139" s="257" t="s">
        <v>45</v>
      </c>
      <c r="O139" s="85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156</v>
      </c>
      <c r="AT139" s="231" t="s">
        <v>152</v>
      </c>
      <c r="AU139" s="231" t="s">
        <v>85</v>
      </c>
      <c r="AY139" s="18" t="s">
        <v>142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82</v>
      </c>
      <c r="BK139" s="232">
        <f>ROUND(I139*H139,2)</f>
        <v>0</v>
      </c>
      <c r="BL139" s="18" t="s">
        <v>147</v>
      </c>
      <c r="BM139" s="231" t="s">
        <v>227</v>
      </c>
    </row>
    <row r="140" s="2" customFormat="1">
      <c r="A140" s="39"/>
      <c r="B140" s="40"/>
      <c r="C140" s="41"/>
      <c r="D140" s="233" t="s">
        <v>149</v>
      </c>
      <c r="E140" s="41"/>
      <c r="F140" s="234" t="s">
        <v>228</v>
      </c>
      <c r="G140" s="41"/>
      <c r="H140" s="41"/>
      <c r="I140" s="137"/>
      <c r="J140" s="41"/>
      <c r="K140" s="41"/>
      <c r="L140" s="45"/>
      <c r="M140" s="235"/>
      <c r="N140" s="236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149</v>
      </c>
      <c r="AU140" s="18" t="s">
        <v>85</v>
      </c>
    </row>
    <row r="141" s="2" customFormat="1">
      <c r="A141" s="39"/>
      <c r="B141" s="40"/>
      <c r="C141" s="41"/>
      <c r="D141" s="233" t="s">
        <v>210</v>
      </c>
      <c r="E141" s="41"/>
      <c r="F141" s="260" t="s">
        <v>217</v>
      </c>
      <c r="G141" s="41"/>
      <c r="H141" s="41"/>
      <c r="I141" s="137"/>
      <c r="J141" s="41"/>
      <c r="K141" s="41"/>
      <c r="L141" s="45"/>
      <c r="M141" s="235"/>
      <c r="N141" s="236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210</v>
      </c>
      <c r="AU141" s="18" t="s">
        <v>85</v>
      </c>
    </row>
    <row r="142" s="13" customFormat="1">
      <c r="A142" s="13"/>
      <c r="B142" s="237"/>
      <c r="C142" s="238"/>
      <c r="D142" s="233" t="s">
        <v>150</v>
      </c>
      <c r="E142" s="239" t="s">
        <v>19</v>
      </c>
      <c r="F142" s="240" t="s">
        <v>1586</v>
      </c>
      <c r="G142" s="238"/>
      <c r="H142" s="241">
        <v>3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150</v>
      </c>
      <c r="AU142" s="247" t="s">
        <v>85</v>
      </c>
      <c r="AV142" s="13" t="s">
        <v>85</v>
      </c>
      <c r="AW142" s="13" t="s">
        <v>34</v>
      </c>
      <c r="AX142" s="13" t="s">
        <v>82</v>
      </c>
      <c r="AY142" s="247" t="s">
        <v>142</v>
      </c>
    </row>
    <row r="143" s="2" customFormat="1" ht="21.75" customHeight="1">
      <c r="A143" s="39"/>
      <c r="B143" s="40"/>
      <c r="C143" s="248" t="s">
        <v>644</v>
      </c>
      <c r="D143" s="248" t="s">
        <v>152</v>
      </c>
      <c r="E143" s="249" t="s">
        <v>230</v>
      </c>
      <c r="F143" s="250" t="s">
        <v>231</v>
      </c>
      <c r="G143" s="251" t="s">
        <v>155</v>
      </c>
      <c r="H143" s="252">
        <v>3</v>
      </c>
      <c r="I143" s="253"/>
      <c r="J143" s="254">
        <f>ROUND(I143*H143,2)</f>
        <v>0</v>
      </c>
      <c r="K143" s="250" t="s">
        <v>19</v>
      </c>
      <c r="L143" s="255"/>
      <c r="M143" s="256" t="s">
        <v>19</v>
      </c>
      <c r="N143" s="257" t="s">
        <v>45</v>
      </c>
      <c r="O143" s="85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156</v>
      </c>
      <c r="AT143" s="231" t="s">
        <v>152</v>
      </c>
      <c r="AU143" s="231" t="s">
        <v>85</v>
      </c>
      <c r="AY143" s="18" t="s">
        <v>142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82</v>
      </c>
      <c r="BK143" s="232">
        <f>ROUND(I143*H143,2)</f>
        <v>0</v>
      </c>
      <c r="BL143" s="18" t="s">
        <v>147</v>
      </c>
      <c r="BM143" s="231" t="s">
        <v>1587</v>
      </c>
    </row>
    <row r="144" s="2" customFormat="1">
      <c r="A144" s="39"/>
      <c r="B144" s="40"/>
      <c r="C144" s="41"/>
      <c r="D144" s="233" t="s">
        <v>149</v>
      </c>
      <c r="E144" s="41"/>
      <c r="F144" s="234" t="s">
        <v>231</v>
      </c>
      <c r="G144" s="41"/>
      <c r="H144" s="41"/>
      <c r="I144" s="137"/>
      <c r="J144" s="41"/>
      <c r="K144" s="41"/>
      <c r="L144" s="45"/>
      <c r="M144" s="235"/>
      <c r="N144" s="236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149</v>
      </c>
      <c r="AU144" s="18" t="s">
        <v>85</v>
      </c>
    </row>
    <row r="145" s="2" customFormat="1">
      <c r="A145" s="39"/>
      <c r="B145" s="40"/>
      <c r="C145" s="41"/>
      <c r="D145" s="233" t="s">
        <v>210</v>
      </c>
      <c r="E145" s="41"/>
      <c r="F145" s="260" t="s">
        <v>223</v>
      </c>
      <c r="G145" s="41"/>
      <c r="H145" s="41"/>
      <c r="I145" s="137"/>
      <c r="J145" s="41"/>
      <c r="K145" s="41"/>
      <c r="L145" s="45"/>
      <c r="M145" s="235"/>
      <c r="N145" s="236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210</v>
      </c>
      <c r="AU145" s="18" t="s">
        <v>85</v>
      </c>
    </row>
    <row r="146" s="13" customFormat="1">
      <c r="A146" s="13"/>
      <c r="B146" s="237"/>
      <c r="C146" s="238"/>
      <c r="D146" s="233" t="s">
        <v>150</v>
      </c>
      <c r="E146" s="239" t="s">
        <v>19</v>
      </c>
      <c r="F146" s="240" t="s">
        <v>1586</v>
      </c>
      <c r="G146" s="238"/>
      <c r="H146" s="241">
        <v>3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150</v>
      </c>
      <c r="AU146" s="247" t="s">
        <v>85</v>
      </c>
      <c r="AV146" s="13" t="s">
        <v>85</v>
      </c>
      <c r="AW146" s="13" t="s">
        <v>34</v>
      </c>
      <c r="AX146" s="13" t="s">
        <v>82</v>
      </c>
      <c r="AY146" s="247" t="s">
        <v>142</v>
      </c>
    </row>
    <row r="147" s="2" customFormat="1" ht="21.75" customHeight="1">
      <c r="A147" s="39"/>
      <c r="B147" s="40"/>
      <c r="C147" s="248" t="s">
        <v>233</v>
      </c>
      <c r="D147" s="248" t="s">
        <v>152</v>
      </c>
      <c r="E147" s="249" t="s">
        <v>1116</v>
      </c>
      <c r="F147" s="250" t="s">
        <v>1117</v>
      </c>
      <c r="G147" s="251" t="s">
        <v>155</v>
      </c>
      <c r="H147" s="252">
        <v>1</v>
      </c>
      <c r="I147" s="253"/>
      <c r="J147" s="254">
        <f>ROUND(I147*H147,2)</f>
        <v>0</v>
      </c>
      <c r="K147" s="250" t="s">
        <v>19</v>
      </c>
      <c r="L147" s="255"/>
      <c r="M147" s="256" t="s">
        <v>19</v>
      </c>
      <c r="N147" s="257" t="s">
        <v>45</v>
      </c>
      <c r="O147" s="85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156</v>
      </c>
      <c r="AT147" s="231" t="s">
        <v>152</v>
      </c>
      <c r="AU147" s="231" t="s">
        <v>85</v>
      </c>
      <c r="AY147" s="18" t="s">
        <v>142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82</v>
      </c>
      <c r="BK147" s="232">
        <f>ROUND(I147*H147,2)</f>
        <v>0</v>
      </c>
      <c r="BL147" s="18" t="s">
        <v>147</v>
      </c>
      <c r="BM147" s="231" t="s">
        <v>1118</v>
      </c>
    </row>
    <row r="148" s="2" customFormat="1">
      <c r="A148" s="39"/>
      <c r="B148" s="40"/>
      <c r="C148" s="41"/>
      <c r="D148" s="233" t="s">
        <v>149</v>
      </c>
      <c r="E148" s="41"/>
      <c r="F148" s="234" t="s">
        <v>1119</v>
      </c>
      <c r="G148" s="41"/>
      <c r="H148" s="41"/>
      <c r="I148" s="137"/>
      <c r="J148" s="41"/>
      <c r="K148" s="41"/>
      <c r="L148" s="45"/>
      <c r="M148" s="235"/>
      <c r="N148" s="236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149</v>
      </c>
      <c r="AU148" s="18" t="s">
        <v>85</v>
      </c>
    </row>
    <row r="149" s="2" customFormat="1">
      <c r="A149" s="39"/>
      <c r="B149" s="40"/>
      <c r="C149" s="41"/>
      <c r="D149" s="233" t="s">
        <v>210</v>
      </c>
      <c r="E149" s="41"/>
      <c r="F149" s="260" t="s">
        <v>217</v>
      </c>
      <c r="G149" s="41"/>
      <c r="H149" s="41"/>
      <c r="I149" s="137"/>
      <c r="J149" s="41"/>
      <c r="K149" s="41"/>
      <c r="L149" s="45"/>
      <c r="M149" s="235"/>
      <c r="N149" s="236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210</v>
      </c>
      <c r="AU149" s="18" t="s">
        <v>85</v>
      </c>
    </row>
    <row r="150" s="13" customFormat="1">
      <c r="A150" s="13"/>
      <c r="B150" s="237"/>
      <c r="C150" s="238"/>
      <c r="D150" s="233" t="s">
        <v>150</v>
      </c>
      <c r="E150" s="239" t="s">
        <v>19</v>
      </c>
      <c r="F150" s="240" t="s">
        <v>1588</v>
      </c>
      <c r="G150" s="238"/>
      <c r="H150" s="241">
        <v>1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150</v>
      </c>
      <c r="AU150" s="247" t="s">
        <v>85</v>
      </c>
      <c r="AV150" s="13" t="s">
        <v>85</v>
      </c>
      <c r="AW150" s="13" t="s">
        <v>34</v>
      </c>
      <c r="AX150" s="13" t="s">
        <v>82</v>
      </c>
      <c r="AY150" s="247" t="s">
        <v>142</v>
      </c>
    </row>
    <row r="151" s="2" customFormat="1" ht="21.75" customHeight="1">
      <c r="A151" s="39"/>
      <c r="B151" s="40"/>
      <c r="C151" s="248" t="s">
        <v>239</v>
      </c>
      <c r="D151" s="248" t="s">
        <v>152</v>
      </c>
      <c r="E151" s="249" t="s">
        <v>1122</v>
      </c>
      <c r="F151" s="250" t="s">
        <v>1123</v>
      </c>
      <c r="G151" s="251" t="s">
        <v>155</v>
      </c>
      <c r="H151" s="252">
        <v>1</v>
      </c>
      <c r="I151" s="253"/>
      <c r="J151" s="254">
        <f>ROUND(I151*H151,2)</f>
        <v>0</v>
      </c>
      <c r="K151" s="250" t="s">
        <v>19</v>
      </c>
      <c r="L151" s="255"/>
      <c r="M151" s="256" t="s">
        <v>19</v>
      </c>
      <c r="N151" s="257" t="s">
        <v>45</v>
      </c>
      <c r="O151" s="85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156</v>
      </c>
      <c r="AT151" s="231" t="s">
        <v>152</v>
      </c>
      <c r="AU151" s="231" t="s">
        <v>85</v>
      </c>
      <c r="AY151" s="18" t="s">
        <v>142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82</v>
      </c>
      <c r="BK151" s="232">
        <f>ROUND(I151*H151,2)</f>
        <v>0</v>
      </c>
      <c r="BL151" s="18" t="s">
        <v>147</v>
      </c>
      <c r="BM151" s="231" t="s">
        <v>1589</v>
      </c>
    </row>
    <row r="152" s="2" customFormat="1">
      <c r="A152" s="39"/>
      <c r="B152" s="40"/>
      <c r="C152" s="41"/>
      <c r="D152" s="233" t="s">
        <v>149</v>
      </c>
      <c r="E152" s="41"/>
      <c r="F152" s="234" t="s">
        <v>1123</v>
      </c>
      <c r="G152" s="41"/>
      <c r="H152" s="41"/>
      <c r="I152" s="137"/>
      <c r="J152" s="41"/>
      <c r="K152" s="41"/>
      <c r="L152" s="45"/>
      <c r="M152" s="235"/>
      <c r="N152" s="236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149</v>
      </c>
      <c r="AU152" s="18" t="s">
        <v>85</v>
      </c>
    </row>
    <row r="153" s="2" customFormat="1">
      <c r="A153" s="39"/>
      <c r="B153" s="40"/>
      <c r="C153" s="41"/>
      <c r="D153" s="233" t="s">
        <v>210</v>
      </c>
      <c r="E153" s="41"/>
      <c r="F153" s="260" t="s">
        <v>223</v>
      </c>
      <c r="G153" s="41"/>
      <c r="H153" s="41"/>
      <c r="I153" s="137"/>
      <c r="J153" s="41"/>
      <c r="K153" s="41"/>
      <c r="L153" s="45"/>
      <c r="M153" s="235"/>
      <c r="N153" s="236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210</v>
      </c>
      <c r="AU153" s="18" t="s">
        <v>85</v>
      </c>
    </row>
    <row r="154" s="13" customFormat="1">
      <c r="A154" s="13"/>
      <c r="B154" s="237"/>
      <c r="C154" s="238"/>
      <c r="D154" s="233" t="s">
        <v>150</v>
      </c>
      <c r="E154" s="239" t="s">
        <v>19</v>
      </c>
      <c r="F154" s="240" t="s">
        <v>1588</v>
      </c>
      <c r="G154" s="238"/>
      <c r="H154" s="241">
        <v>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150</v>
      </c>
      <c r="AU154" s="247" t="s">
        <v>85</v>
      </c>
      <c r="AV154" s="13" t="s">
        <v>85</v>
      </c>
      <c r="AW154" s="13" t="s">
        <v>34</v>
      </c>
      <c r="AX154" s="13" t="s">
        <v>82</v>
      </c>
      <c r="AY154" s="247" t="s">
        <v>142</v>
      </c>
    </row>
    <row r="155" s="2" customFormat="1" ht="16.5" customHeight="1">
      <c r="A155" s="39"/>
      <c r="B155" s="40"/>
      <c r="C155" s="248" t="s">
        <v>243</v>
      </c>
      <c r="D155" s="248" t="s">
        <v>152</v>
      </c>
      <c r="E155" s="249" t="s">
        <v>234</v>
      </c>
      <c r="F155" s="250" t="s">
        <v>235</v>
      </c>
      <c r="G155" s="251" t="s">
        <v>155</v>
      </c>
      <c r="H155" s="252">
        <v>1</v>
      </c>
      <c r="I155" s="253"/>
      <c r="J155" s="254">
        <f>ROUND(I155*H155,2)</f>
        <v>0</v>
      </c>
      <c r="K155" s="250" t="s">
        <v>19</v>
      </c>
      <c r="L155" s="255"/>
      <c r="M155" s="256" t="s">
        <v>19</v>
      </c>
      <c r="N155" s="257" t="s">
        <v>45</v>
      </c>
      <c r="O155" s="85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156</v>
      </c>
      <c r="AT155" s="231" t="s">
        <v>152</v>
      </c>
      <c r="AU155" s="231" t="s">
        <v>85</v>
      </c>
      <c r="AY155" s="18" t="s">
        <v>142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82</v>
      </c>
      <c r="BK155" s="232">
        <f>ROUND(I155*H155,2)</f>
        <v>0</v>
      </c>
      <c r="BL155" s="18" t="s">
        <v>147</v>
      </c>
      <c r="BM155" s="231" t="s">
        <v>236</v>
      </c>
    </row>
    <row r="156" s="2" customFormat="1">
      <c r="A156" s="39"/>
      <c r="B156" s="40"/>
      <c r="C156" s="41"/>
      <c r="D156" s="233" t="s">
        <v>149</v>
      </c>
      <c r="E156" s="41"/>
      <c r="F156" s="234" t="s">
        <v>237</v>
      </c>
      <c r="G156" s="41"/>
      <c r="H156" s="41"/>
      <c r="I156" s="137"/>
      <c r="J156" s="41"/>
      <c r="K156" s="41"/>
      <c r="L156" s="45"/>
      <c r="M156" s="235"/>
      <c r="N156" s="236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149</v>
      </c>
      <c r="AU156" s="18" t="s">
        <v>85</v>
      </c>
    </row>
    <row r="157" s="2" customFormat="1">
      <c r="A157" s="39"/>
      <c r="B157" s="40"/>
      <c r="C157" s="41"/>
      <c r="D157" s="233" t="s">
        <v>210</v>
      </c>
      <c r="E157" s="41"/>
      <c r="F157" s="260" t="s">
        <v>217</v>
      </c>
      <c r="G157" s="41"/>
      <c r="H157" s="41"/>
      <c r="I157" s="137"/>
      <c r="J157" s="41"/>
      <c r="K157" s="41"/>
      <c r="L157" s="45"/>
      <c r="M157" s="235"/>
      <c r="N157" s="236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210</v>
      </c>
      <c r="AU157" s="18" t="s">
        <v>85</v>
      </c>
    </row>
    <row r="158" s="13" customFormat="1">
      <c r="A158" s="13"/>
      <c r="B158" s="237"/>
      <c r="C158" s="238"/>
      <c r="D158" s="233" t="s">
        <v>150</v>
      </c>
      <c r="E158" s="239" t="s">
        <v>19</v>
      </c>
      <c r="F158" s="240" t="s">
        <v>1588</v>
      </c>
      <c r="G158" s="238"/>
      <c r="H158" s="241">
        <v>1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150</v>
      </c>
      <c r="AU158" s="247" t="s">
        <v>85</v>
      </c>
      <c r="AV158" s="13" t="s">
        <v>85</v>
      </c>
      <c r="AW158" s="13" t="s">
        <v>34</v>
      </c>
      <c r="AX158" s="13" t="s">
        <v>82</v>
      </c>
      <c r="AY158" s="247" t="s">
        <v>142</v>
      </c>
    </row>
    <row r="159" s="2" customFormat="1" ht="16.5" customHeight="1">
      <c r="A159" s="39"/>
      <c r="B159" s="40"/>
      <c r="C159" s="248" t="s">
        <v>1114</v>
      </c>
      <c r="D159" s="248" t="s">
        <v>152</v>
      </c>
      <c r="E159" s="249" t="s">
        <v>240</v>
      </c>
      <c r="F159" s="250" t="s">
        <v>241</v>
      </c>
      <c r="G159" s="251" t="s">
        <v>155</v>
      </c>
      <c r="H159" s="252">
        <v>1</v>
      </c>
      <c r="I159" s="253"/>
      <c r="J159" s="254">
        <f>ROUND(I159*H159,2)</f>
        <v>0</v>
      </c>
      <c r="K159" s="250" t="s">
        <v>19</v>
      </c>
      <c r="L159" s="255"/>
      <c r="M159" s="256" t="s">
        <v>19</v>
      </c>
      <c r="N159" s="257" t="s">
        <v>45</v>
      </c>
      <c r="O159" s="85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156</v>
      </c>
      <c r="AT159" s="231" t="s">
        <v>152</v>
      </c>
      <c r="AU159" s="231" t="s">
        <v>85</v>
      </c>
      <c r="AY159" s="18" t="s">
        <v>142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82</v>
      </c>
      <c r="BK159" s="232">
        <f>ROUND(I159*H159,2)</f>
        <v>0</v>
      </c>
      <c r="BL159" s="18" t="s">
        <v>147</v>
      </c>
      <c r="BM159" s="231" t="s">
        <v>1590</v>
      </c>
    </row>
    <row r="160" s="2" customFormat="1">
      <c r="A160" s="39"/>
      <c r="B160" s="40"/>
      <c r="C160" s="41"/>
      <c r="D160" s="233" t="s">
        <v>149</v>
      </c>
      <c r="E160" s="41"/>
      <c r="F160" s="234" t="s">
        <v>241</v>
      </c>
      <c r="G160" s="41"/>
      <c r="H160" s="41"/>
      <c r="I160" s="137"/>
      <c r="J160" s="41"/>
      <c r="K160" s="41"/>
      <c r="L160" s="45"/>
      <c r="M160" s="235"/>
      <c r="N160" s="236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149</v>
      </c>
      <c r="AU160" s="18" t="s">
        <v>85</v>
      </c>
    </row>
    <row r="161" s="2" customFormat="1">
      <c r="A161" s="39"/>
      <c r="B161" s="40"/>
      <c r="C161" s="41"/>
      <c r="D161" s="233" t="s">
        <v>210</v>
      </c>
      <c r="E161" s="41"/>
      <c r="F161" s="260" t="s">
        <v>223</v>
      </c>
      <c r="G161" s="41"/>
      <c r="H161" s="41"/>
      <c r="I161" s="137"/>
      <c r="J161" s="41"/>
      <c r="K161" s="41"/>
      <c r="L161" s="45"/>
      <c r="M161" s="235"/>
      <c r="N161" s="236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210</v>
      </c>
      <c r="AU161" s="18" t="s">
        <v>85</v>
      </c>
    </row>
    <row r="162" s="13" customFormat="1">
      <c r="A162" s="13"/>
      <c r="B162" s="237"/>
      <c r="C162" s="238"/>
      <c r="D162" s="233" t="s">
        <v>150</v>
      </c>
      <c r="E162" s="239" t="s">
        <v>19</v>
      </c>
      <c r="F162" s="240" t="s">
        <v>1588</v>
      </c>
      <c r="G162" s="238"/>
      <c r="H162" s="241">
        <v>1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150</v>
      </c>
      <c r="AU162" s="247" t="s">
        <v>85</v>
      </c>
      <c r="AV162" s="13" t="s">
        <v>85</v>
      </c>
      <c r="AW162" s="13" t="s">
        <v>34</v>
      </c>
      <c r="AX162" s="13" t="s">
        <v>82</v>
      </c>
      <c r="AY162" s="247" t="s">
        <v>142</v>
      </c>
    </row>
    <row r="163" s="2" customFormat="1" ht="16.5" customHeight="1">
      <c r="A163" s="39"/>
      <c r="B163" s="40"/>
      <c r="C163" s="220" t="s">
        <v>8</v>
      </c>
      <c r="D163" s="220" t="s">
        <v>143</v>
      </c>
      <c r="E163" s="221" t="s">
        <v>244</v>
      </c>
      <c r="F163" s="222" t="s">
        <v>245</v>
      </c>
      <c r="G163" s="223" t="s">
        <v>155</v>
      </c>
      <c r="H163" s="224">
        <v>9</v>
      </c>
      <c r="I163" s="225"/>
      <c r="J163" s="226">
        <f>ROUND(I163*H163,2)</f>
        <v>0</v>
      </c>
      <c r="K163" s="222" t="s">
        <v>165</v>
      </c>
      <c r="L163" s="45"/>
      <c r="M163" s="227" t="s">
        <v>19</v>
      </c>
      <c r="N163" s="228" t="s">
        <v>45</v>
      </c>
      <c r="O163" s="85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147</v>
      </c>
      <c r="AT163" s="231" t="s">
        <v>143</v>
      </c>
      <c r="AU163" s="231" t="s">
        <v>85</v>
      </c>
      <c r="AY163" s="18" t="s">
        <v>142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82</v>
      </c>
      <c r="BK163" s="232">
        <f>ROUND(I163*H163,2)</f>
        <v>0</v>
      </c>
      <c r="BL163" s="18" t="s">
        <v>147</v>
      </c>
      <c r="BM163" s="231" t="s">
        <v>246</v>
      </c>
    </row>
    <row r="164" s="2" customFormat="1">
      <c r="A164" s="39"/>
      <c r="B164" s="40"/>
      <c r="C164" s="41"/>
      <c r="D164" s="233" t="s">
        <v>149</v>
      </c>
      <c r="E164" s="41"/>
      <c r="F164" s="234" t="s">
        <v>247</v>
      </c>
      <c r="G164" s="41"/>
      <c r="H164" s="41"/>
      <c r="I164" s="137"/>
      <c r="J164" s="41"/>
      <c r="K164" s="41"/>
      <c r="L164" s="45"/>
      <c r="M164" s="235"/>
      <c r="N164" s="236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149</v>
      </c>
      <c r="AU164" s="18" t="s">
        <v>85</v>
      </c>
    </row>
    <row r="165" s="2" customFormat="1" ht="21.75" customHeight="1">
      <c r="A165" s="39"/>
      <c r="B165" s="40"/>
      <c r="C165" s="248" t="s">
        <v>147</v>
      </c>
      <c r="D165" s="248" t="s">
        <v>152</v>
      </c>
      <c r="E165" s="249" t="s">
        <v>248</v>
      </c>
      <c r="F165" s="250" t="s">
        <v>249</v>
      </c>
      <c r="G165" s="251" t="s">
        <v>155</v>
      </c>
      <c r="H165" s="252">
        <v>9</v>
      </c>
      <c r="I165" s="253"/>
      <c r="J165" s="254">
        <f>ROUND(I165*H165,2)</f>
        <v>0</v>
      </c>
      <c r="K165" s="250" t="s">
        <v>19</v>
      </c>
      <c r="L165" s="255"/>
      <c r="M165" s="256" t="s">
        <v>19</v>
      </c>
      <c r="N165" s="257" t="s">
        <v>45</v>
      </c>
      <c r="O165" s="85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156</v>
      </c>
      <c r="AT165" s="231" t="s">
        <v>152</v>
      </c>
      <c r="AU165" s="231" t="s">
        <v>85</v>
      </c>
      <c r="AY165" s="18" t="s">
        <v>142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82</v>
      </c>
      <c r="BK165" s="232">
        <f>ROUND(I165*H165,2)</f>
        <v>0</v>
      </c>
      <c r="BL165" s="18" t="s">
        <v>147</v>
      </c>
      <c r="BM165" s="231" t="s">
        <v>250</v>
      </c>
    </row>
    <row r="166" s="2" customFormat="1">
      <c r="A166" s="39"/>
      <c r="B166" s="40"/>
      <c r="C166" s="41"/>
      <c r="D166" s="233" t="s">
        <v>149</v>
      </c>
      <c r="E166" s="41"/>
      <c r="F166" s="234" t="s">
        <v>249</v>
      </c>
      <c r="G166" s="41"/>
      <c r="H166" s="41"/>
      <c r="I166" s="137"/>
      <c r="J166" s="41"/>
      <c r="K166" s="41"/>
      <c r="L166" s="45"/>
      <c r="M166" s="235"/>
      <c r="N166" s="236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149</v>
      </c>
      <c r="AU166" s="18" t="s">
        <v>85</v>
      </c>
    </row>
    <row r="167" s="2" customFormat="1">
      <c r="A167" s="39"/>
      <c r="B167" s="40"/>
      <c r="C167" s="41"/>
      <c r="D167" s="233" t="s">
        <v>210</v>
      </c>
      <c r="E167" s="41"/>
      <c r="F167" s="260" t="s">
        <v>251</v>
      </c>
      <c r="G167" s="41"/>
      <c r="H167" s="41"/>
      <c r="I167" s="137"/>
      <c r="J167" s="41"/>
      <c r="K167" s="41"/>
      <c r="L167" s="45"/>
      <c r="M167" s="235"/>
      <c r="N167" s="236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210</v>
      </c>
      <c r="AU167" s="18" t="s">
        <v>85</v>
      </c>
    </row>
    <row r="168" s="13" customFormat="1">
      <c r="A168" s="13"/>
      <c r="B168" s="237"/>
      <c r="C168" s="238"/>
      <c r="D168" s="233" t="s">
        <v>150</v>
      </c>
      <c r="E168" s="239" t="s">
        <v>19</v>
      </c>
      <c r="F168" s="240" t="s">
        <v>1591</v>
      </c>
      <c r="G168" s="238"/>
      <c r="H168" s="241">
        <v>9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150</v>
      </c>
      <c r="AU168" s="247" t="s">
        <v>85</v>
      </c>
      <c r="AV168" s="13" t="s">
        <v>85</v>
      </c>
      <c r="AW168" s="13" t="s">
        <v>34</v>
      </c>
      <c r="AX168" s="13" t="s">
        <v>82</v>
      </c>
      <c r="AY168" s="247" t="s">
        <v>142</v>
      </c>
    </row>
    <row r="169" s="2" customFormat="1" ht="16.5" customHeight="1">
      <c r="A169" s="39"/>
      <c r="B169" s="40"/>
      <c r="C169" s="220" t="s">
        <v>257</v>
      </c>
      <c r="D169" s="220" t="s">
        <v>143</v>
      </c>
      <c r="E169" s="221" t="s">
        <v>253</v>
      </c>
      <c r="F169" s="222" t="s">
        <v>254</v>
      </c>
      <c r="G169" s="223" t="s">
        <v>155</v>
      </c>
      <c r="H169" s="224">
        <v>1</v>
      </c>
      <c r="I169" s="225"/>
      <c r="J169" s="226">
        <f>ROUND(I169*H169,2)</f>
        <v>0</v>
      </c>
      <c r="K169" s="222" t="s">
        <v>19</v>
      </c>
      <c r="L169" s="45"/>
      <c r="M169" s="227" t="s">
        <v>19</v>
      </c>
      <c r="N169" s="228" t="s">
        <v>45</v>
      </c>
      <c r="O169" s="85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147</v>
      </c>
      <c r="AT169" s="231" t="s">
        <v>143</v>
      </c>
      <c r="AU169" s="231" t="s">
        <v>85</v>
      </c>
      <c r="AY169" s="18" t="s">
        <v>142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82</v>
      </c>
      <c r="BK169" s="232">
        <f>ROUND(I169*H169,2)</f>
        <v>0</v>
      </c>
      <c r="BL169" s="18" t="s">
        <v>147</v>
      </c>
      <c r="BM169" s="231" t="s">
        <v>255</v>
      </c>
    </row>
    <row r="170" s="2" customFormat="1">
      <c r="A170" s="39"/>
      <c r="B170" s="40"/>
      <c r="C170" s="41"/>
      <c r="D170" s="233" t="s">
        <v>149</v>
      </c>
      <c r="E170" s="41"/>
      <c r="F170" s="234" t="s">
        <v>256</v>
      </c>
      <c r="G170" s="41"/>
      <c r="H170" s="41"/>
      <c r="I170" s="137"/>
      <c r="J170" s="41"/>
      <c r="K170" s="41"/>
      <c r="L170" s="45"/>
      <c r="M170" s="235"/>
      <c r="N170" s="236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149</v>
      </c>
      <c r="AU170" s="18" t="s">
        <v>85</v>
      </c>
    </row>
    <row r="171" s="13" customFormat="1">
      <c r="A171" s="13"/>
      <c r="B171" s="237"/>
      <c r="C171" s="238"/>
      <c r="D171" s="233" t="s">
        <v>150</v>
      </c>
      <c r="E171" s="239" t="s">
        <v>19</v>
      </c>
      <c r="F171" s="240" t="s">
        <v>1588</v>
      </c>
      <c r="G171" s="238"/>
      <c r="H171" s="241">
        <v>1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7" t="s">
        <v>150</v>
      </c>
      <c r="AU171" s="247" t="s">
        <v>85</v>
      </c>
      <c r="AV171" s="13" t="s">
        <v>85</v>
      </c>
      <c r="AW171" s="13" t="s">
        <v>34</v>
      </c>
      <c r="AX171" s="13" t="s">
        <v>82</v>
      </c>
      <c r="AY171" s="247" t="s">
        <v>142</v>
      </c>
    </row>
    <row r="172" s="2" customFormat="1" ht="16.5" customHeight="1">
      <c r="A172" s="39"/>
      <c r="B172" s="40"/>
      <c r="C172" s="220" t="s">
        <v>266</v>
      </c>
      <c r="D172" s="220" t="s">
        <v>143</v>
      </c>
      <c r="E172" s="221" t="s">
        <v>258</v>
      </c>
      <c r="F172" s="222" t="s">
        <v>259</v>
      </c>
      <c r="G172" s="223" t="s">
        <v>155</v>
      </c>
      <c r="H172" s="224">
        <v>9</v>
      </c>
      <c r="I172" s="225"/>
      <c r="J172" s="226">
        <f>ROUND(I172*H172,2)</f>
        <v>0</v>
      </c>
      <c r="K172" s="222" t="s">
        <v>165</v>
      </c>
      <c r="L172" s="45"/>
      <c r="M172" s="227" t="s">
        <v>19</v>
      </c>
      <c r="N172" s="228" t="s">
        <v>45</v>
      </c>
      <c r="O172" s="85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1" t="s">
        <v>147</v>
      </c>
      <c r="AT172" s="231" t="s">
        <v>143</v>
      </c>
      <c r="AU172" s="231" t="s">
        <v>85</v>
      </c>
      <c r="AY172" s="18" t="s">
        <v>142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82</v>
      </c>
      <c r="BK172" s="232">
        <f>ROUND(I172*H172,2)</f>
        <v>0</v>
      </c>
      <c r="BL172" s="18" t="s">
        <v>147</v>
      </c>
      <c r="BM172" s="231" t="s">
        <v>260</v>
      </c>
    </row>
    <row r="173" s="2" customFormat="1">
      <c r="A173" s="39"/>
      <c r="B173" s="40"/>
      <c r="C173" s="41"/>
      <c r="D173" s="233" t="s">
        <v>149</v>
      </c>
      <c r="E173" s="41"/>
      <c r="F173" s="234" t="s">
        <v>261</v>
      </c>
      <c r="G173" s="41"/>
      <c r="H173" s="41"/>
      <c r="I173" s="137"/>
      <c r="J173" s="41"/>
      <c r="K173" s="41"/>
      <c r="L173" s="45"/>
      <c r="M173" s="235"/>
      <c r="N173" s="236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149</v>
      </c>
      <c r="AU173" s="18" t="s">
        <v>85</v>
      </c>
    </row>
    <row r="174" s="13" customFormat="1">
      <c r="A174" s="13"/>
      <c r="B174" s="237"/>
      <c r="C174" s="238"/>
      <c r="D174" s="233" t="s">
        <v>150</v>
      </c>
      <c r="E174" s="239" t="s">
        <v>19</v>
      </c>
      <c r="F174" s="240" t="s">
        <v>1591</v>
      </c>
      <c r="G174" s="238"/>
      <c r="H174" s="241">
        <v>9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7" t="s">
        <v>150</v>
      </c>
      <c r="AU174" s="247" t="s">
        <v>85</v>
      </c>
      <c r="AV174" s="13" t="s">
        <v>85</v>
      </c>
      <c r="AW174" s="13" t="s">
        <v>34</v>
      </c>
      <c r="AX174" s="13" t="s">
        <v>82</v>
      </c>
      <c r="AY174" s="247" t="s">
        <v>142</v>
      </c>
    </row>
    <row r="175" s="12" customFormat="1" ht="25.92" customHeight="1">
      <c r="A175" s="12"/>
      <c r="B175" s="206"/>
      <c r="C175" s="207"/>
      <c r="D175" s="208" t="s">
        <v>73</v>
      </c>
      <c r="E175" s="209" t="s">
        <v>152</v>
      </c>
      <c r="F175" s="209" t="s">
        <v>263</v>
      </c>
      <c r="G175" s="207"/>
      <c r="H175" s="207"/>
      <c r="I175" s="210"/>
      <c r="J175" s="211">
        <f>BK175</f>
        <v>0</v>
      </c>
      <c r="K175" s="207"/>
      <c r="L175" s="212"/>
      <c r="M175" s="213"/>
      <c r="N175" s="214"/>
      <c r="O175" s="214"/>
      <c r="P175" s="215">
        <f>P176+P245+P444</f>
        <v>0</v>
      </c>
      <c r="Q175" s="214"/>
      <c r="R175" s="215">
        <f>R176+R245+R444</f>
        <v>269.25265228000001</v>
      </c>
      <c r="S175" s="214"/>
      <c r="T175" s="216">
        <f>T176+T245+T444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7" t="s">
        <v>158</v>
      </c>
      <c r="AT175" s="218" t="s">
        <v>73</v>
      </c>
      <c r="AU175" s="218" t="s">
        <v>74</v>
      </c>
      <c r="AY175" s="217" t="s">
        <v>142</v>
      </c>
      <c r="BK175" s="219">
        <f>BK176+BK245+BK444</f>
        <v>0</v>
      </c>
    </row>
    <row r="176" s="12" customFormat="1" ht="22.8" customHeight="1">
      <c r="A176" s="12"/>
      <c r="B176" s="206"/>
      <c r="C176" s="207"/>
      <c r="D176" s="208" t="s">
        <v>73</v>
      </c>
      <c r="E176" s="258" t="s">
        <v>264</v>
      </c>
      <c r="F176" s="258" t="s">
        <v>265</v>
      </c>
      <c r="G176" s="207"/>
      <c r="H176" s="207"/>
      <c r="I176" s="210"/>
      <c r="J176" s="259">
        <f>BK176</f>
        <v>0</v>
      </c>
      <c r="K176" s="207"/>
      <c r="L176" s="212"/>
      <c r="M176" s="213"/>
      <c r="N176" s="214"/>
      <c r="O176" s="214"/>
      <c r="P176" s="215">
        <f>SUM(P177:P244)</f>
        <v>0</v>
      </c>
      <c r="Q176" s="214"/>
      <c r="R176" s="215">
        <f>SUM(R177:R244)</f>
        <v>0.2850125</v>
      </c>
      <c r="S176" s="214"/>
      <c r="T176" s="216">
        <f>SUM(T177:T244)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7" t="s">
        <v>158</v>
      </c>
      <c r="AT176" s="218" t="s">
        <v>73</v>
      </c>
      <c r="AU176" s="218" t="s">
        <v>82</v>
      </c>
      <c r="AY176" s="217" t="s">
        <v>142</v>
      </c>
      <c r="BK176" s="219">
        <f>SUM(BK177:BK244)</f>
        <v>0</v>
      </c>
    </row>
    <row r="177" s="2" customFormat="1" ht="33" customHeight="1">
      <c r="A177" s="39"/>
      <c r="B177" s="40"/>
      <c r="C177" s="220" t="s">
        <v>273</v>
      </c>
      <c r="D177" s="220" t="s">
        <v>143</v>
      </c>
      <c r="E177" s="221" t="s">
        <v>1130</v>
      </c>
      <c r="F177" s="222" t="s">
        <v>1131</v>
      </c>
      <c r="G177" s="223" t="s">
        <v>155</v>
      </c>
      <c r="H177" s="224">
        <v>2</v>
      </c>
      <c r="I177" s="225"/>
      <c r="J177" s="226">
        <f>ROUND(I177*H177,2)</f>
        <v>0</v>
      </c>
      <c r="K177" s="222" t="s">
        <v>165</v>
      </c>
      <c r="L177" s="45"/>
      <c r="M177" s="227" t="s">
        <v>19</v>
      </c>
      <c r="N177" s="228" t="s">
        <v>45</v>
      </c>
      <c r="O177" s="85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1" t="s">
        <v>944</v>
      </c>
      <c r="AT177" s="231" t="s">
        <v>143</v>
      </c>
      <c r="AU177" s="231" t="s">
        <v>85</v>
      </c>
      <c r="AY177" s="18" t="s">
        <v>142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82</v>
      </c>
      <c r="BK177" s="232">
        <f>ROUND(I177*H177,2)</f>
        <v>0</v>
      </c>
      <c r="BL177" s="18" t="s">
        <v>944</v>
      </c>
      <c r="BM177" s="231" t="s">
        <v>1132</v>
      </c>
    </row>
    <row r="178" s="2" customFormat="1">
      <c r="A178" s="39"/>
      <c r="B178" s="40"/>
      <c r="C178" s="41"/>
      <c r="D178" s="233" t="s">
        <v>149</v>
      </c>
      <c r="E178" s="41"/>
      <c r="F178" s="234" t="s">
        <v>1133</v>
      </c>
      <c r="G178" s="41"/>
      <c r="H178" s="41"/>
      <c r="I178" s="137"/>
      <c r="J178" s="41"/>
      <c r="K178" s="41"/>
      <c r="L178" s="45"/>
      <c r="M178" s="235"/>
      <c r="N178" s="236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149</v>
      </c>
      <c r="AU178" s="18" t="s">
        <v>85</v>
      </c>
    </row>
    <row r="179" s="2" customFormat="1" ht="33" customHeight="1">
      <c r="A179" s="39"/>
      <c r="B179" s="40"/>
      <c r="C179" s="248" t="s">
        <v>279</v>
      </c>
      <c r="D179" s="248" t="s">
        <v>152</v>
      </c>
      <c r="E179" s="249" t="s">
        <v>1134</v>
      </c>
      <c r="F179" s="250" t="s">
        <v>1135</v>
      </c>
      <c r="G179" s="251" t="s">
        <v>155</v>
      </c>
      <c r="H179" s="252">
        <v>2</v>
      </c>
      <c r="I179" s="253"/>
      <c r="J179" s="254">
        <f>ROUND(I179*H179,2)</f>
        <v>0</v>
      </c>
      <c r="K179" s="250" t="s">
        <v>165</v>
      </c>
      <c r="L179" s="255"/>
      <c r="M179" s="256" t="s">
        <v>19</v>
      </c>
      <c r="N179" s="257" t="s">
        <v>45</v>
      </c>
      <c r="O179" s="85"/>
      <c r="P179" s="229">
        <f>O179*H179</f>
        <v>0</v>
      </c>
      <c r="Q179" s="229">
        <v>0.0080999999999999996</v>
      </c>
      <c r="R179" s="229">
        <f>Q179*H179</f>
        <v>0.016199999999999999</v>
      </c>
      <c r="S179" s="229">
        <v>0</v>
      </c>
      <c r="T179" s="23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325</v>
      </c>
      <c r="AT179" s="231" t="s">
        <v>152</v>
      </c>
      <c r="AU179" s="231" t="s">
        <v>85</v>
      </c>
      <c r="AY179" s="18" t="s">
        <v>142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82</v>
      </c>
      <c r="BK179" s="232">
        <f>ROUND(I179*H179,2)</f>
        <v>0</v>
      </c>
      <c r="BL179" s="18" t="s">
        <v>325</v>
      </c>
      <c r="BM179" s="231" t="s">
        <v>1136</v>
      </c>
    </row>
    <row r="180" s="2" customFormat="1">
      <c r="A180" s="39"/>
      <c r="B180" s="40"/>
      <c r="C180" s="41"/>
      <c r="D180" s="233" t="s">
        <v>149</v>
      </c>
      <c r="E180" s="41"/>
      <c r="F180" s="234" t="s">
        <v>1135</v>
      </c>
      <c r="G180" s="41"/>
      <c r="H180" s="41"/>
      <c r="I180" s="137"/>
      <c r="J180" s="41"/>
      <c r="K180" s="41"/>
      <c r="L180" s="45"/>
      <c r="M180" s="235"/>
      <c r="N180" s="236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149</v>
      </c>
      <c r="AU180" s="18" t="s">
        <v>85</v>
      </c>
    </row>
    <row r="181" s="13" customFormat="1">
      <c r="A181" s="13"/>
      <c r="B181" s="237"/>
      <c r="C181" s="238"/>
      <c r="D181" s="233" t="s">
        <v>150</v>
      </c>
      <c r="E181" s="239" t="s">
        <v>19</v>
      </c>
      <c r="F181" s="240" t="s">
        <v>1592</v>
      </c>
      <c r="G181" s="238"/>
      <c r="H181" s="241">
        <v>2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150</v>
      </c>
      <c r="AU181" s="247" t="s">
        <v>85</v>
      </c>
      <c r="AV181" s="13" t="s">
        <v>85</v>
      </c>
      <c r="AW181" s="13" t="s">
        <v>34</v>
      </c>
      <c r="AX181" s="13" t="s">
        <v>82</v>
      </c>
      <c r="AY181" s="247" t="s">
        <v>142</v>
      </c>
    </row>
    <row r="182" s="2" customFormat="1" ht="21.75" customHeight="1">
      <c r="A182" s="39"/>
      <c r="B182" s="40"/>
      <c r="C182" s="220" t="s">
        <v>7</v>
      </c>
      <c r="D182" s="220" t="s">
        <v>143</v>
      </c>
      <c r="E182" s="221" t="s">
        <v>267</v>
      </c>
      <c r="F182" s="222" t="s">
        <v>268</v>
      </c>
      <c r="G182" s="223" t="s">
        <v>155</v>
      </c>
      <c r="H182" s="224">
        <v>1</v>
      </c>
      <c r="I182" s="225"/>
      <c r="J182" s="226">
        <f>ROUND(I182*H182,2)</f>
        <v>0</v>
      </c>
      <c r="K182" s="222" t="s">
        <v>165</v>
      </c>
      <c r="L182" s="45"/>
      <c r="M182" s="227" t="s">
        <v>19</v>
      </c>
      <c r="N182" s="228" t="s">
        <v>45</v>
      </c>
      <c r="O182" s="85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1" t="s">
        <v>269</v>
      </c>
      <c r="AT182" s="231" t="s">
        <v>143</v>
      </c>
      <c r="AU182" s="231" t="s">
        <v>85</v>
      </c>
      <c r="AY182" s="18" t="s">
        <v>142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82</v>
      </c>
      <c r="BK182" s="232">
        <f>ROUND(I182*H182,2)</f>
        <v>0</v>
      </c>
      <c r="BL182" s="18" t="s">
        <v>269</v>
      </c>
      <c r="BM182" s="231" t="s">
        <v>270</v>
      </c>
    </row>
    <row r="183" s="2" customFormat="1">
      <c r="A183" s="39"/>
      <c r="B183" s="40"/>
      <c r="C183" s="41"/>
      <c r="D183" s="233" t="s">
        <v>149</v>
      </c>
      <c r="E183" s="41"/>
      <c r="F183" s="234" t="s">
        <v>271</v>
      </c>
      <c r="G183" s="41"/>
      <c r="H183" s="41"/>
      <c r="I183" s="137"/>
      <c r="J183" s="41"/>
      <c r="K183" s="41"/>
      <c r="L183" s="45"/>
      <c r="M183" s="235"/>
      <c r="N183" s="236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149</v>
      </c>
      <c r="AU183" s="18" t="s">
        <v>85</v>
      </c>
    </row>
    <row r="184" s="2" customFormat="1">
      <c r="A184" s="39"/>
      <c r="B184" s="40"/>
      <c r="C184" s="41"/>
      <c r="D184" s="233" t="s">
        <v>197</v>
      </c>
      <c r="E184" s="41"/>
      <c r="F184" s="260" t="s">
        <v>272</v>
      </c>
      <c r="G184" s="41"/>
      <c r="H184" s="41"/>
      <c r="I184" s="137"/>
      <c r="J184" s="41"/>
      <c r="K184" s="41"/>
      <c r="L184" s="45"/>
      <c r="M184" s="235"/>
      <c r="N184" s="236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197</v>
      </c>
      <c r="AU184" s="18" t="s">
        <v>85</v>
      </c>
    </row>
    <row r="185" s="13" customFormat="1">
      <c r="A185" s="13"/>
      <c r="B185" s="237"/>
      <c r="C185" s="238"/>
      <c r="D185" s="233" t="s">
        <v>150</v>
      </c>
      <c r="E185" s="239" t="s">
        <v>19</v>
      </c>
      <c r="F185" s="240" t="s">
        <v>1588</v>
      </c>
      <c r="G185" s="238"/>
      <c r="H185" s="241">
        <v>1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150</v>
      </c>
      <c r="AU185" s="247" t="s">
        <v>85</v>
      </c>
      <c r="AV185" s="13" t="s">
        <v>85</v>
      </c>
      <c r="AW185" s="13" t="s">
        <v>34</v>
      </c>
      <c r="AX185" s="13" t="s">
        <v>82</v>
      </c>
      <c r="AY185" s="247" t="s">
        <v>142</v>
      </c>
    </row>
    <row r="186" s="2" customFormat="1" ht="21.75" customHeight="1">
      <c r="A186" s="39"/>
      <c r="B186" s="40"/>
      <c r="C186" s="220" t="s">
        <v>288</v>
      </c>
      <c r="D186" s="220" t="s">
        <v>143</v>
      </c>
      <c r="E186" s="221" t="s">
        <v>274</v>
      </c>
      <c r="F186" s="222" t="s">
        <v>275</v>
      </c>
      <c r="G186" s="223" t="s">
        <v>155</v>
      </c>
      <c r="H186" s="224">
        <v>4</v>
      </c>
      <c r="I186" s="225"/>
      <c r="J186" s="226">
        <f>ROUND(I186*H186,2)</f>
        <v>0</v>
      </c>
      <c r="K186" s="222" t="s">
        <v>165</v>
      </c>
      <c r="L186" s="45"/>
      <c r="M186" s="227" t="s">
        <v>19</v>
      </c>
      <c r="N186" s="228" t="s">
        <v>45</v>
      </c>
      <c r="O186" s="85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1" t="s">
        <v>269</v>
      </c>
      <c r="AT186" s="231" t="s">
        <v>143</v>
      </c>
      <c r="AU186" s="231" t="s">
        <v>85</v>
      </c>
      <c r="AY186" s="18" t="s">
        <v>142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82</v>
      </c>
      <c r="BK186" s="232">
        <f>ROUND(I186*H186,2)</f>
        <v>0</v>
      </c>
      <c r="BL186" s="18" t="s">
        <v>269</v>
      </c>
      <c r="BM186" s="231" t="s">
        <v>276</v>
      </c>
    </row>
    <row r="187" s="2" customFormat="1">
      <c r="A187" s="39"/>
      <c r="B187" s="40"/>
      <c r="C187" s="41"/>
      <c r="D187" s="233" t="s">
        <v>149</v>
      </c>
      <c r="E187" s="41"/>
      <c r="F187" s="234" t="s">
        <v>277</v>
      </c>
      <c r="G187" s="41"/>
      <c r="H187" s="41"/>
      <c r="I187" s="137"/>
      <c r="J187" s="41"/>
      <c r="K187" s="41"/>
      <c r="L187" s="45"/>
      <c r="M187" s="235"/>
      <c r="N187" s="236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149</v>
      </c>
      <c r="AU187" s="18" t="s">
        <v>85</v>
      </c>
    </row>
    <row r="188" s="2" customFormat="1">
      <c r="A188" s="39"/>
      <c r="B188" s="40"/>
      <c r="C188" s="41"/>
      <c r="D188" s="233" t="s">
        <v>197</v>
      </c>
      <c r="E188" s="41"/>
      <c r="F188" s="260" t="s">
        <v>272</v>
      </c>
      <c r="G188" s="41"/>
      <c r="H188" s="41"/>
      <c r="I188" s="137"/>
      <c r="J188" s="41"/>
      <c r="K188" s="41"/>
      <c r="L188" s="45"/>
      <c r="M188" s="235"/>
      <c r="N188" s="236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197</v>
      </c>
      <c r="AU188" s="18" t="s">
        <v>85</v>
      </c>
    </row>
    <row r="189" s="13" customFormat="1">
      <c r="A189" s="13"/>
      <c r="B189" s="237"/>
      <c r="C189" s="238"/>
      <c r="D189" s="233" t="s">
        <v>150</v>
      </c>
      <c r="E189" s="239" t="s">
        <v>19</v>
      </c>
      <c r="F189" s="240" t="s">
        <v>1584</v>
      </c>
      <c r="G189" s="238"/>
      <c r="H189" s="241">
        <v>4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150</v>
      </c>
      <c r="AU189" s="247" t="s">
        <v>85</v>
      </c>
      <c r="AV189" s="13" t="s">
        <v>85</v>
      </c>
      <c r="AW189" s="13" t="s">
        <v>34</v>
      </c>
      <c r="AX189" s="13" t="s">
        <v>82</v>
      </c>
      <c r="AY189" s="247" t="s">
        <v>142</v>
      </c>
    </row>
    <row r="190" s="2" customFormat="1" ht="21.75" customHeight="1">
      <c r="A190" s="39"/>
      <c r="B190" s="40"/>
      <c r="C190" s="220" t="s">
        <v>293</v>
      </c>
      <c r="D190" s="220" t="s">
        <v>143</v>
      </c>
      <c r="E190" s="221" t="s">
        <v>280</v>
      </c>
      <c r="F190" s="222" t="s">
        <v>281</v>
      </c>
      <c r="G190" s="223" t="s">
        <v>155</v>
      </c>
      <c r="H190" s="224">
        <v>1</v>
      </c>
      <c r="I190" s="225"/>
      <c r="J190" s="226">
        <f>ROUND(I190*H190,2)</f>
        <v>0</v>
      </c>
      <c r="K190" s="222" t="s">
        <v>165</v>
      </c>
      <c r="L190" s="45"/>
      <c r="M190" s="227" t="s">
        <v>19</v>
      </c>
      <c r="N190" s="228" t="s">
        <v>45</v>
      </c>
      <c r="O190" s="85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1" t="s">
        <v>269</v>
      </c>
      <c r="AT190" s="231" t="s">
        <v>143</v>
      </c>
      <c r="AU190" s="231" t="s">
        <v>85</v>
      </c>
      <c r="AY190" s="18" t="s">
        <v>142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82</v>
      </c>
      <c r="BK190" s="232">
        <f>ROUND(I190*H190,2)</f>
        <v>0</v>
      </c>
      <c r="BL190" s="18" t="s">
        <v>269</v>
      </c>
      <c r="BM190" s="231" t="s">
        <v>282</v>
      </c>
    </row>
    <row r="191" s="2" customFormat="1">
      <c r="A191" s="39"/>
      <c r="B191" s="40"/>
      <c r="C191" s="41"/>
      <c r="D191" s="233" t="s">
        <v>149</v>
      </c>
      <c r="E191" s="41"/>
      <c r="F191" s="234" t="s">
        <v>281</v>
      </c>
      <c r="G191" s="41"/>
      <c r="H191" s="41"/>
      <c r="I191" s="137"/>
      <c r="J191" s="41"/>
      <c r="K191" s="41"/>
      <c r="L191" s="45"/>
      <c r="M191" s="235"/>
      <c r="N191" s="236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149</v>
      </c>
      <c r="AU191" s="18" t="s">
        <v>85</v>
      </c>
    </row>
    <row r="192" s="13" customFormat="1">
      <c r="A192" s="13"/>
      <c r="B192" s="237"/>
      <c r="C192" s="238"/>
      <c r="D192" s="233" t="s">
        <v>150</v>
      </c>
      <c r="E192" s="239" t="s">
        <v>19</v>
      </c>
      <c r="F192" s="240" t="s">
        <v>1593</v>
      </c>
      <c r="G192" s="238"/>
      <c r="H192" s="241">
        <v>1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150</v>
      </c>
      <c r="AU192" s="247" t="s">
        <v>85</v>
      </c>
      <c r="AV192" s="13" t="s">
        <v>85</v>
      </c>
      <c r="AW192" s="13" t="s">
        <v>34</v>
      </c>
      <c r="AX192" s="13" t="s">
        <v>82</v>
      </c>
      <c r="AY192" s="247" t="s">
        <v>142</v>
      </c>
    </row>
    <row r="193" s="2" customFormat="1" ht="21.75" customHeight="1">
      <c r="A193" s="39"/>
      <c r="B193" s="40"/>
      <c r="C193" s="220" t="s">
        <v>299</v>
      </c>
      <c r="D193" s="220" t="s">
        <v>143</v>
      </c>
      <c r="E193" s="221" t="s">
        <v>283</v>
      </c>
      <c r="F193" s="222" t="s">
        <v>284</v>
      </c>
      <c r="G193" s="223" t="s">
        <v>155</v>
      </c>
      <c r="H193" s="224">
        <v>3</v>
      </c>
      <c r="I193" s="225"/>
      <c r="J193" s="226">
        <f>ROUND(I193*H193,2)</f>
        <v>0</v>
      </c>
      <c r="K193" s="222" t="s">
        <v>165</v>
      </c>
      <c r="L193" s="45"/>
      <c r="M193" s="227" t="s">
        <v>19</v>
      </c>
      <c r="N193" s="228" t="s">
        <v>45</v>
      </c>
      <c r="O193" s="85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269</v>
      </c>
      <c r="AT193" s="231" t="s">
        <v>143</v>
      </c>
      <c r="AU193" s="231" t="s">
        <v>85</v>
      </c>
      <c r="AY193" s="18" t="s">
        <v>142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82</v>
      </c>
      <c r="BK193" s="232">
        <f>ROUND(I193*H193,2)</f>
        <v>0</v>
      </c>
      <c r="BL193" s="18" t="s">
        <v>269</v>
      </c>
      <c r="BM193" s="231" t="s">
        <v>285</v>
      </c>
    </row>
    <row r="194" s="2" customFormat="1">
      <c r="A194" s="39"/>
      <c r="B194" s="40"/>
      <c r="C194" s="41"/>
      <c r="D194" s="233" t="s">
        <v>149</v>
      </c>
      <c r="E194" s="41"/>
      <c r="F194" s="234" t="s">
        <v>286</v>
      </c>
      <c r="G194" s="41"/>
      <c r="H194" s="41"/>
      <c r="I194" s="137"/>
      <c r="J194" s="41"/>
      <c r="K194" s="41"/>
      <c r="L194" s="45"/>
      <c r="M194" s="235"/>
      <c r="N194" s="236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149</v>
      </c>
      <c r="AU194" s="18" t="s">
        <v>85</v>
      </c>
    </row>
    <row r="195" s="13" customFormat="1">
      <c r="A195" s="13"/>
      <c r="B195" s="237"/>
      <c r="C195" s="238"/>
      <c r="D195" s="233" t="s">
        <v>150</v>
      </c>
      <c r="E195" s="239" t="s">
        <v>19</v>
      </c>
      <c r="F195" s="240" t="s">
        <v>1594</v>
      </c>
      <c r="G195" s="238"/>
      <c r="H195" s="241">
        <v>3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150</v>
      </c>
      <c r="AU195" s="247" t="s">
        <v>85</v>
      </c>
      <c r="AV195" s="13" t="s">
        <v>85</v>
      </c>
      <c r="AW195" s="13" t="s">
        <v>34</v>
      </c>
      <c r="AX195" s="13" t="s">
        <v>82</v>
      </c>
      <c r="AY195" s="247" t="s">
        <v>142</v>
      </c>
    </row>
    <row r="196" s="2" customFormat="1" ht="21.75" customHeight="1">
      <c r="A196" s="39"/>
      <c r="B196" s="40"/>
      <c r="C196" s="220" t="s">
        <v>305</v>
      </c>
      <c r="D196" s="220" t="s">
        <v>143</v>
      </c>
      <c r="E196" s="221" t="s">
        <v>289</v>
      </c>
      <c r="F196" s="222" t="s">
        <v>290</v>
      </c>
      <c r="G196" s="223" t="s">
        <v>155</v>
      </c>
      <c r="H196" s="224">
        <v>1</v>
      </c>
      <c r="I196" s="225"/>
      <c r="J196" s="226">
        <f>ROUND(I196*H196,2)</f>
        <v>0</v>
      </c>
      <c r="K196" s="222" t="s">
        <v>165</v>
      </c>
      <c r="L196" s="45"/>
      <c r="M196" s="227" t="s">
        <v>19</v>
      </c>
      <c r="N196" s="228" t="s">
        <v>45</v>
      </c>
      <c r="O196" s="85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1" t="s">
        <v>269</v>
      </c>
      <c r="AT196" s="231" t="s">
        <v>143</v>
      </c>
      <c r="AU196" s="231" t="s">
        <v>85</v>
      </c>
      <c r="AY196" s="18" t="s">
        <v>142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82</v>
      </c>
      <c r="BK196" s="232">
        <f>ROUND(I196*H196,2)</f>
        <v>0</v>
      </c>
      <c r="BL196" s="18" t="s">
        <v>269</v>
      </c>
      <c r="BM196" s="231" t="s">
        <v>291</v>
      </c>
    </row>
    <row r="197" s="2" customFormat="1">
      <c r="A197" s="39"/>
      <c r="B197" s="40"/>
      <c r="C197" s="41"/>
      <c r="D197" s="233" t="s">
        <v>149</v>
      </c>
      <c r="E197" s="41"/>
      <c r="F197" s="234" t="s">
        <v>290</v>
      </c>
      <c r="G197" s="41"/>
      <c r="H197" s="41"/>
      <c r="I197" s="137"/>
      <c r="J197" s="41"/>
      <c r="K197" s="41"/>
      <c r="L197" s="45"/>
      <c r="M197" s="235"/>
      <c r="N197" s="236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149</v>
      </c>
      <c r="AU197" s="18" t="s">
        <v>85</v>
      </c>
    </row>
    <row r="198" s="13" customFormat="1">
      <c r="A198" s="13"/>
      <c r="B198" s="237"/>
      <c r="C198" s="238"/>
      <c r="D198" s="233" t="s">
        <v>150</v>
      </c>
      <c r="E198" s="239" t="s">
        <v>19</v>
      </c>
      <c r="F198" s="240" t="s">
        <v>1593</v>
      </c>
      <c r="G198" s="238"/>
      <c r="H198" s="241">
        <v>1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150</v>
      </c>
      <c r="AU198" s="247" t="s">
        <v>85</v>
      </c>
      <c r="AV198" s="13" t="s">
        <v>85</v>
      </c>
      <c r="AW198" s="13" t="s">
        <v>34</v>
      </c>
      <c r="AX198" s="13" t="s">
        <v>82</v>
      </c>
      <c r="AY198" s="247" t="s">
        <v>142</v>
      </c>
    </row>
    <row r="199" s="2" customFormat="1" ht="21.75" customHeight="1">
      <c r="A199" s="39"/>
      <c r="B199" s="40"/>
      <c r="C199" s="220" t="s">
        <v>310</v>
      </c>
      <c r="D199" s="220" t="s">
        <v>143</v>
      </c>
      <c r="E199" s="221" t="s">
        <v>300</v>
      </c>
      <c r="F199" s="222" t="s">
        <v>301</v>
      </c>
      <c r="G199" s="223" t="s">
        <v>155</v>
      </c>
      <c r="H199" s="224">
        <v>3</v>
      </c>
      <c r="I199" s="225"/>
      <c r="J199" s="226">
        <f>ROUND(I199*H199,2)</f>
        <v>0</v>
      </c>
      <c r="K199" s="222" t="s">
        <v>165</v>
      </c>
      <c r="L199" s="45"/>
      <c r="M199" s="227" t="s">
        <v>19</v>
      </c>
      <c r="N199" s="228" t="s">
        <v>45</v>
      </c>
      <c r="O199" s="85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1" t="s">
        <v>269</v>
      </c>
      <c r="AT199" s="231" t="s">
        <v>143</v>
      </c>
      <c r="AU199" s="231" t="s">
        <v>85</v>
      </c>
      <c r="AY199" s="18" t="s">
        <v>142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82</v>
      </c>
      <c r="BK199" s="232">
        <f>ROUND(I199*H199,2)</f>
        <v>0</v>
      </c>
      <c r="BL199" s="18" t="s">
        <v>269</v>
      </c>
      <c r="BM199" s="231" t="s">
        <v>302</v>
      </c>
    </row>
    <row r="200" s="2" customFormat="1">
      <c r="A200" s="39"/>
      <c r="B200" s="40"/>
      <c r="C200" s="41"/>
      <c r="D200" s="233" t="s">
        <v>149</v>
      </c>
      <c r="E200" s="41"/>
      <c r="F200" s="234" t="s">
        <v>303</v>
      </c>
      <c r="G200" s="41"/>
      <c r="H200" s="41"/>
      <c r="I200" s="137"/>
      <c r="J200" s="41"/>
      <c r="K200" s="41"/>
      <c r="L200" s="45"/>
      <c r="M200" s="235"/>
      <c r="N200" s="236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149</v>
      </c>
      <c r="AU200" s="18" t="s">
        <v>85</v>
      </c>
    </row>
    <row r="201" s="13" customFormat="1">
      <c r="A201" s="13"/>
      <c r="B201" s="237"/>
      <c r="C201" s="238"/>
      <c r="D201" s="233" t="s">
        <v>150</v>
      </c>
      <c r="E201" s="239" t="s">
        <v>19</v>
      </c>
      <c r="F201" s="240" t="s">
        <v>1594</v>
      </c>
      <c r="G201" s="238"/>
      <c r="H201" s="241">
        <v>3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150</v>
      </c>
      <c r="AU201" s="247" t="s">
        <v>85</v>
      </c>
      <c r="AV201" s="13" t="s">
        <v>85</v>
      </c>
      <c r="AW201" s="13" t="s">
        <v>34</v>
      </c>
      <c r="AX201" s="13" t="s">
        <v>82</v>
      </c>
      <c r="AY201" s="247" t="s">
        <v>142</v>
      </c>
    </row>
    <row r="202" s="2" customFormat="1" ht="21.75" customHeight="1">
      <c r="A202" s="39"/>
      <c r="B202" s="40"/>
      <c r="C202" s="220" t="s">
        <v>316</v>
      </c>
      <c r="D202" s="220" t="s">
        <v>143</v>
      </c>
      <c r="E202" s="221" t="s">
        <v>306</v>
      </c>
      <c r="F202" s="222" t="s">
        <v>307</v>
      </c>
      <c r="G202" s="223" t="s">
        <v>155</v>
      </c>
      <c r="H202" s="224">
        <v>10</v>
      </c>
      <c r="I202" s="225"/>
      <c r="J202" s="226">
        <f>ROUND(I202*H202,2)</f>
        <v>0</v>
      </c>
      <c r="K202" s="222" t="s">
        <v>165</v>
      </c>
      <c r="L202" s="45"/>
      <c r="M202" s="227" t="s">
        <v>19</v>
      </c>
      <c r="N202" s="228" t="s">
        <v>45</v>
      </c>
      <c r="O202" s="85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1" t="s">
        <v>269</v>
      </c>
      <c r="AT202" s="231" t="s">
        <v>143</v>
      </c>
      <c r="AU202" s="231" t="s">
        <v>85</v>
      </c>
      <c r="AY202" s="18" t="s">
        <v>142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82</v>
      </c>
      <c r="BK202" s="232">
        <f>ROUND(I202*H202,2)</f>
        <v>0</v>
      </c>
      <c r="BL202" s="18" t="s">
        <v>269</v>
      </c>
      <c r="BM202" s="231" t="s">
        <v>308</v>
      </c>
    </row>
    <row r="203" s="2" customFormat="1">
      <c r="A203" s="39"/>
      <c r="B203" s="40"/>
      <c r="C203" s="41"/>
      <c r="D203" s="233" t="s">
        <v>149</v>
      </c>
      <c r="E203" s="41"/>
      <c r="F203" s="234" t="s">
        <v>309</v>
      </c>
      <c r="G203" s="41"/>
      <c r="H203" s="41"/>
      <c r="I203" s="137"/>
      <c r="J203" s="41"/>
      <c r="K203" s="41"/>
      <c r="L203" s="45"/>
      <c r="M203" s="235"/>
      <c r="N203" s="236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149</v>
      </c>
      <c r="AU203" s="18" t="s">
        <v>85</v>
      </c>
    </row>
    <row r="204" s="13" customFormat="1">
      <c r="A204" s="13"/>
      <c r="B204" s="237"/>
      <c r="C204" s="238"/>
      <c r="D204" s="233" t="s">
        <v>150</v>
      </c>
      <c r="E204" s="239" t="s">
        <v>19</v>
      </c>
      <c r="F204" s="240" t="s">
        <v>1595</v>
      </c>
      <c r="G204" s="238"/>
      <c r="H204" s="241">
        <v>10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150</v>
      </c>
      <c r="AU204" s="247" t="s">
        <v>85</v>
      </c>
      <c r="AV204" s="13" t="s">
        <v>85</v>
      </c>
      <c r="AW204" s="13" t="s">
        <v>34</v>
      </c>
      <c r="AX204" s="13" t="s">
        <v>82</v>
      </c>
      <c r="AY204" s="247" t="s">
        <v>142</v>
      </c>
    </row>
    <row r="205" s="2" customFormat="1" ht="21.75" customHeight="1">
      <c r="A205" s="39"/>
      <c r="B205" s="40"/>
      <c r="C205" s="220" t="s">
        <v>322</v>
      </c>
      <c r="D205" s="220" t="s">
        <v>143</v>
      </c>
      <c r="E205" s="221" t="s">
        <v>1143</v>
      </c>
      <c r="F205" s="222" t="s">
        <v>1144</v>
      </c>
      <c r="G205" s="223" t="s">
        <v>155</v>
      </c>
      <c r="H205" s="224">
        <v>2</v>
      </c>
      <c r="I205" s="225"/>
      <c r="J205" s="226">
        <f>ROUND(I205*H205,2)</f>
        <v>0</v>
      </c>
      <c r="K205" s="222" t="s">
        <v>165</v>
      </c>
      <c r="L205" s="45"/>
      <c r="M205" s="227" t="s">
        <v>19</v>
      </c>
      <c r="N205" s="228" t="s">
        <v>45</v>
      </c>
      <c r="O205" s="85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1" t="s">
        <v>269</v>
      </c>
      <c r="AT205" s="231" t="s">
        <v>143</v>
      </c>
      <c r="AU205" s="231" t="s">
        <v>85</v>
      </c>
      <c r="AY205" s="18" t="s">
        <v>142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82</v>
      </c>
      <c r="BK205" s="232">
        <f>ROUND(I205*H205,2)</f>
        <v>0</v>
      </c>
      <c r="BL205" s="18" t="s">
        <v>269</v>
      </c>
      <c r="BM205" s="231" t="s">
        <v>1145</v>
      </c>
    </row>
    <row r="206" s="2" customFormat="1">
      <c r="A206" s="39"/>
      <c r="B206" s="40"/>
      <c r="C206" s="41"/>
      <c r="D206" s="233" t="s">
        <v>149</v>
      </c>
      <c r="E206" s="41"/>
      <c r="F206" s="234" t="s">
        <v>1146</v>
      </c>
      <c r="G206" s="41"/>
      <c r="H206" s="41"/>
      <c r="I206" s="137"/>
      <c r="J206" s="41"/>
      <c r="K206" s="41"/>
      <c r="L206" s="45"/>
      <c r="M206" s="235"/>
      <c r="N206" s="236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149</v>
      </c>
      <c r="AU206" s="18" t="s">
        <v>85</v>
      </c>
    </row>
    <row r="207" s="13" customFormat="1">
      <c r="A207" s="13"/>
      <c r="B207" s="237"/>
      <c r="C207" s="238"/>
      <c r="D207" s="233" t="s">
        <v>150</v>
      </c>
      <c r="E207" s="239" t="s">
        <v>19</v>
      </c>
      <c r="F207" s="240" t="s">
        <v>1592</v>
      </c>
      <c r="G207" s="238"/>
      <c r="H207" s="241">
        <v>2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150</v>
      </c>
      <c r="AU207" s="247" t="s">
        <v>85</v>
      </c>
      <c r="AV207" s="13" t="s">
        <v>85</v>
      </c>
      <c r="AW207" s="13" t="s">
        <v>34</v>
      </c>
      <c r="AX207" s="13" t="s">
        <v>82</v>
      </c>
      <c r="AY207" s="247" t="s">
        <v>142</v>
      </c>
    </row>
    <row r="208" s="2" customFormat="1" ht="33" customHeight="1">
      <c r="A208" s="39"/>
      <c r="B208" s="40"/>
      <c r="C208" s="220" t="s">
        <v>330</v>
      </c>
      <c r="D208" s="220" t="s">
        <v>143</v>
      </c>
      <c r="E208" s="221" t="s">
        <v>317</v>
      </c>
      <c r="F208" s="222" t="s">
        <v>318</v>
      </c>
      <c r="G208" s="223" t="s">
        <v>194</v>
      </c>
      <c r="H208" s="224">
        <v>275</v>
      </c>
      <c r="I208" s="225"/>
      <c r="J208" s="226">
        <f>ROUND(I208*H208,2)</f>
        <v>0</v>
      </c>
      <c r="K208" s="222" t="s">
        <v>165</v>
      </c>
      <c r="L208" s="45"/>
      <c r="M208" s="227" t="s">
        <v>19</v>
      </c>
      <c r="N208" s="228" t="s">
        <v>45</v>
      </c>
      <c r="O208" s="85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1" t="s">
        <v>269</v>
      </c>
      <c r="AT208" s="231" t="s">
        <v>143</v>
      </c>
      <c r="AU208" s="231" t="s">
        <v>85</v>
      </c>
      <c r="AY208" s="18" t="s">
        <v>142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82</v>
      </c>
      <c r="BK208" s="232">
        <f>ROUND(I208*H208,2)</f>
        <v>0</v>
      </c>
      <c r="BL208" s="18" t="s">
        <v>269</v>
      </c>
      <c r="BM208" s="231" t="s">
        <v>319</v>
      </c>
    </row>
    <row r="209" s="2" customFormat="1">
      <c r="A209" s="39"/>
      <c r="B209" s="40"/>
      <c r="C209" s="41"/>
      <c r="D209" s="233" t="s">
        <v>149</v>
      </c>
      <c r="E209" s="41"/>
      <c r="F209" s="234" t="s">
        <v>320</v>
      </c>
      <c r="G209" s="41"/>
      <c r="H209" s="41"/>
      <c r="I209" s="137"/>
      <c r="J209" s="41"/>
      <c r="K209" s="41"/>
      <c r="L209" s="45"/>
      <c r="M209" s="235"/>
      <c r="N209" s="236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149</v>
      </c>
      <c r="AU209" s="18" t="s">
        <v>85</v>
      </c>
    </row>
    <row r="210" s="2" customFormat="1" ht="16.5" customHeight="1">
      <c r="A210" s="39"/>
      <c r="B210" s="40"/>
      <c r="C210" s="248" t="s">
        <v>336</v>
      </c>
      <c r="D210" s="248" t="s">
        <v>152</v>
      </c>
      <c r="E210" s="249" t="s">
        <v>323</v>
      </c>
      <c r="F210" s="250" t="s">
        <v>324</v>
      </c>
      <c r="G210" s="251" t="s">
        <v>194</v>
      </c>
      <c r="H210" s="252">
        <v>316.25</v>
      </c>
      <c r="I210" s="253"/>
      <c r="J210" s="254">
        <f>ROUND(I210*H210,2)</f>
        <v>0</v>
      </c>
      <c r="K210" s="250" t="s">
        <v>165</v>
      </c>
      <c r="L210" s="255"/>
      <c r="M210" s="256" t="s">
        <v>19</v>
      </c>
      <c r="N210" s="257" t="s">
        <v>45</v>
      </c>
      <c r="O210" s="85"/>
      <c r="P210" s="229">
        <f>O210*H210</f>
        <v>0</v>
      </c>
      <c r="Q210" s="229">
        <v>6.9999999999999994E-05</v>
      </c>
      <c r="R210" s="229">
        <f>Q210*H210</f>
        <v>0.022137499999999997</v>
      </c>
      <c r="S210" s="229">
        <v>0</v>
      </c>
      <c r="T210" s="23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1" t="s">
        <v>325</v>
      </c>
      <c r="AT210" s="231" t="s">
        <v>152</v>
      </c>
      <c r="AU210" s="231" t="s">
        <v>85</v>
      </c>
      <c r="AY210" s="18" t="s">
        <v>142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82</v>
      </c>
      <c r="BK210" s="232">
        <f>ROUND(I210*H210,2)</f>
        <v>0</v>
      </c>
      <c r="BL210" s="18" t="s">
        <v>325</v>
      </c>
      <c r="BM210" s="231" t="s">
        <v>326</v>
      </c>
    </row>
    <row r="211" s="2" customFormat="1">
      <c r="A211" s="39"/>
      <c r="B211" s="40"/>
      <c r="C211" s="41"/>
      <c r="D211" s="233" t="s">
        <v>149</v>
      </c>
      <c r="E211" s="41"/>
      <c r="F211" s="234" t="s">
        <v>324</v>
      </c>
      <c r="G211" s="41"/>
      <c r="H211" s="41"/>
      <c r="I211" s="137"/>
      <c r="J211" s="41"/>
      <c r="K211" s="41"/>
      <c r="L211" s="45"/>
      <c r="M211" s="235"/>
      <c r="N211" s="236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149</v>
      </c>
      <c r="AU211" s="18" t="s">
        <v>85</v>
      </c>
    </row>
    <row r="212" s="2" customFormat="1">
      <c r="A212" s="39"/>
      <c r="B212" s="40"/>
      <c r="C212" s="41"/>
      <c r="D212" s="233" t="s">
        <v>210</v>
      </c>
      <c r="E212" s="41"/>
      <c r="F212" s="260" t="s">
        <v>327</v>
      </c>
      <c r="G212" s="41"/>
      <c r="H212" s="41"/>
      <c r="I212" s="137"/>
      <c r="J212" s="41"/>
      <c r="K212" s="41"/>
      <c r="L212" s="45"/>
      <c r="M212" s="235"/>
      <c r="N212" s="236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210</v>
      </c>
      <c r="AU212" s="18" t="s">
        <v>85</v>
      </c>
    </row>
    <row r="213" s="13" customFormat="1">
      <c r="A213" s="13"/>
      <c r="B213" s="237"/>
      <c r="C213" s="238"/>
      <c r="D213" s="233" t="s">
        <v>150</v>
      </c>
      <c r="E213" s="239" t="s">
        <v>19</v>
      </c>
      <c r="F213" s="240" t="s">
        <v>1596</v>
      </c>
      <c r="G213" s="238"/>
      <c r="H213" s="241">
        <v>275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150</v>
      </c>
      <c r="AU213" s="247" t="s">
        <v>85</v>
      </c>
      <c r="AV213" s="13" t="s">
        <v>85</v>
      </c>
      <c r="AW213" s="13" t="s">
        <v>34</v>
      </c>
      <c r="AX213" s="13" t="s">
        <v>82</v>
      </c>
      <c r="AY213" s="247" t="s">
        <v>142</v>
      </c>
    </row>
    <row r="214" s="13" customFormat="1">
      <c r="A214" s="13"/>
      <c r="B214" s="237"/>
      <c r="C214" s="238"/>
      <c r="D214" s="233" t="s">
        <v>150</v>
      </c>
      <c r="E214" s="238"/>
      <c r="F214" s="240" t="s">
        <v>1597</v>
      </c>
      <c r="G214" s="238"/>
      <c r="H214" s="241">
        <v>316.25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150</v>
      </c>
      <c r="AU214" s="247" t="s">
        <v>85</v>
      </c>
      <c r="AV214" s="13" t="s">
        <v>85</v>
      </c>
      <c r="AW214" s="13" t="s">
        <v>4</v>
      </c>
      <c r="AX214" s="13" t="s">
        <v>82</v>
      </c>
      <c r="AY214" s="247" t="s">
        <v>142</v>
      </c>
    </row>
    <row r="215" s="2" customFormat="1" ht="21.75" customHeight="1">
      <c r="A215" s="39"/>
      <c r="B215" s="40"/>
      <c r="C215" s="220" t="s">
        <v>342</v>
      </c>
      <c r="D215" s="220" t="s">
        <v>143</v>
      </c>
      <c r="E215" s="221" t="s">
        <v>331</v>
      </c>
      <c r="F215" s="222" t="s">
        <v>332</v>
      </c>
      <c r="G215" s="223" t="s">
        <v>194</v>
      </c>
      <c r="H215" s="224">
        <v>180</v>
      </c>
      <c r="I215" s="225"/>
      <c r="J215" s="226">
        <f>ROUND(I215*H215,2)</f>
        <v>0</v>
      </c>
      <c r="K215" s="222" t="s">
        <v>165</v>
      </c>
      <c r="L215" s="45"/>
      <c r="M215" s="227" t="s">
        <v>19</v>
      </c>
      <c r="N215" s="228" t="s">
        <v>45</v>
      </c>
      <c r="O215" s="85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1" t="s">
        <v>269</v>
      </c>
      <c r="AT215" s="231" t="s">
        <v>143</v>
      </c>
      <c r="AU215" s="231" t="s">
        <v>85</v>
      </c>
      <c r="AY215" s="18" t="s">
        <v>142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82</v>
      </c>
      <c r="BK215" s="232">
        <f>ROUND(I215*H215,2)</f>
        <v>0</v>
      </c>
      <c r="BL215" s="18" t="s">
        <v>269</v>
      </c>
      <c r="BM215" s="231" t="s">
        <v>333</v>
      </c>
    </row>
    <row r="216" s="2" customFormat="1">
      <c r="A216" s="39"/>
      <c r="B216" s="40"/>
      <c r="C216" s="41"/>
      <c r="D216" s="233" t="s">
        <v>149</v>
      </c>
      <c r="E216" s="41"/>
      <c r="F216" s="234" t="s">
        <v>334</v>
      </c>
      <c r="G216" s="41"/>
      <c r="H216" s="41"/>
      <c r="I216" s="137"/>
      <c r="J216" s="41"/>
      <c r="K216" s="41"/>
      <c r="L216" s="45"/>
      <c r="M216" s="235"/>
      <c r="N216" s="236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149</v>
      </c>
      <c r="AU216" s="18" t="s">
        <v>85</v>
      </c>
    </row>
    <row r="217" s="2" customFormat="1" ht="16.5" customHeight="1">
      <c r="A217" s="39"/>
      <c r="B217" s="40"/>
      <c r="C217" s="248" t="s">
        <v>156</v>
      </c>
      <c r="D217" s="248" t="s">
        <v>152</v>
      </c>
      <c r="E217" s="249" t="s">
        <v>337</v>
      </c>
      <c r="F217" s="250" t="s">
        <v>338</v>
      </c>
      <c r="G217" s="251" t="s">
        <v>194</v>
      </c>
      <c r="H217" s="252">
        <v>207</v>
      </c>
      <c r="I217" s="253"/>
      <c r="J217" s="254">
        <f>ROUND(I217*H217,2)</f>
        <v>0</v>
      </c>
      <c r="K217" s="250" t="s">
        <v>165</v>
      </c>
      <c r="L217" s="255"/>
      <c r="M217" s="256" t="s">
        <v>19</v>
      </c>
      <c r="N217" s="257" t="s">
        <v>45</v>
      </c>
      <c r="O217" s="85"/>
      <c r="P217" s="229">
        <f>O217*H217</f>
        <v>0</v>
      </c>
      <c r="Q217" s="229">
        <v>0.00010000000000000001</v>
      </c>
      <c r="R217" s="229">
        <f>Q217*H217</f>
        <v>0.0207</v>
      </c>
      <c r="S217" s="229">
        <v>0</v>
      </c>
      <c r="T217" s="23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1" t="s">
        <v>325</v>
      </c>
      <c r="AT217" s="231" t="s">
        <v>152</v>
      </c>
      <c r="AU217" s="231" t="s">
        <v>85</v>
      </c>
      <c r="AY217" s="18" t="s">
        <v>142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82</v>
      </c>
      <c r="BK217" s="232">
        <f>ROUND(I217*H217,2)</f>
        <v>0</v>
      </c>
      <c r="BL217" s="18" t="s">
        <v>325</v>
      </c>
      <c r="BM217" s="231" t="s">
        <v>339</v>
      </c>
    </row>
    <row r="218" s="2" customFormat="1">
      <c r="A218" s="39"/>
      <c r="B218" s="40"/>
      <c r="C218" s="41"/>
      <c r="D218" s="233" t="s">
        <v>149</v>
      </c>
      <c r="E218" s="41"/>
      <c r="F218" s="234" t="s">
        <v>338</v>
      </c>
      <c r="G218" s="41"/>
      <c r="H218" s="41"/>
      <c r="I218" s="137"/>
      <c r="J218" s="41"/>
      <c r="K218" s="41"/>
      <c r="L218" s="45"/>
      <c r="M218" s="235"/>
      <c r="N218" s="236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149</v>
      </c>
      <c r="AU218" s="18" t="s">
        <v>85</v>
      </c>
    </row>
    <row r="219" s="13" customFormat="1">
      <c r="A219" s="13"/>
      <c r="B219" s="237"/>
      <c r="C219" s="238"/>
      <c r="D219" s="233" t="s">
        <v>150</v>
      </c>
      <c r="E219" s="239" t="s">
        <v>19</v>
      </c>
      <c r="F219" s="240" t="s">
        <v>1598</v>
      </c>
      <c r="G219" s="238"/>
      <c r="H219" s="241">
        <v>180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150</v>
      </c>
      <c r="AU219" s="247" t="s">
        <v>85</v>
      </c>
      <c r="AV219" s="13" t="s">
        <v>85</v>
      </c>
      <c r="AW219" s="13" t="s">
        <v>34</v>
      </c>
      <c r="AX219" s="13" t="s">
        <v>82</v>
      </c>
      <c r="AY219" s="247" t="s">
        <v>142</v>
      </c>
    </row>
    <row r="220" s="13" customFormat="1">
      <c r="A220" s="13"/>
      <c r="B220" s="237"/>
      <c r="C220" s="238"/>
      <c r="D220" s="233" t="s">
        <v>150</v>
      </c>
      <c r="E220" s="238"/>
      <c r="F220" s="240" t="s">
        <v>1151</v>
      </c>
      <c r="G220" s="238"/>
      <c r="H220" s="241">
        <v>207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150</v>
      </c>
      <c r="AU220" s="247" t="s">
        <v>85</v>
      </c>
      <c r="AV220" s="13" t="s">
        <v>85</v>
      </c>
      <c r="AW220" s="13" t="s">
        <v>4</v>
      </c>
      <c r="AX220" s="13" t="s">
        <v>82</v>
      </c>
      <c r="AY220" s="247" t="s">
        <v>142</v>
      </c>
    </row>
    <row r="221" s="2" customFormat="1" ht="21.75" customHeight="1">
      <c r="A221" s="39"/>
      <c r="B221" s="40"/>
      <c r="C221" s="220" t="s">
        <v>353</v>
      </c>
      <c r="D221" s="220" t="s">
        <v>143</v>
      </c>
      <c r="E221" s="221" t="s">
        <v>343</v>
      </c>
      <c r="F221" s="222" t="s">
        <v>344</v>
      </c>
      <c r="G221" s="223" t="s">
        <v>194</v>
      </c>
      <c r="H221" s="224">
        <v>15</v>
      </c>
      <c r="I221" s="225"/>
      <c r="J221" s="226">
        <f>ROUND(I221*H221,2)</f>
        <v>0</v>
      </c>
      <c r="K221" s="222" t="s">
        <v>165</v>
      </c>
      <c r="L221" s="45"/>
      <c r="M221" s="227" t="s">
        <v>19</v>
      </c>
      <c r="N221" s="228" t="s">
        <v>45</v>
      </c>
      <c r="O221" s="85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1" t="s">
        <v>269</v>
      </c>
      <c r="AT221" s="231" t="s">
        <v>143</v>
      </c>
      <c r="AU221" s="231" t="s">
        <v>85</v>
      </c>
      <c r="AY221" s="18" t="s">
        <v>142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82</v>
      </c>
      <c r="BK221" s="232">
        <f>ROUND(I221*H221,2)</f>
        <v>0</v>
      </c>
      <c r="BL221" s="18" t="s">
        <v>269</v>
      </c>
      <c r="BM221" s="231" t="s">
        <v>345</v>
      </c>
    </row>
    <row r="222" s="2" customFormat="1">
      <c r="A222" s="39"/>
      <c r="B222" s="40"/>
      <c r="C222" s="41"/>
      <c r="D222" s="233" t="s">
        <v>149</v>
      </c>
      <c r="E222" s="41"/>
      <c r="F222" s="234" t="s">
        <v>346</v>
      </c>
      <c r="G222" s="41"/>
      <c r="H222" s="41"/>
      <c r="I222" s="137"/>
      <c r="J222" s="41"/>
      <c r="K222" s="41"/>
      <c r="L222" s="45"/>
      <c r="M222" s="235"/>
      <c r="N222" s="236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149</v>
      </c>
      <c r="AU222" s="18" t="s">
        <v>85</v>
      </c>
    </row>
    <row r="223" s="2" customFormat="1" ht="16.5" customHeight="1">
      <c r="A223" s="39"/>
      <c r="B223" s="40"/>
      <c r="C223" s="248" t="s">
        <v>358</v>
      </c>
      <c r="D223" s="248" t="s">
        <v>152</v>
      </c>
      <c r="E223" s="249" t="s">
        <v>1152</v>
      </c>
      <c r="F223" s="250" t="s">
        <v>1153</v>
      </c>
      <c r="G223" s="251" t="s">
        <v>194</v>
      </c>
      <c r="H223" s="252">
        <v>17.25</v>
      </c>
      <c r="I223" s="253"/>
      <c r="J223" s="254">
        <f>ROUND(I223*H223,2)</f>
        <v>0</v>
      </c>
      <c r="K223" s="250" t="s">
        <v>165</v>
      </c>
      <c r="L223" s="255"/>
      <c r="M223" s="256" t="s">
        <v>19</v>
      </c>
      <c r="N223" s="257" t="s">
        <v>45</v>
      </c>
      <c r="O223" s="85"/>
      <c r="P223" s="229">
        <f>O223*H223</f>
        <v>0</v>
      </c>
      <c r="Q223" s="229">
        <v>0.00035</v>
      </c>
      <c r="R223" s="229">
        <f>Q223*H223</f>
        <v>0.0060375000000000003</v>
      </c>
      <c r="S223" s="229">
        <v>0</v>
      </c>
      <c r="T223" s="23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1" t="s">
        <v>325</v>
      </c>
      <c r="AT223" s="231" t="s">
        <v>152</v>
      </c>
      <c r="AU223" s="231" t="s">
        <v>85</v>
      </c>
      <c r="AY223" s="18" t="s">
        <v>142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82</v>
      </c>
      <c r="BK223" s="232">
        <f>ROUND(I223*H223,2)</f>
        <v>0</v>
      </c>
      <c r="BL223" s="18" t="s">
        <v>325</v>
      </c>
      <c r="BM223" s="231" t="s">
        <v>349</v>
      </c>
    </row>
    <row r="224" s="2" customFormat="1">
      <c r="A224" s="39"/>
      <c r="B224" s="40"/>
      <c r="C224" s="41"/>
      <c r="D224" s="233" t="s">
        <v>149</v>
      </c>
      <c r="E224" s="41"/>
      <c r="F224" s="234" t="s">
        <v>1153</v>
      </c>
      <c r="G224" s="41"/>
      <c r="H224" s="41"/>
      <c r="I224" s="137"/>
      <c r="J224" s="41"/>
      <c r="K224" s="41"/>
      <c r="L224" s="45"/>
      <c r="M224" s="235"/>
      <c r="N224" s="236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149</v>
      </c>
      <c r="AU224" s="18" t="s">
        <v>85</v>
      </c>
    </row>
    <row r="225" s="2" customFormat="1">
      <c r="A225" s="39"/>
      <c r="B225" s="40"/>
      <c r="C225" s="41"/>
      <c r="D225" s="233" t="s">
        <v>210</v>
      </c>
      <c r="E225" s="41"/>
      <c r="F225" s="260" t="s">
        <v>350</v>
      </c>
      <c r="G225" s="41"/>
      <c r="H225" s="41"/>
      <c r="I225" s="137"/>
      <c r="J225" s="41"/>
      <c r="K225" s="41"/>
      <c r="L225" s="45"/>
      <c r="M225" s="235"/>
      <c r="N225" s="236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210</v>
      </c>
      <c r="AU225" s="18" t="s">
        <v>85</v>
      </c>
    </row>
    <row r="226" s="13" customFormat="1">
      <c r="A226" s="13"/>
      <c r="B226" s="237"/>
      <c r="C226" s="238"/>
      <c r="D226" s="233" t="s">
        <v>150</v>
      </c>
      <c r="E226" s="239" t="s">
        <v>19</v>
      </c>
      <c r="F226" s="240" t="s">
        <v>1599</v>
      </c>
      <c r="G226" s="238"/>
      <c r="H226" s="241">
        <v>15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150</v>
      </c>
      <c r="AU226" s="247" t="s">
        <v>85</v>
      </c>
      <c r="AV226" s="13" t="s">
        <v>85</v>
      </c>
      <c r="AW226" s="13" t="s">
        <v>34</v>
      </c>
      <c r="AX226" s="13" t="s">
        <v>82</v>
      </c>
      <c r="AY226" s="247" t="s">
        <v>142</v>
      </c>
    </row>
    <row r="227" s="13" customFormat="1">
      <c r="A227" s="13"/>
      <c r="B227" s="237"/>
      <c r="C227" s="238"/>
      <c r="D227" s="233" t="s">
        <v>150</v>
      </c>
      <c r="E227" s="238"/>
      <c r="F227" s="240" t="s">
        <v>1600</v>
      </c>
      <c r="G227" s="238"/>
      <c r="H227" s="241">
        <v>17.25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7" t="s">
        <v>150</v>
      </c>
      <c r="AU227" s="247" t="s">
        <v>85</v>
      </c>
      <c r="AV227" s="13" t="s">
        <v>85</v>
      </c>
      <c r="AW227" s="13" t="s">
        <v>4</v>
      </c>
      <c r="AX227" s="13" t="s">
        <v>82</v>
      </c>
      <c r="AY227" s="247" t="s">
        <v>142</v>
      </c>
    </row>
    <row r="228" s="2" customFormat="1" ht="21.75" customHeight="1">
      <c r="A228" s="39"/>
      <c r="B228" s="40"/>
      <c r="C228" s="220" t="s">
        <v>366</v>
      </c>
      <c r="D228" s="220" t="s">
        <v>143</v>
      </c>
      <c r="E228" s="221" t="s">
        <v>1155</v>
      </c>
      <c r="F228" s="222" t="s">
        <v>1156</v>
      </c>
      <c r="G228" s="223" t="s">
        <v>194</v>
      </c>
      <c r="H228" s="224">
        <v>20</v>
      </c>
      <c r="I228" s="225"/>
      <c r="J228" s="226">
        <f>ROUND(I228*H228,2)</f>
        <v>0</v>
      </c>
      <c r="K228" s="222" t="s">
        <v>165</v>
      </c>
      <c r="L228" s="45"/>
      <c r="M228" s="227" t="s">
        <v>19</v>
      </c>
      <c r="N228" s="228" t="s">
        <v>45</v>
      </c>
      <c r="O228" s="85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1" t="s">
        <v>269</v>
      </c>
      <c r="AT228" s="231" t="s">
        <v>143</v>
      </c>
      <c r="AU228" s="231" t="s">
        <v>85</v>
      </c>
      <c r="AY228" s="18" t="s">
        <v>142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82</v>
      </c>
      <c r="BK228" s="232">
        <f>ROUND(I228*H228,2)</f>
        <v>0</v>
      </c>
      <c r="BL228" s="18" t="s">
        <v>269</v>
      </c>
      <c r="BM228" s="231" t="s">
        <v>1157</v>
      </c>
    </row>
    <row r="229" s="2" customFormat="1">
      <c r="A229" s="39"/>
      <c r="B229" s="40"/>
      <c r="C229" s="41"/>
      <c r="D229" s="233" t="s">
        <v>149</v>
      </c>
      <c r="E229" s="41"/>
      <c r="F229" s="234" t="s">
        <v>1158</v>
      </c>
      <c r="G229" s="41"/>
      <c r="H229" s="41"/>
      <c r="I229" s="137"/>
      <c r="J229" s="41"/>
      <c r="K229" s="41"/>
      <c r="L229" s="45"/>
      <c r="M229" s="235"/>
      <c r="N229" s="236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149</v>
      </c>
      <c r="AU229" s="18" t="s">
        <v>85</v>
      </c>
    </row>
    <row r="230" s="2" customFormat="1" ht="16.5" customHeight="1">
      <c r="A230" s="39"/>
      <c r="B230" s="40"/>
      <c r="C230" s="248" t="s">
        <v>372</v>
      </c>
      <c r="D230" s="248" t="s">
        <v>152</v>
      </c>
      <c r="E230" s="249" t="s">
        <v>1159</v>
      </c>
      <c r="F230" s="250" t="s">
        <v>1160</v>
      </c>
      <c r="G230" s="251" t="s">
        <v>194</v>
      </c>
      <c r="H230" s="252">
        <v>23</v>
      </c>
      <c r="I230" s="253"/>
      <c r="J230" s="254">
        <f>ROUND(I230*H230,2)</f>
        <v>0</v>
      </c>
      <c r="K230" s="250" t="s">
        <v>165</v>
      </c>
      <c r="L230" s="255"/>
      <c r="M230" s="256" t="s">
        <v>19</v>
      </c>
      <c r="N230" s="257" t="s">
        <v>45</v>
      </c>
      <c r="O230" s="85"/>
      <c r="P230" s="229">
        <f>O230*H230</f>
        <v>0</v>
      </c>
      <c r="Q230" s="229">
        <v>0.00089999999999999998</v>
      </c>
      <c r="R230" s="229">
        <f>Q230*H230</f>
        <v>0.0207</v>
      </c>
      <c r="S230" s="229">
        <v>0</v>
      </c>
      <c r="T230" s="23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1" t="s">
        <v>325</v>
      </c>
      <c r="AT230" s="231" t="s">
        <v>152</v>
      </c>
      <c r="AU230" s="231" t="s">
        <v>85</v>
      </c>
      <c r="AY230" s="18" t="s">
        <v>142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82</v>
      </c>
      <c r="BK230" s="232">
        <f>ROUND(I230*H230,2)</f>
        <v>0</v>
      </c>
      <c r="BL230" s="18" t="s">
        <v>325</v>
      </c>
      <c r="BM230" s="231" t="s">
        <v>1161</v>
      </c>
    </row>
    <row r="231" s="2" customFormat="1">
      <c r="A231" s="39"/>
      <c r="B231" s="40"/>
      <c r="C231" s="41"/>
      <c r="D231" s="233" t="s">
        <v>149</v>
      </c>
      <c r="E231" s="41"/>
      <c r="F231" s="234" t="s">
        <v>1160</v>
      </c>
      <c r="G231" s="41"/>
      <c r="H231" s="41"/>
      <c r="I231" s="137"/>
      <c r="J231" s="41"/>
      <c r="K231" s="41"/>
      <c r="L231" s="45"/>
      <c r="M231" s="235"/>
      <c r="N231" s="236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149</v>
      </c>
      <c r="AU231" s="18" t="s">
        <v>85</v>
      </c>
    </row>
    <row r="232" s="13" customFormat="1">
      <c r="A232" s="13"/>
      <c r="B232" s="237"/>
      <c r="C232" s="238"/>
      <c r="D232" s="233" t="s">
        <v>150</v>
      </c>
      <c r="E232" s="239" t="s">
        <v>19</v>
      </c>
      <c r="F232" s="240" t="s">
        <v>1601</v>
      </c>
      <c r="G232" s="238"/>
      <c r="H232" s="241">
        <v>20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150</v>
      </c>
      <c r="AU232" s="247" t="s">
        <v>85</v>
      </c>
      <c r="AV232" s="13" t="s">
        <v>85</v>
      </c>
      <c r="AW232" s="13" t="s">
        <v>34</v>
      </c>
      <c r="AX232" s="13" t="s">
        <v>82</v>
      </c>
      <c r="AY232" s="247" t="s">
        <v>142</v>
      </c>
    </row>
    <row r="233" s="13" customFormat="1">
      <c r="A233" s="13"/>
      <c r="B233" s="237"/>
      <c r="C233" s="238"/>
      <c r="D233" s="233" t="s">
        <v>150</v>
      </c>
      <c r="E233" s="238"/>
      <c r="F233" s="240" t="s">
        <v>1197</v>
      </c>
      <c r="G233" s="238"/>
      <c r="H233" s="241">
        <v>23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7" t="s">
        <v>150</v>
      </c>
      <c r="AU233" s="247" t="s">
        <v>85</v>
      </c>
      <c r="AV233" s="13" t="s">
        <v>85</v>
      </c>
      <c r="AW233" s="13" t="s">
        <v>4</v>
      </c>
      <c r="AX233" s="13" t="s">
        <v>82</v>
      </c>
      <c r="AY233" s="247" t="s">
        <v>142</v>
      </c>
    </row>
    <row r="234" s="2" customFormat="1" ht="21.75" customHeight="1">
      <c r="A234" s="39"/>
      <c r="B234" s="40"/>
      <c r="C234" s="220" t="s">
        <v>377</v>
      </c>
      <c r="D234" s="220" t="s">
        <v>143</v>
      </c>
      <c r="E234" s="221" t="s">
        <v>354</v>
      </c>
      <c r="F234" s="222" t="s">
        <v>355</v>
      </c>
      <c r="G234" s="223" t="s">
        <v>194</v>
      </c>
      <c r="H234" s="224">
        <v>825</v>
      </c>
      <c r="I234" s="225"/>
      <c r="J234" s="226">
        <f>ROUND(I234*H234,2)</f>
        <v>0</v>
      </c>
      <c r="K234" s="222" t="s">
        <v>165</v>
      </c>
      <c r="L234" s="45"/>
      <c r="M234" s="227" t="s">
        <v>19</v>
      </c>
      <c r="N234" s="228" t="s">
        <v>45</v>
      </c>
      <c r="O234" s="85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1" t="s">
        <v>269</v>
      </c>
      <c r="AT234" s="231" t="s">
        <v>143</v>
      </c>
      <c r="AU234" s="231" t="s">
        <v>85</v>
      </c>
      <c r="AY234" s="18" t="s">
        <v>142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82</v>
      </c>
      <c r="BK234" s="232">
        <f>ROUND(I234*H234,2)</f>
        <v>0</v>
      </c>
      <c r="BL234" s="18" t="s">
        <v>269</v>
      </c>
      <c r="BM234" s="231" t="s">
        <v>356</v>
      </c>
    </row>
    <row r="235" s="2" customFormat="1">
      <c r="A235" s="39"/>
      <c r="B235" s="40"/>
      <c r="C235" s="41"/>
      <c r="D235" s="233" t="s">
        <v>149</v>
      </c>
      <c r="E235" s="41"/>
      <c r="F235" s="234" t="s">
        <v>357</v>
      </c>
      <c r="G235" s="41"/>
      <c r="H235" s="41"/>
      <c r="I235" s="137"/>
      <c r="J235" s="41"/>
      <c r="K235" s="41"/>
      <c r="L235" s="45"/>
      <c r="M235" s="235"/>
      <c r="N235" s="236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149</v>
      </c>
      <c r="AU235" s="18" t="s">
        <v>85</v>
      </c>
    </row>
    <row r="236" s="2" customFormat="1" ht="21.75" customHeight="1">
      <c r="A236" s="39"/>
      <c r="B236" s="40"/>
      <c r="C236" s="220" t="s">
        <v>384</v>
      </c>
      <c r="D236" s="220" t="s">
        <v>143</v>
      </c>
      <c r="E236" s="221" t="s">
        <v>1164</v>
      </c>
      <c r="F236" s="222" t="s">
        <v>1165</v>
      </c>
      <c r="G236" s="223" t="s">
        <v>194</v>
      </c>
      <c r="H236" s="224">
        <v>825</v>
      </c>
      <c r="I236" s="225"/>
      <c r="J236" s="226">
        <f>ROUND(I236*H236,2)</f>
        <v>0</v>
      </c>
      <c r="K236" s="222" t="s">
        <v>165</v>
      </c>
      <c r="L236" s="45"/>
      <c r="M236" s="227" t="s">
        <v>19</v>
      </c>
      <c r="N236" s="228" t="s">
        <v>45</v>
      </c>
      <c r="O236" s="85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1" t="s">
        <v>269</v>
      </c>
      <c r="AT236" s="231" t="s">
        <v>143</v>
      </c>
      <c r="AU236" s="231" t="s">
        <v>85</v>
      </c>
      <c r="AY236" s="18" t="s">
        <v>142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82</v>
      </c>
      <c r="BK236" s="232">
        <f>ROUND(I236*H236,2)</f>
        <v>0</v>
      </c>
      <c r="BL236" s="18" t="s">
        <v>269</v>
      </c>
      <c r="BM236" s="231" t="s">
        <v>1166</v>
      </c>
    </row>
    <row r="237" s="2" customFormat="1">
      <c r="A237" s="39"/>
      <c r="B237" s="40"/>
      <c r="C237" s="41"/>
      <c r="D237" s="233" t="s">
        <v>149</v>
      </c>
      <c r="E237" s="41"/>
      <c r="F237" s="234" t="s">
        <v>1167</v>
      </c>
      <c r="G237" s="41"/>
      <c r="H237" s="41"/>
      <c r="I237" s="137"/>
      <c r="J237" s="41"/>
      <c r="K237" s="41"/>
      <c r="L237" s="45"/>
      <c r="M237" s="235"/>
      <c r="N237" s="236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149</v>
      </c>
      <c r="AU237" s="18" t="s">
        <v>85</v>
      </c>
    </row>
    <row r="238" s="2" customFormat="1">
      <c r="A238" s="39"/>
      <c r="B238" s="40"/>
      <c r="C238" s="41"/>
      <c r="D238" s="233" t="s">
        <v>197</v>
      </c>
      <c r="E238" s="41"/>
      <c r="F238" s="260" t="s">
        <v>1168</v>
      </c>
      <c r="G238" s="41"/>
      <c r="H238" s="41"/>
      <c r="I238" s="137"/>
      <c r="J238" s="41"/>
      <c r="K238" s="41"/>
      <c r="L238" s="45"/>
      <c r="M238" s="235"/>
      <c r="N238" s="236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197</v>
      </c>
      <c r="AU238" s="18" t="s">
        <v>85</v>
      </c>
    </row>
    <row r="239" s="13" customFormat="1">
      <c r="A239" s="13"/>
      <c r="B239" s="237"/>
      <c r="C239" s="238"/>
      <c r="D239" s="233" t="s">
        <v>150</v>
      </c>
      <c r="E239" s="239" t="s">
        <v>19</v>
      </c>
      <c r="F239" s="240" t="s">
        <v>1602</v>
      </c>
      <c r="G239" s="238"/>
      <c r="H239" s="241">
        <v>825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7" t="s">
        <v>150</v>
      </c>
      <c r="AU239" s="247" t="s">
        <v>85</v>
      </c>
      <c r="AV239" s="13" t="s">
        <v>85</v>
      </c>
      <c r="AW239" s="13" t="s">
        <v>34</v>
      </c>
      <c r="AX239" s="13" t="s">
        <v>82</v>
      </c>
      <c r="AY239" s="247" t="s">
        <v>142</v>
      </c>
    </row>
    <row r="240" s="2" customFormat="1" ht="16.5" customHeight="1">
      <c r="A240" s="39"/>
      <c r="B240" s="40"/>
      <c r="C240" s="248" t="s">
        <v>392</v>
      </c>
      <c r="D240" s="248" t="s">
        <v>152</v>
      </c>
      <c r="E240" s="249" t="s">
        <v>359</v>
      </c>
      <c r="F240" s="250" t="s">
        <v>360</v>
      </c>
      <c r="G240" s="251" t="s">
        <v>194</v>
      </c>
      <c r="H240" s="252">
        <v>948.75</v>
      </c>
      <c r="I240" s="253"/>
      <c r="J240" s="254">
        <f>ROUND(I240*H240,2)</f>
        <v>0</v>
      </c>
      <c r="K240" s="250" t="s">
        <v>165</v>
      </c>
      <c r="L240" s="255"/>
      <c r="M240" s="256" t="s">
        <v>19</v>
      </c>
      <c r="N240" s="257" t="s">
        <v>45</v>
      </c>
      <c r="O240" s="85"/>
      <c r="P240" s="229">
        <f>O240*H240</f>
        <v>0</v>
      </c>
      <c r="Q240" s="229">
        <v>0.00021000000000000001</v>
      </c>
      <c r="R240" s="229">
        <f>Q240*H240</f>
        <v>0.19923750000000001</v>
      </c>
      <c r="S240" s="229">
        <v>0</v>
      </c>
      <c r="T240" s="23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1" t="s">
        <v>325</v>
      </c>
      <c r="AT240" s="231" t="s">
        <v>152</v>
      </c>
      <c r="AU240" s="231" t="s">
        <v>85</v>
      </c>
      <c r="AY240" s="18" t="s">
        <v>142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82</v>
      </c>
      <c r="BK240" s="232">
        <f>ROUND(I240*H240,2)</f>
        <v>0</v>
      </c>
      <c r="BL240" s="18" t="s">
        <v>325</v>
      </c>
      <c r="BM240" s="231" t="s">
        <v>361</v>
      </c>
    </row>
    <row r="241" s="2" customFormat="1">
      <c r="A241" s="39"/>
      <c r="B241" s="40"/>
      <c r="C241" s="41"/>
      <c r="D241" s="233" t="s">
        <v>149</v>
      </c>
      <c r="E241" s="41"/>
      <c r="F241" s="234" t="s">
        <v>360</v>
      </c>
      <c r="G241" s="41"/>
      <c r="H241" s="41"/>
      <c r="I241" s="137"/>
      <c r="J241" s="41"/>
      <c r="K241" s="41"/>
      <c r="L241" s="45"/>
      <c r="M241" s="235"/>
      <c r="N241" s="236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149</v>
      </c>
      <c r="AU241" s="18" t="s">
        <v>85</v>
      </c>
    </row>
    <row r="242" s="2" customFormat="1">
      <c r="A242" s="39"/>
      <c r="B242" s="40"/>
      <c r="C242" s="41"/>
      <c r="D242" s="233" t="s">
        <v>210</v>
      </c>
      <c r="E242" s="41"/>
      <c r="F242" s="260" t="s">
        <v>350</v>
      </c>
      <c r="G242" s="41"/>
      <c r="H242" s="41"/>
      <c r="I242" s="137"/>
      <c r="J242" s="41"/>
      <c r="K242" s="41"/>
      <c r="L242" s="45"/>
      <c r="M242" s="235"/>
      <c r="N242" s="236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210</v>
      </c>
      <c r="AU242" s="18" t="s">
        <v>85</v>
      </c>
    </row>
    <row r="243" s="13" customFormat="1">
      <c r="A243" s="13"/>
      <c r="B243" s="237"/>
      <c r="C243" s="238"/>
      <c r="D243" s="233" t="s">
        <v>150</v>
      </c>
      <c r="E243" s="239" t="s">
        <v>19</v>
      </c>
      <c r="F243" s="240" t="s">
        <v>1603</v>
      </c>
      <c r="G243" s="238"/>
      <c r="H243" s="241">
        <v>825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150</v>
      </c>
      <c r="AU243" s="247" t="s">
        <v>85</v>
      </c>
      <c r="AV243" s="13" t="s">
        <v>85</v>
      </c>
      <c r="AW243" s="13" t="s">
        <v>34</v>
      </c>
      <c r="AX243" s="13" t="s">
        <v>82</v>
      </c>
      <c r="AY243" s="247" t="s">
        <v>142</v>
      </c>
    </row>
    <row r="244" s="13" customFormat="1">
      <c r="A244" s="13"/>
      <c r="B244" s="237"/>
      <c r="C244" s="238"/>
      <c r="D244" s="233" t="s">
        <v>150</v>
      </c>
      <c r="E244" s="238"/>
      <c r="F244" s="240" t="s">
        <v>1604</v>
      </c>
      <c r="G244" s="238"/>
      <c r="H244" s="241">
        <v>948.75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7" t="s">
        <v>150</v>
      </c>
      <c r="AU244" s="247" t="s">
        <v>85</v>
      </c>
      <c r="AV244" s="13" t="s">
        <v>85</v>
      </c>
      <c r="AW244" s="13" t="s">
        <v>4</v>
      </c>
      <c r="AX244" s="13" t="s">
        <v>82</v>
      </c>
      <c r="AY244" s="247" t="s">
        <v>142</v>
      </c>
    </row>
    <row r="245" s="12" customFormat="1" ht="22.8" customHeight="1">
      <c r="A245" s="12"/>
      <c r="B245" s="206"/>
      <c r="C245" s="207"/>
      <c r="D245" s="208" t="s">
        <v>73</v>
      </c>
      <c r="E245" s="258" t="s">
        <v>364</v>
      </c>
      <c r="F245" s="258" t="s">
        <v>365</v>
      </c>
      <c r="G245" s="207"/>
      <c r="H245" s="207"/>
      <c r="I245" s="210"/>
      <c r="J245" s="259">
        <f>BK245</f>
        <v>0</v>
      </c>
      <c r="K245" s="207"/>
      <c r="L245" s="212"/>
      <c r="M245" s="213"/>
      <c r="N245" s="214"/>
      <c r="O245" s="214"/>
      <c r="P245" s="215">
        <f>SUM(P246:P443)</f>
        <v>0</v>
      </c>
      <c r="Q245" s="214"/>
      <c r="R245" s="215">
        <f>SUM(R246:R443)</f>
        <v>14.008077500000001</v>
      </c>
      <c r="S245" s="214"/>
      <c r="T245" s="216">
        <f>SUM(T246:T443)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7" t="s">
        <v>158</v>
      </c>
      <c r="AT245" s="218" t="s">
        <v>73</v>
      </c>
      <c r="AU245" s="218" t="s">
        <v>82</v>
      </c>
      <c r="AY245" s="217" t="s">
        <v>142</v>
      </c>
      <c r="BK245" s="219">
        <f>SUM(BK246:BK443)</f>
        <v>0</v>
      </c>
    </row>
    <row r="246" s="2" customFormat="1" ht="16.5" customHeight="1">
      <c r="A246" s="39"/>
      <c r="B246" s="40"/>
      <c r="C246" s="220" t="s">
        <v>398</v>
      </c>
      <c r="D246" s="220" t="s">
        <v>143</v>
      </c>
      <c r="E246" s="221" t="s">
        <v>367</v>
      </c>
      <c r="F246" s="222" t="s">
        <v>368</v>
      </c>
      <c r="G246" s="223" t="s">
        <v>155</v>
      </c>
      <c r="H246" s="224">
        <v>56</v>
      </c>
      <c r="I246" s="225"/>
      <c r="J246" s="226">
        <f>ROUND(I246*H246,2)</f>
        <v>0</v>
      </c>
      <c r="K246" s="222" t="s">
        <v>165</v>
      </c>
      <c r="L246" s="45"/>
      <c r="M246" s="227" t="s">
        <v>19</v>
      </c>
      <c r="N246" s="228" t="s">
        <v>45</v>
      </c>
      <c r="O246" s="85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1" t="s">
        <v>269</v>
      </c>
      <c r="AT246" s="231" t="s">
        <v>143</v>
      </c>
      <c r="AU246" s="231" t="s">
        <v>85</v>
      </c>
      <c r="AY246" s="18" t="s">
        <v>142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82</v>
      </c>
      <c r="BK246" s="232">
        <f>ROUND(I246*H246,2)</f>
        <v>0</v>
      </c>
      <c r="BL246" s="18" t="s">
        <v>269</v>
      </c>
      <c r="BM246" s="231" t="s">
        <v>369</v>
      </c>
    </row>
    <row r="247" s="2" customFormat="1">
      <c r="A247" s="39"/>
      <c r="B247" s="40"/>
      <c r="C247" s="41"/>
      <c r="D247" s="233" t="s">
        <v>149</v>
      </c>
      <c r="E247" s="41"/>
      <c r="F247" s="234" t="s">
        <v>370</v>
      </c>
      <c r="G247" s="41"/>
      <c r="H247" s="41"/>
      <c r="I247" s="137"/>
      <c r="J247" s="41"/>
      <c r="K247" s="41"/>
      <c r="L247" s="45"/>
      <c r="M247" s="235"/>
      <c r="N247" s="236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149</v>
      </c>
      <c r="AU247" s="18" t="s">
        <v>85</v>
      </c>
    </row>
    <row r="248" s="2" customFormat="1">
      <c r="A248" s="39"/>
      <c r="B248" s="40"/>
      <c r="C248" s="41"/>
      <c r="D248" s="233" t="s">
        <v>197</v>
      </c>
      <c r="E248" s="41"/>
      <c r="F248" s="260" t="s">
        <v>371</v>
      </c>
      <c r="G248" s="41"/>
      <c r="H248" s="41"/>
      <c r="I248" s="137"/>
      <c r="J248" s="41"/>
      <c r="K248" s="41"/>
      <c r="L248" s="45"/>
      <c r="M248" s="235"/>
      <c r="N248" s="236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197</v>
      </c>
      <c r="AU248" s="18" t="s">
        <v>85</v>
      </c>
    </row>
    <row r="249" s="2" customFormat="1" ht="16.5" customHeight="1">
      <c r="A249" s="39"/>
      <c r="B249" s="40"/>
      <c r="C249" s="248" t="s">
        <v>405</v>
      </c>
      <c r="D249" s="248" t="s">
        <v>152</v>
      </c>
      <c r="E249" s="249" t="s">
        <v>373</v>
      </c>
      <c r="F249" s="250" t="s">
        <v>374</v>
      </c>
      <c r="G249" s="251" t="s">
        <v>155</v>
      </c>
      <c r="H249" s="252">
        <v>56</v>
      </c>
      <c r="I249" s="253"/>
      <c r="J249" s="254">
        <f>ROUND(I249*H249,2)</f>
        <v>0</v>
      </c>
      <c r="K249" s="250" t="s">
        <v>165</v>
      </c>
      <c r="L249" s="255"/>
      <c r="M249" s="256" t="s">
        <v>19</v>
      </c>
      <c r="N249" s="257" t="s">
        <v>45</v>
      </c>
      <c r="O249" s="85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1" t="s">
        <v>325</v>
      </c>
      <c r="AT249" s="231" t="s">
        <v>152</v>
      </c>
      <c r="AU249" s="231" t="s">
        <v>85</v>
      </c>
      <c r="AY249" s="18" t="s">
        <v>142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82</v>
      </c>
      <c r="BK249" s="232">
        <f>ROUND(I249*H249,2)</f>
        <v>0</v>
      </c>
      <c r="BL249" s="18" t="s">
        <v>325</v>
      </c>
      <c r="BM249" s="231" t="s">
        <v>375</v>
      </c>
    </row>
    <row r="250" s="2" customFormat="1">
      <c r="A250" s="39"/>
      <c r="B250" s="40"/>
      <c r="C250" s="41"/>
      <c r="D250" s="233" t="s">
        <v>149</v>
      </c>
      <c r="E250" s="41"/>
      <c r="F250" s="234" t="s">
        <v>374</v>
      </c>
      <c r="G250" s="41"/>
      <c r="H250" s="41"/>
      <c r="I250" s="137"/>
      <c r="J250" s="41"/>
      <c r="K250" s="41"/>
      <c r="L250" s="45"/>
      <c r="M250" s="235"/>
      <c r="N250" s="236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149</v>
      </c>
      <c r="AU250" s="18" t="s">
        <v>85</v>
      </c>
    </row>
    <row r="251" s="13" customFormat="1">
      <c r="A251" s="13"/>
      <c r="B251" s="237"/>
      <c r="C251" s="238"/>
      <c r="D251" s="233" t="s">
        <v>150</v>
      </c>
      <c r="E251" s="239" t="s">
        <v>19</v>
      </c>
      <c r="F251" s="240" t="s">
        <v>1172</v>
      </c>
      <c r="G251" s="238"/>
      <c r="H251" s="241">
        <v>56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150</v>
      </c>
      <c r="AU251" s="247" t="s">
        <v>85</v>
      </c>
      <c r="AV251" s="13" t="s">
        <v>85</v>
      </c>
      <c r="AW251" s="13" t="s">
        <v>34</v>
      </c>
      <c r="AX251" s="13" t="s">
        <v>82</v>
      </c>
      <c r="AY251" s="247" t="s">
        <v>142</v>
      </c>
    </row>
    <row r="252" s="2" customFormat="1" ht="21.75" customHeight="1">
      <c r="A252" s="39"/>
      <c r="B252" s="40"/>
      <c r="C252" s="248" t="s">
        <v>411</v>
      </c>
      <c r="D252" s="248" t="s">
        <v>152</v>
      </c>
      <c r="E252" s="249" t="s">
        <v>1173</v>
      </c>
      <c r="F252" s="250" t="s">
        <v>1174</v>
      </c>
      <c r="G252" s="251" t="s">
        <v>1175</v>
      </c>
      <c r="H252" s="252">
        <v>5</v>
      </c>
      <c r="I252" s="253"/>
      <c r="J252" s="254">
        <f>ROUND(I252*H252,2)</f>
        <v>0</v>
      </c>
      <c r="K252" s="250" t="s">
        <v>19</v>
      </c>
      <c r="L252" s="255"/>
      <c r="M252" s="256" t="s">
        <v>19</v>
      </c>
      <c r="N252" s="257" t="s">
        <v>45</v>
      </c>
      <c r="O252" s="85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1" t="s">
        <v>388</v>
      </c>
      <c r="AT252" s="231" t="s">
        <v>152</v>
      </c>
      <c r="AU252" s="231" t="s">
        <v>85</v>
      </c>
      <c r="AY252" s="18" t="s">
        <v>142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82</v>
      </c>
      <c r="BK252" s="232">
        <f>ROUND(I252*H252,2)</f>
        <v>0</v>
      </c>
      <c r="BL252" s="18" t="s">
        <v>269</v>
      </c>
      <c r="BM252" s="231" t="s">
        <v>1176</v>
      </c>
    </row>
    <row r="253" s="2" customFormat="1">
      <c r="A253" s="39"/>
      <c r="B253" s="40"/>
      <c r="C253" s="41"/>
      <c r="D253" s="233" t="s">
        <v>149</v>
      </c>
      <c r="E253" s="41"/>
      <c r="F253" s="234" t="s">
        <v>1174</v>
      </c>
      <c r="G253" s="41"/>
      <c r="H253" s="41"/>
      <c r="I253" s="137"/>
      <c r="J253" s="41"/>
      <c r="K253" s="41"/>
      <c r="L253" s="45"/>
      <c r="M253" s="235"/>
      <c r="N253" s="236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149</v>
      </c>
      <c r="AU253" s="18" t="s">
        <v>85</v>
      </c>
    </row>
    <row r="254" s="13" customFormat="1">
      <c r="A254" s="13"/>
      <c r="B254" s="237"/>
      <c r="C254" s="238"/>
      <c r="D254" s="233" t="s">
        <v>150</v>
      </c>
      <c r="E254" s="239" t="s">
        <v>19</v>
      </c>
      <c r="F254" s="240" t="s">
        <v>1605</v>
      </c>
      <c r="G254" s="238"/>
      <c r="H254" s="241">
        <v>5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150</v>
      </c>
      <c r="AU254" s="247" t="s">
        <v>85</v>
      </c>
      <c r="AV254" s="13" t="s">
        <v>85</v>
      </c>
      <c r="AW254" s="13" t="s">
        <v>34</v>
      </c>
      <c r="AX254" s="13" t="s">
        <v>82</v>
      </c>
      <c r="AY254" s="247" t="s">
        <v>142</v>
      </c>
    </row>
    <row r="255" s="2" customFormat="1" ht="16.5" customHeight="1">
      <c r="A255" s="39"/>
      <c r="B255" s="40"/>
      <c r="C255" s="220" t="s">
        <v>416</v>
      </c>
      <c r="D255" s="220" t="s">
        <v>143</v>
      </c>
      <c r="E255" s="221" t="s">
        <v>378</v>
      </c>
      <c r="F255" s="222" t="s">
        <v>379</v>
      </c>
      <c r="G255" s="223" t="s">
        <v>194</v>
      </c>
      <c r="H255" s="224">
        <v>50</v>
      </c>
      <c r="I255" s="225"/>
      <c r="J255" s="226">
        <f>ROUND(I255*H255,2)</f>
        <v>0</v>
      </c>
      <c r="K255" s="222" t="s">
        <v>165</v>
      </c>
      <c r="L255" s="45"/>
      <c r="M255" s="227" t="s">
        <v>19</v>
      </c>
      <c r="N255" s="228" t="s">
        <v>45</v>
      </c>
      <c r="O255" s="85"/>
      <c r="P255" s="229">
        <f>O255*H255</f>
        <v>0</v>
      </c>
      <c r="Q255" s="229">
        <v>5.0000000000000002E-05</v>
      </c>
      <c r="R255" s="229">
        <f>Q255*H255</f>
        <v>0.0025000000000000001</v>
      </c>
      <c r="S255" s="229">
        <v>0</v>
      </c>
      <c r="T255" s="230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1" t="s">
        <v>269</v>
      </c>
      <c r="AT255" s="231" t="s">
        <v>143</v>
      </c>
      <c r="AU255" s="231" t="s">
        <v>85</v>
      </c>
      <c r="AY255" s="18" t="s">
        <v>142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82</v>
      </c>
      <c r="BK255" s="232">
        <f>ROUND(I255*H255,2)</f>
        <v>0</v>
      </c>
      <c r="BL255" s="18" t="s">
        <v>269</v>
      </c>
      <c r="BM255" s="231" t="s">
        <v>1178</v>
      </c>
    </row>
    <row r="256" s="2" customFormat="1">
      <c r="A256" s="39"/>
      <c r="B256" s="40"/>
      <c r="C256" s="41"/>
      <c r="D256" s="233" t="s">
        <v>149</v>
      </c>
      <c r="E256" s="41"/>
      <c r="F256" s="234" t="s">
        <v>381</v>
      </c>
      <c r="G256" s="41"/>
      <c r="H256" s="41"/>
      <c r="I256" s="137"/>
      <c r="J256" s="41"/>
      <c r="K256" s="41"/>
      <c r="L256" s="45"/>
      <c r="M256" s="235"/>
      <c r="N256" s="236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149</v>
      </c>
      <c r="AU256" s="18" t="s">
        <v>85</v>
      </c>
    </row>
    <row r="257" s="2" customFormat="1">
      <c r="A257" s="39"/>
      <c r="B257" s="40"/>
      <c r="C257" s="41"/>
      <c r="D257" s="233" t="s">
        <v>197</v>
      </c>
      <c r="E257" s="41"/>
      <c r="F257" s="260" t="s">
        <v>382</v>
      </c>
      <c r="G257" s="41"/>
      <c r="H257" s="41"/>
      <c r="I257" s="137"/>
      <c r="J257" s="41"/>
      <c r="K257" s="41"/>
      <c r="L257" s="45"/>
      <c r="M257" s="235"/>
      <c r="N257" s="236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197</v>
      </c>
      <c r="AU257" s="18" t="s">
        <v>85</v>
      </c>
    </row>
    <row r="258" s="13" customFormat="1">
      <c r="A258" s="13"/>
      <c r="B258" s="237"/>
      <c r="C258" s="238"/>
      <c r="D258" s="233" t="s">
        <v>150</v>
      </c>
      <c r="E258" s="239" t="s">
        <v>19</v>
      </c>
      <c r="F258" s="240" t="s">
        <v>1510</v>
      </c>
      <c r="G258" s="238"/>
      <c r="H258" s="241">
        <v>50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150</v>
      </c>
      <c r="AU258" s="247" t="s">
        <v>85</v>
      </c>
      <c r="AV258" s="13" t="s">
        <v>85</v>
      </c>
      <c r="AW258" s="13" t="s">
        <v>34</v>
      </c>
      <c r="AX258" s="13" t="s">
        <v>82</v>
      </c>
      <c r="AY258" s="247" t="s">
        <v>142</v>
      </c>
    </row>
    <row r="259" s="2" customFormat="1" ht="16.5" customHeight="1">
      <c r="A259" s="39"/>
      <c r="B259" s="40"/>
      <c r="C259" s="248" t="s">
        <v>421</v>
      </c>
      <c r="D259" s="248" t="s">
        <v>152</v>
      </c>
      <c r="E259" s="249" t="s">
        <v>385</v>
      </c>
      <c r="F259" s="250" t="s">
        <v>386</v>
      </c>
      <c r="G259" s="251" t="s">
        <v>387</v>
      </c>
      <c r="H259" s="252">
        <v>37.200000000000003</v>
      </c>
      <c r="I259" s="253"/>
      <c r="J259" s="254">
        <f>ROUND(I259*H259,2)</f>
        <v>0</v>
      </c>
      <c r="K259" s="250" t="s">
        <v>165</v>
      </c>
      <c r="L259" s="255"/>
      <c r="M259" s="256" t="s">
        <v>19</v>
      </c>
      <c r="N259" s="257" t="s">
        <v>45</v>
      </c>
      <c r="O259" s="85"/>
      <c r="P259" s="229">
        <f>O259*H259</f>
        <v>0</v>
      </c>
      <c r="Q259" s="229">
        <v>0.001</v>
      </c>
      <c r="R259" s="229">
        <f>Q259*H259</f>
        <v>0.037200000000000004</v>
      </c>
      <c r="S259" s="229">
        <v>0</v>
      </c>
      <c r="T259" s="230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1" t="s">
        <v>388</v>
      </c>
      <c r="AT259" s="231" t="s">
        <v>152</v>
      </c>
      <c r="AU259" s="231" t="s">
        <v>85</v>
      </c>
      <c r="AY259" s="18" t="s">
        <v>142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82</v>
      </c>
      <c r="BK259" s="232">
        <f>ROUND(I259*H259,2)</f>
        <v>0</v>
      </c>
      <c r="BL259" s="18" t="s">
        <v>269</v>
      </c>
      <c r="BM259" s="231" t="s">
        <v>1180</v>
      </c>
    </row>
    <row r="260" s="2" customFormat="1">
      <c r="A260" s="39"/>
      <c r="B260" s="40"/>
      <c r="C260" s="41"/>
      <c r="D260" s="233" t="s">
        <v>149</v>
      </c>
      <c r="E260" s="41"/>
      <c r="F260" s="234" t="s">
        <v>386</v>
      </c>
      <c r="G260" s="41"/>
      <c r="H260" s="41"/>
      <c r="I260" s="137"/>
      <c r="J260" s="41"/>
      <c r="K260" s="41"/>
      <c r="L260" s="45"/>
      <c r="M260" s="235"/>
      <c r="N260" s="236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149</v>
      </c>
      <c r="AU260" s="18" t="s">
        <v>85</v>
      </c>
    </row>
    <row r="261" s="13" customFormat="1">
      <c r="A261" s="13"/>
      <c r="B261" s="237"/>
      <c r="C261" s="238"/>
      <c r="D261" s="233" t="s">
        <v>150</v>
      </c>
      <c r="E261" s="239" t="s">
        <v>19</v>
      </c>
      <c r="F261" s="240" t="s">
        <v>1511</v>
      </c>
      <c r="G261" s="238"/>
      <c r="H261" s="241">
        <v>31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7" t="s">
        <v>150</v>
      </c>
      <c r="AU261" s="247" t="s">
        <v>85</v>
      </c>
      <c r="AV261" s="13" t="s">
        <v>85</v>
      </c>
      <c r="AW261" s="13" t="s">
        <v>34</v>
      </c>
      <c r="AX261" s="13" t="s">
        <v>82</v>
      </c>
      <c r="AY261" s="247" t="s">
        <v>142</v>
      </c>
    </row>
    <row r="262" s="13" customFormat="1">
      <c r="A262" s="13"/>
      <c r="B262" s="237"/>
      <c r="C262" s="238"/>
      <c r="D262" s="233" t="s">
        <v>150</v>
      </c>
      <c r="E262" s="238"/>
      <c r="F262" s="240" t="s">
        <v>1512</v>
      </c>
      <c r="G262" s="238"/>
      <c r="H262" s="241">
        <v>37.200000000000003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150</v>
      </c>
      <c r="AU262" s="247" t="s">
        <v>85</v>
      </c>
      <c r="AV262" s="13" t="s">
        <v>85</v>
      </c>
      <c r="AW262" s="13" t="s">
        <v>4</v>
      </c>
      <c r="AX262" s="13" t="s">
        <v>82</v>
      </c>
      <c r="AY262" s="247" t="s">
        <v>142</v>
      </c>
    </row>
    <row r="263" s="2" customFormat="1" ht="21.75" customHeight="1">
      <c r="A263" s="39"/>
      <c r="B263" s="40"/>
      <c r="C263" s="220" t="s">
        <v>426</v>
      </c>
      <c r="D263" s="220" t="s">
        <v>143</v>
      </c>
      <c r="E263" s="221" t="s">
        <v>393</v>
      </c>
      <c r="F263" s="222" t="s">
        <v>394</v>
      </c>
      <c r="G263" s="223" t="s">
        <v>194</v>
      </c>
      <c r="H263" s="224">
        <v>35</v>
      </c>
      <c r="I263" s="225"/>
      <c r="J263" s="226">
        <f>ROUND(I263*H263,2)</f>
        <v>0</v>
      </c>
      <c r="K263" s="222" t="s">
        <v>19</v>
      </c>
      <c r="L263" s="45"/>
      <c r="M263" s="227" t="s">
        <v>19</v>
      </c>
      <c r="N263" s="228" t="s">
        <v>45</v>
      </c>
      <c r="O263" s="85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1" t="s">
        <v>269</v>
      </c>
      <c r="AT263" s="231" t="s">
        <v>143</v>
      </c>
      <c r="AU263" s="231" t="s">
        <v>85</v>
      </c>
      <c r="AY263" s="18" t="s">
        <v>142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82</v>
      </c>
      <c r="BK263" s="232">
        <f>ROUND(I263*H263,2)</f>
        <v>0</v>
      </c>
      <c r="BL263" s="18" t="s">
        <v>269</v>
      </c>
      <c r="BM263" s="231" t="s">
        <v>1183</v>
      </c>
    </row>
    <row r="264" s="2" customFormat="1">
      <c r="A264" s="39"/>
      <c r="B264" s="40"/>
      <c r="C264" s="41"/>
      <c r="D264" s="233" t="s">
        <v>149</v>
      </c>
      <c r="E264" s="41"/>
      <c r="F264" s="234" t="s">
        <v>396</v>
      </c>
      <c r="G264" s="41"/>
      <c r="H264" s="41"/>
      <c r="I264" s="137"/>
      <c r="J264" s="41"/>
      <c r="K264" s="41"/>
      <c r="L264" s="45"/>
      <c r="M264" s="235"/>
      <c r="N264" s="236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149</v>
      </c>
      <c r="AU264" s="18" t="s">
        <v>85</v>
      </c>
    </row>
    <row r="265" s="13" customFormat="1">
      <c r="A265" s="13"/>
      <c r="B265" s="237"/>
      <c r="C265" s="238"/>
      <c r="D265" s="233" t="s">
        <v>150</v>
      </c>
      <c r="E265" s="239" t="s">
        <v>19</v>
      </c>
      <c r="F265" s="240" t="s">
        <v>1606</v>
      </c>
      <c r="G265" s="238"/>
      <c r="H265" s="241">
        <v>35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7" t="s">
        <v>150</v>
      </c>
      <c r="AU265" s="247" t="s">
        <v>85</v>
      </c>
      <c r="AV265" s="13" t="s">
        <v>85</v>
      </c>
      <c r="AW265" s="13" t="s">
        <v>34</v>
      </c>
      <c r="AX265" s="13" t="s">
        <v>82</v>
      </c>
      <c r="AY265" s="247" t="s">
        <v>142</v>
      </c>
    </row>
    <row r="266" s="2" customFormat="1" ht="16.5" customHeight="1">
      <c r="A266" s="39"/>
      <c r="B266" s="40"/>
      <c r="C266" s="248" t="s">
        <v>430</v>
      </c>
      <c r="D266" s="248" t="s">
        <v>152</v>
      </c>
      <c r="E266" s="249" t="s">
        <v>399</v>
      </c>
      <c r="F266" s="250" t="s">
        <v>400</v>
      </c>
      <c r="G266" s="251" t="s">
        <v>387</v>
      </c>
      <c r="H266" s="252">
        <v>44.100000000000001</v>
      </c>
      <c r="I266" s="253"/>
      <c r="J266" s="254">
        <f>ROUND(I266*H266,2)</f>
        <v>0</v>
      </c>
      <c r="K266" s="250" t="s">
        <v>165</v>
      </c>
      <c r="L266" s="255"/>
      <c r="M266" s="256" t="s">
        <v>19</v>
      </c>
      <c r="N266" s="257" t="s">
        <v>45</v>
      </c>
      <c r="O266" s="85"/>
      <c r="P266" s="229">
        <f>O266*H266</f>
        <v>0</v>
      </c>
      <c r="Q266" s="229">
        <v>0.001</v>
      </c>
      <c r="R266" s="229">
        <f>Q266*H266</f>
        <v>0.0441</v>
      </c>
      <c r="S266" s="229">
        <v>0</v>
      </c>
      <c r="T266" s="23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1" t="s">
        <v>388</v>
      </c>
      <c r="AT266" s="231" t="s">
        <v>152</v>
      </c>
      <c r="AU266" s="231" t="s">
        <v>85</v>
      </c>
      <c r="AY266" s="18" t="s">
        <v>142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82</v>
      </c>
      <c r="BK266" s="232">
        <f>ROUND(I266*H266,2)</f>
        <v>0</v>
      </c>
      <c r="BL266" s="18" t="s">
        <v>269</v>
      </c>
      <c r="BM266" s="231" t="s">
        <v>1185</v>
      </c>
    </row>
    <row r="267" s="2" customFormat="1">
      <c r="A267" s="39"/>
      <c r="B267" s="40"/>
      <c r="C267" s="41"/>
      <c r="D267" s="233" t="s">
        <v>149</v>
      </c>
      <c r="E267" s="41"/>
      <c r="F267" s="234" t="s">
        <v>400</v>
      </c>
      <c r="G267" s="41"/>
      <c r="H267" s="41"/>
      <c r="I267" s="137"/>
      <c r="J267" s="41"/>
      <c r="K267" s="41"/>
      <c r="L267" s="45"/>
      <c r="M267" s="235"/>
      <c r="N267" s="236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149</v>
      </c>
      <c r="AU267" s="18" t="s">
        <v>85</v>
      </c>
    </row>
    <row r="268" s="2" customFormat="1">
      <c r="A268" s="39"/>
      <c r="B268" s="40"/>
      <c r="C268" s="41"/>
      <c r="D268" s="233" t="s">
        <v>210</v>
      </c>
      <c r="E268" s="41"/>
      <c r="F268" s="260" t="s">
        <v>402</v>
      </c>
      <c r="G268" s="41"/>
      <c r="H268" s="41"/>
      <c r="I268" s="137"/>
      <c r="J268" s="41"/>
      <c r="K268" s="41"/>
      <c r="L268" s="45"/>
      <c r="M268" s="235"/>
      <c r="N268" s="236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210</v>
      </c>
      <c r="AU268" s="18" t="s">
        <v>85</v>
      </c>
    </row>
    <row r="269" s="13" customFormat="1">
      <c r="A269" s="13"/>
      <c r="B269" s="237"/>
      <c r="C269" s="238"/>
      <c r="D269" s="233" t="s">
        <v>150</v>
      </c>
      <c r="E269" s="239" t="s">
        <v>19</v>
      </c>
      <c r="F269" s="240" t="s">
        <v>1607</v>
      </c>
      <c r="G269" s="238"/>
      <c r="H269" s="241">
        <v>36.75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7" t="s">
        <v>150</v>
      </c>
      <c r="AU269" s="247" t="s">
        <v>85</v>
      </c>
      <c r="AV269" s="13" t="s">
        <v>85</v>
      </c>
      <c r="AW269" s="13" t="s">
        <v>34</v>
      </c>
      <c r="AX269" s="13" t="s">
        <v>82</v>
      </c>
      <c r="AY269" s="247" t="s">
        <v>142</v>
      </c>
    </row>
    <row r="270" s="13" customFormat="1">
      <c r="A270" s="13"/>
      <c r="B270" s="237"/>
      <c r="C270" s="238"/>
      <c r="D270" s="233" t="s">
        <v>150</v>
      </c>
      <c r="E270" s="238"/>
      <c r="F270" s="240" t="s">
        <v>1608</v>
      </c>
      <c r="G270" s="238"/>
      <c r="H270" s="241">
        <v>44.100000000000001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150</v>
      </c>
      <c r="AU270" s="247" t="s">
        <v>85</v>
      </c>
      <c r="AV270" s="13" t="s">
        <v>85</v>
      </c>
      <c r="AW270" s="13" t="s">
        <v>4</v>
      </c>
      <c r="AX270" s="13" t="s">
        <v>82</v>
      </c>
      <c r="AY270" s="247" t="s">
        <v>142</v>
      </c>
    </row>
    <row r="271" s="2" customFormat="1" ht="16.5" customHeight="1">
      <c r="A271" s="39"/>
      <c r="B271" s="40"/>
      <c r="C271" s="220" t="s">
        <v>435</v>
      </c>
      <c r="D271" s="220" t="s">
        <v>143</v>
      </c>
      <c r="E271" s="221" t="s">
        <v>406</v>
      </c>
      <c r="F271" s="222" t="s">
        <v>407</v>
      </c>
      <c r="G271" s="223" t="s">
        <v>155</v>
      </c>
      <c r="H271" s="224">
        <v>6</v>
      </c>
      <c r="I271" s="225"/>
      <c r="J271" s="226">
        <f>ROUND(I271*H271,2)</f>
        <v>0</v>
      </c>
      <c r="K271" s="222" t="s">
        <v>165</v>
      </c>
      <c r="L271" s="45"/>
      <c r="M271" s="227" t="s">
        <v>19</v>
      </c>
      <c r="N271" s="228" t="s">
        <v>45</v>
      </c>
      <c r="O271" s="85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1" t="s">
        <v>147</v>
      </c>
      <c r="AT271" s="231" t="s">
        <v>143</v>
      </c>
      <c r="AU271" s="231" t="s">
        <v>85</v>
      </c>
      <c r="AY271" s="18" t="s">
        <v>142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82</v>
      </c>
      <c r="BK271" s="232">
        <f>ROUND(I271*H271,2)</f>
        <v>0</v>
      </c>
      <c r="BL271" s="18" t="s">
        <v>147</v>
      </c>
      <c r="BM271" s="231" t="s">
        <v>1188</v>
      </c>
    </row>
    <row r="272" s="2" customFormat="1">
      <c r="A272" s="39"/>
      <c r="B272" s="40"/>
      <c r="C272" s="41"/>
      <c r="D272" s="233" t="s">
        <v>149</v>
      </c>
      <c r="E272" s="41"/>
      <c r="F272" s="234" t="s">
        <v>409</v>
      </c>
      <c r="G272" s="41"/>
      <c r="H272" s="41"/>
      <c r="I272" s="137"/>
      <c r="J272" s="41"/>
      <c r="K272" s="41"/>
      <c r="L272" s="45"/>
      <c r="M272" s="235"/>
      <c r="N272" s="236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149</v>
      </c>
      <c r="AU272" s="18" t="s">
        <v>85</v>
      </c>
    </row>
    <row r="273" s="2" customFormat="1">
      <c r="A273" s="39"/>
      <c r="B273" s="40"/>
      <c r="C273" s="41"/>
      <c r="D273" s="233" t="s">
        <v>197</v>
      </c>
      <c r="E273" s="41"/>
      <c r="F273" s="260" t="s">
        <v>410</v>
      </c>
      <c r="G273" s="41"/>
      <c r="H273" s="41"/>
      <c r="I273" s="137"/>
      <c r="J273" s="41"/>
      <c r="K273" s="41"/>
      <c r="L273" s="45"/>
      <c r="M273" s="235"/>
      <c r="N273" s="236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197</v>
      </c>
      <c r="AU273" s="18" t="s">
        <v>85</v>
      </c>
    </row>
    <row r="274" s="2" customFormat="1" ht="16.5" customHeight="1">
      <c r="A274" s="39"/>
      <c r="B274" s="40"/>
      <c r="C274" s="248" t="s">
        <v>425</v>
      </c>
      <c r="D274" s="248" t="s">
        <v>152</v>
      </c>
      <c r="E274" s="249" t="s">
        <v>412</v>
      </c>
      <c r="F274" s="250" t="s">
        <v>413</v>
      </c>
      <c r="G274" s="251" t="s">
        <v>155</v>
      </c>
      <c r="H274" s="252">
        <v>6</v>
      </c>
      <c r="I274" s="253"/>
      <c r="J274" s="254">
        <f>ROUND(I274*H274,2)</f>
        <v>0</v>
      </c>
      <c r="K274" s="250" t="s">
        <v>165</v>
      </c>
      <c r="L274" s="255"/>
      <c r="M274" s="256" t="s">
        <v>19</v>
      </c>
      <c r="N274" s="257" t="s">
        <v>45</v>
      </c>
      <c r="O274" s="85"/>
      <c r="P274" s="229">
        <f>O274*H274</f>
        <v>0</v>
      </c>
      <c r="Q274" s="229">
        <v>0.00016000000000000001</v>
      </c>
      <c r="R274" s="229">
        <f>Q274*H274</f>
        <v>0.00096000000000000013</v>
      </c>
      <c r="S274" s="229">
        <v>0</v>
      </c>
      <c r="T274" s="230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1" t="s">
        <v>388</v>
      </c>
      <c r="AT274" s="231" t="s">
        <v>152</v>
      </c>
      <c r="AU274" s="231" t="s">
        <v>85</v>
      </c>
      <c r="AY274" s="18" t="s">
        <v>142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82</v>
      </c>
      <c r="BK274" s="232">
        <f>ROUND(I274*H274,2)</f>
        <v>0</v>
      </c>
      <c r="BL274" s="18" t="s">
        <v>269</v>
      </c>
      <c r="BM274" s="231" t="s">
        <v>1189</v>
      </c>
    </row>
    <row r="275" s="2" customFormat="1">
      <c r="A275" s="39"/>
      <c r="B275" s="40"/>
      <c r="C275" s="41"/>
      <c r="D275" s="233" t="s">
        <v>149</v>
      </c>
      <c r="E275" s="41"/>
      <c r="F275" s="234" t="s">
        <v>413</v>
      </c>
      <c r="G275" s="41"/>
      <c r="H275" s="41"/>
      <c r="I275" s="137"/>
      <c r="J275" s="41"/>
      <c r="K275" s="41"/>
      <c r="L275" s="45"/>
      <c r="M275" s="235"/>
      <c r="N275" s="236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149</v>
      </c>
      <c r="AU275" s="18" t="s">
        <v>85</v>
      </c>
    </row>
    <row r="276" s="13" customFormat="1">
      <c r="A276" s="13"/>
      <c r="B276" s="237"/>
      <c r="C276" s="238"/>
      <c r="D276" s="233" t="s">
        <v>150</v>
      </c>
      <c r="E276" s="239" t="s">
        <v>19</v>
      </c>
      <c r="F276" s="240" t="s">
        <v>1609</v>
      </c>
      <c r="G276" s="238"/>
      <c r="H276" s="241">
        <v>6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150</v>
      </c>
      <c r="AU276" s="247" t="s">
        <v>85</v>
      </c>
      <c r="AV276" s="13" t="s">
        <v>85</v>
      </c>
      <c r="AW276" s="13" t="s">
        <v>34</v>
      </c>
      <c r="AX276" s="13" t="s">
        <v>82</v>
      </c>
      <c r="AY276" s="247" t="s">
        <v>142</v>
      </c>
    </row>
    <row r="277" s="2" customFormat="1" ht="16.5" customHeight="1">
      <c r="A277" s="39"/>
      <c r="B277" s="40"/>
      <c r="C277" s="220" t="s">
        <v>444</v>
      </c>
      <c r="D277" s="220" t="s">
        <v>143</v>
      </c>
      <c r="E277" s="221" t="s">
        <v>417</v>
      </c>
      <c r="F277" s="222" t="s">
        <v>418</v>
      </c>
      <c r="G277" s="223" t="s">
        <v>155</v>
      </c>
      <c r="H277" s="224">
        <v>50</v>
      </c>
      <c r="I277" s="225"/>
      <c r="J277" s="226">
        <f>ROUND(I277*H277,2)</f>
        <v>0</v>
      </c>
      <c r="K277" s="222" t="s">
        <v>165</v>
      </c>
      <c r="L277" s="45"/>
      <c r="M277" s="227" t="s">
        <v>19</v>
      </c>
      <c r="N277" s="228" t="s">
        <v>45</v>
      </c>
      <c r="O277" s="85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1" t="s">
        <v>147</v>
      </c>
      <c r="AT277" s="231" t="s">
        <v>143</v>
      </c>
      <c r="AU277" s="231" t="s">
        <v>85</v>
      </c>
      <c r="AY277" s="18" t="s">
        <v>142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82</v>
      </c>
      <c r="BK277" s="232">
        <f>ROUND(I277*H277,2)</f>
        <v>0</v>
      </c>
      <c r="BL277" s="18" t="s">
        <v>147</v>
      </c>
      <c r="BM277" s="231" t="s">
        <v>1190</v>
      </c>
    </row>
    <row r="278" s="2" customFormat="1">
      <c r="A278" s="39"/>
      <c r="B278" s="40"/>
      <c r="C278" s="41"/>
      <c r="D278" s="233" t="s">
        <v>149</v>
      </c>
      <c r="E278" s="41"/>
      <c r="F278" s="234" t="s">
        <v>420</v>
      </c>
      <c r="G278" s="41"/>
      <c r="H278" s="41"/>
      <c r="I278" s="137"/>
      <c r="J278" s="41"/>
      <c r="K278" s="41"/>
      <c r="L278" s="45"/>
      <c r="M278" s="235"/>
      <c r="N278" s="236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149</v>
      </c>
      <c r="AU278" s="18" t="s">
        <v>85</v>
      </c>
    </row>
    <row r="279" s="2" customFormat="1">
      <c r="A279" s="39"/>
      <c r="B279" s="40"/>
      <c r="C279" s="41"/>
      <c r="D279" s="233" t="s">
        <v>197</v>
      </c>
      <c r="E279" s="41"/>
      <c r="F279" s="260" t="s">
        <v>410</v>
      </c>
      <c r="G279" s="41"/>
      <c r="H279" s="41"/>
      <c r="I279" s="137"/>
      <c r="J279" s="41"/>
      <c r="K279" s="41"/>
      <c r="L279" s="45"/>
      <c r="M279" s="235"/>
      <c r="N279" s="236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197</v>
      </c>
      <c r="AU279" s="18" t="s">
        <v>85</v>
      </c>
    </row>
    <row r="280" s="2" customFormat="1" ht="21.75" customHeight="1">
      <c r="A280" s="39"/>
      <c r="B280" s="40"/>
      <c r="C280" s="248" t="s">
        <v>450</v>
      </c>
      <c r="D280" s="248" t="s">
        <v>152</v>
      </c>
      <c r="E280" s="249" t="s">
        <v>422</v>
      </c>
      <c r="F280" s="250" t="s">
        <v>423</v>
      </c>
      <c r="G280" s="251" t="s">
        <v>155</v>
      </c>
      <c r="H280" s="252">
        <v>26</v>
      </c>
      <c r="I280" s="253"/>
      <c r="J280" s="254">
        <f>ROUND(I280*H280,2)</f>
        <v>0</v>
      </c>
      <c r="K280" s="250" t="s">
        <v>165</v>
      </c>
      <c r="L280" s="255"/>
      <c r="M280" s="256" t="s">
        <v>19</v>
      </c>
      <c r="N280" s="257" t="s">
        <v>45</v>
      </c>
      <c r="O280" s="85"/>
      <c r="P280" s="229">
        <f>O280*H280</f>
        <v>0</v>
      </c>
      <c r="Q280" s="229">
        <v>0.00025999999999999998</v>
      </c>
      <c r="R280" s="229">
        <f>Q280*H280</f>
        <v>0.0067599999999999995</v>
      </c>
      <c r="S280" s="229">
        <v>0</v>
      </c>
      <c r="T280" s="23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1" t="s">
        <v>388</v>
      </c>
      <c r="AT280" s="231" t="s">
        <v>152</v>
      </c>
      <c r="AU280" s="231" t="s">
        <v>85</v>
      </c>
      <c r="AY280" s="18" t="s">
        <v>142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82</v>
      </c>
      <c r="BK280" s="232">
        <f>ROUND(I280*H280,2)</f>
        <v>0</v>
      </c>
      <c r="BL280" s="18" t="s">
        <v>269</v>
      </c>
      <c r="BM280" s="231" t="s">
        <v>1191</v>
      </c>
    </row>
    <row r="281" s="2" customFormat="1">
      <c r="A281" s="39"/>
      <c r="B281" s="40"/>
      <c r="C281" s="41"/>
      <c r="D281" s="233" t="s">
        <v>149</v>
      </c>
      <c r="E281" s="41"/>
      <c r="F281" s="234" t="s">
        <v>423</v>
      </c>
      <c r="G281" s="41"/>
      <c r="H281" s="41"/>
      <c r="I281" s="137"/>
      <c r="J281" s="41"/>
      <c r="K281" s="41"/>
      <c r="L281" s="45"/>
      <c r="M281" s="235"/>
      <c r="N281" s="236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149</v>
      </c>
      <c r="AU281" s="18" t="s">
        <v>85</v>
      </c>
    </row>
    <row r="282" s="13" customFormat="1">
      <c r="A282" s="13"/>
      <c r="B282" s="237"/>
      <c r="C282" s="238"/>
      <c r="D282" s="233" t="s">
        <v>150</v>
      </c>
      <c r="E282" s="239" t="s">
        <v>19</v>
      </c>
      <c r="F282" s="240" t="s">
        <v>310</v>
      </c>
      <c r="G282" s="238"/>
      <c r="H282" s="241">
        <v>26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7" t="s">
        <v>150</v>
      </c>
      <c r="AU282" s="247" t="s">
        <v>85</v>
      </c>
      <c r="AV282" s="13" t="s">
        <v>85</v>
      </c>
      <c r="AW282" s="13" t="s">
        <v>34</v>
      </c>
      <c r="AX282" s="13" t="s">
        <v>82</v>
      </c>
      <c r="AY282" s="247" t="s">
        <v>142</v>
      </c>
    </row>
    <row r="283" s="2" customFormat="1" ht="21.75" customHeight="1">
      <c r="A283" s="39"/>
      <c r="B283" s="40"/>
      <c r="C283" s="248" t="s">
        <v>455</v>
      </c>
      <c r="D283" s="248" t="s">
        <v>152</v>
      </c>
      <c r="E283" s="249" t="s">
        <v>427</v>
      </c>
      <c r="F283" s="250" t="s">
        <v>428</v>
      </c>
      <c r="G283" s="251" t="s">
        <v>155</v>
      </c>
      <c r="H283" s="252">
        <v>24</v>
      </c>
      <c r="I283" s="253"/>
      <c r="J283" s="254">
        <f>ROUND(I283*H283,2)</f>
        <v>0</v>
      </c>
      <c r="K283" s="250" t="s">
        <v>165</v>
      </c>
      <c r="L283" s="255"/>
      <c r="M283" s="256" t="s">
        <v>19</v>
      </c>
      <c r="N283" s="257" t="s">
        <v>45</v>
      </c>
      <c r="O283" s="85"/>
      <c r="P283" s="229">
        <f>O283*H283</f>
        <v>0</v>
      </c>
      <c r="Q283" s="229">
        <v>0.00069999999999999999</v>
      </c>
      <c r="R283" s="229">
        <f>Q283*H283</f>
        <v>0.016799999999999999</v>
      </c>
      <c r="S283" s="229">
        <v>0</v>
      </c>
      <c r="T283" s="230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1" t="s">
        <v>388</v>
      </c>
      <c r="AT283" s="231" t="s">
        <v>152</v>
      </c>
      <c r="AU283" s="231" t="s">
        <v>85</v>
      </c>
      <c r="AY283" s="18" t="s">
        <v>142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82</v>
      </c>
      <c r="BK283" s="232">
        <f>ROUND(I283*H283,2)</f>
        <v>0</v>
      </c>
      <c r="BL283" s="18" t="s">
        <v>269</v>
      </c>
      <c r="BM283" s="231" t="s">
        <v>1192</v>
      </c>
    </row>
    <row r="284" s="2" customFormat="1">
      <c r="A284" s="39"/>
      <c r="B284" s="40"/>
      <c r="C284" s="41"/>
      <c r="D284" s="233" t="s">
        <v>149</v>
      </c>
      <c r="E284" s="41"/>
      <c r="F284" s="234" t="s">
        <v>428</v>
      </c>
      <c r="G284" s="41"/>
      <c r="H284" s="41"/>
      <c r="I284" s="137"/>
      <c r="J284" s="41"/>
      <c r="K284" s="41"/>
      <c r="L284" s="45"/>
      <c r="M284" s="235"/>
      <c r="N284" s="236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149</v>
      </c>
      <c r="AU284" s="18" t="s">
        <v>85</v>
      </c>
    </row>
    <row r="285" s="13" customFormat="1">
      <c r="A285" s="13"/>
      <c r="B285" s="237"/>
      <c r="C285" s="238"/>
      <c r="D285" s="233" t="s">
        <v>150</v>
      </c>
      <c r="E285" s="239" t="s">
        <v>19</v>
      </c>
      <c r="F285" s="240" t="s">
        <v>299</v>
      </c>
      <c r="G285" s="238"/>
      <c r="H285" s="241">
        <v>24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7" t="s">
        <v>150</v>
      </c>
      <c r="AU285" s="247" t="s">
        <v>85</v>
      </c>
      <c r="AV285" s="13" t="s">
        <v>85</v>
      </c>
      <c r="AW285" s="13" t="s">
        <v>34</v>
      </c>
      <c r="AX285" s="13" t="s">
        <v>82</v>
      </c>
      <c r="AY285" s="247" t="s">
        <v>142</v>
      </c>
    </row>
    <row r="286" s="2" customFormat="1" ht="21.75" customHeight="1">
      <c r="A286" s="39"/>
      <c r="B286" s="40"/>
      <c r="C286" s="220" t="s">
        <v>461</v>
      </c>
      <c r="D286" s="220" t="s">
        <v>143</v>
      </c>
      <c r="E286" s="221" t="s">
        <v>462</v>
      </c>
      <c r="F286" s="222" t="s">
        <v>463</v>
      </c>
      <c r="G286" s="223" t="s">
        <v>194</v>
      </c>
      <c r="H286" s="224">
        <v>570</v>
      </c>
      <c r="I286" s="225"/>
      <c r="J286" s="226">
        <f>ROUND(I286*H286,2)</f>
        <v>0</v>
      </c>
      <c r="K286" s="222" t="s">
        <v>165</v>
      </c>
      <c r="L286" s="45"/>
      <c r="M286" s="227" t="s">
        <v>19</v>
      </c>
      <c r="N286" s="228" t="s">
        <v>45</v>
      </c>
      <c r="O286" s="85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1" t="s">
        <v>269</v>
      </c>
      <c r="AT286" s="231" t="s">
        <v>143</v>
      </c>
      <c r="AU286" s="231" t="s">
        <v>85</v>
      </c>
      <c r="AY286" s="18" t="s">
        <v>142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82</v>
      </c>
      <c r="BK286" s="232">
        <f>ROUND(I286*H286,2)</f>
        <v>0</v>
      </c>
      <c r="BL286" s="18" t="s">
        <v>269</v>
      </c>
      <c r="BM286" s="231" t="s">
        <v>464</v>
      </c>
    </row>
    <row r="287" s="2" customFormat="1">
      <c r="A287" s="39"/>
      <c r="B287" s="40"/>
      <c r="C287" s="41"/>
      <c r="D287" s="233" t="s">
        <v>149</v>
      </c>
      <c r="E287" s="41"/>
      <c r="F287" s="234" t="s">
        <v>465</v>
      </c>
      <c r="G287" s="41"/>
      <c r="H287" s="41"/>
      <c r="I287" s="137"/>
      <c r="J287" s="41"/>
      <c r="K287" s="41"/>
      <c r="L287" s="45"/>
      <c r="M287" s="235"/>
      <c r="N287" s="236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149</v>
      </c>
      <c r="AU287" s="18" t="s">
        <v>85</v>
      </c>
    </row>
    <row r="288" s="2" customFormat="1" ht="16.5" customHeight="1">
      <c r="A288" s="39"/>
      <c r="B288" s="40"/>
      <c r="C288" s="248" t="s">
        <v>466</v>
      </c>
      <c r="D288" s="248" t="s">
        <v>152</v>
      </c>
      <c r="E288" s="249" t="s">
        <v>467</v>
      </c>
      <c r="F288" s="250" t="s">
        <v>468</v>
      </c>
      <c r="G288" s="251" t="s">
        <v>194</v>
      </c>
      <c r="H288" s="252">
        <v>23</v>
      </c>
      <c r="I288" s="253"/>
      <c r="J288" s="254">
        <f>ROUND(I288*H288,2)</f>
        <v>0</v>
      </c>
      <c r="K288" s="250" t="s">
        <v>19</v>
      </c>
      <c r="L288" s="255"/>
      <c r="M288" s="256" t="s">
        <v>19</v>
      </c>
      <c r="N288" s="257" t="s">
        <v>45</v>
      </c>
      <c r="O288" s="85"/>
      <c r="P288" s="229">
        <f>O288*H288</f>
        <v>0</v>
      </c>
      <c r="Q288" s="229">
        <v>4.0000000000000003E-05</v>
      </c>
      <c r="R288" s="229">
        <f>Q288*H288</f>
        <v>0.00092000000000000003</v>
      </c>
      <c r="S288" s="229">
        <v>0</v>
      </c>
      <c r="T288" s="23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1" t="s">
        <v>325</v>
      </c>
      <c r="AT288" s="231" t="s">
        <v>152</v>
      </c>
      <c r="AU288" s="231" t="s">
        <v>85</v>
      </c>
      <c r="AY288" s="18" t="s">
        <v>142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82</v>
      </c>
      <c r="BK288" s="232">
        <f>ROUND(I288*H288,2)</f>
        <v>0</v>
      </c>
      <c r="BL288" s="18" t="s">
        <v>325</v>
      </c>
      <c r="BM288" s="231" t="s">
        <v>1195</v>
      </c>
    </row>
    <row r="289" s="2" customFormat="1">
      <c r="A289" s="39"/>
      <c r="B289" s="40"/>
      <c r="C289" s="41"/>
      <c r="D289" s="233" t="s">
        <v>149</v>
      </c>
      <c r="E289" s="41"/>
      <c r="F289" s="234" t="s">
        <v>468</v>
      </c>
      <c r="G289" s="41"/>
      <c r="H289" s="41"/>
      <c r="I289" s="137"/>
      <c r="J289" s="41"/>
      <c r="K289" s="41"/>
      <c r="L289" s="45"/>
      <c r="M289" s="235"/>
      <c r="N289" s="236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149</v>
      </c>
      <c r="AU289" s="18" t="s">
        <v>85</v>
      </c>
    </row>
    <row r="290" s="13" customFormat="1">
      <c r="A290" s="13"/>
      <c r="B290" s="237"/>
      <c r="C290" s="238"/>
      <c r="D290" s="233" t="s">
        <v>150</v>
      </c>
      <c r="E290" s="239" t="s">
        <v>19</v>
      </c>
      <c r="F290" s="240" t="s">
        <v>1610</v>
      </c>
      <c r="G290" s="238"/>
      <c r="H290" s="241">
        <v>20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7" t="s">
        <v>150</v>
      </c>
      <c r="AU290" s="247" t="s">
        <v>85</v>
      </c>
      <c r="AV290" s="13" t="s">
        <v>85</v>
      </c>
      <c r="AW290" s="13" t="s">
        <v>34</v>
      </c>
      <c r="AX290" s="13" t="s">
        <v>82</v>
      </c>
      <c r="AY290" s="247" t="s">
        <v>142</v>
      </c>
    </row>
    <row r="291" s="13" customFormat="1">
      <c r="A291" s="13"/>
      <c r="B291" s="237"/>
      <c r="C291" s="238"/>
      <c r="D291" s="233" t="s">
        <v>150</v>
      </c>
      <c r="E291" s="238"/>
      <c r="F291" s="240" t="s">
        <v>1197</v>
      </c>
      <c r="G291" s="238"/>
      <c r="H291" s="241">
        <v>23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7" t="s">
        <v>150</v>
      </c>
      <c r="AU291" s="247" t="s">
        <v>85</v>
      </c>
      <c r="AV291" s="13" t="s">
        <v>85</v>
      </c>
      <c r="AW291" s="13" t="s">
        <v>4</v>
      </c>
      <c r="AX291" s="13" t="s">
        <v>82</v>
      </c>
      <c r="AY291" s="247" t="s">
        <v>142</v>
      </c>
    </row>
    <row r="292" s="2" customFormat="1" ht="16.5" customHeight="1">
      <c r="A292" s="39"/>
      <c r="B292" s="40"/>
      <c r="C292" s="248" t="s">
        <v>472</v>
      </c>
      <c r="D292" s="248" t="s">
        <v>152</v>
      </c>
      <c r="E292" s="249" t="s">
        <v>1198</v>
      </c>
      <c r="F292" s="250" t="s">
        <v>1199</v>
      </c>
      <c r="G292" s="251" t="s">
        <v>194</v>
      </c>
      <c r="H292" s="252">
        <v>632.5</v>
      </c>
      <c r="I292" s="253"/>
      <c r="J292" s="254">
        <f>ROUND(I292*H292,2)</f>
        <v>0</v>
      </c>
      <c r="K292" s="250" t="s">
        <v>19</v>
      </c>
      <c r="L292" s="255"/>
      <c r="M292" s="256" t="s">
        <v>19</v>
      </c>
      <c r="N292" s="257" t="s">
        <v>45</v>
      </c>
      <c r="O292" s="85"/>
      <c r="P292" s="229">
        <f>O292*H292</f>
        <v>0</v>
      </c>
      <c r="Q292" s="229">
        <v>4.0000000000000003E-05</v>
      </c>
      <c r="R292" s="229">
        <f>Q292*H292</f>
        <v>0.025300000000000003</v>
      </c>
      <c r="S292" s="229">
        <v>0</v>
      </c>
      <c r="T292" s="23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1" t="s">
        <v>325</v>
      </c>
      <c r="AT292" s="231" t="s">
        <v>152</v>
      </c>
      <c r="AU292" s="231" t="s">
        <v>85</v>
      </c>
      <c r="AY292" s="18" t="s">
        <v>142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8" t="s">
        <v>82</v>
      </c>
      <c r="BK292" s="232">
        <f>ROUND(I292*H292,2)</f>
        <v>0</v>
      </c>
      <c r="BL292" s="18" t="s">
        <v>325</v>
      </c>
      <c r="BM292" s="231" t="s">
        <v>469</v>
      </c>
    </row>
    <row r="293" s="2" customFormat="1">
      <c r="A293" s="39"/>
      <c r="B293" s="40"/>
      <c r="C293" s="41"/>
      <c r="D293" s="233" t="s">
        <v>149</v>
      </c>
      <c r="E293" s="41"/>
      <c r="F293" s="234" t="s">
        <v>1199</v>
      </c>
      <c r="G293" s="41"/>
      <c r="H293" s="41"/>
      <c r="I293" s="137"/>
      <c r="J293" s="41"/>
      <c r="K293" s="41"/>
      <c r="L293" s="45"/>
      <c r="M293" s="235"/>
      <c r="N293" s="236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149</v>
      </c>
      <c r="AU293" s="18" t="s">
        <v>85</v>
      </c>
    </row>
    <row r="294" s="13" customFormat="1">
      <c r="A294" s="13"/>
      <c r="B294" s="237"/>
      <c r="C294" s="238"/>
      <c r="D294" s="233" t="s">
        <v>150</v>
      </c>
      <c r="E294" s="239" t="s">
        <v>19</v>
      </c>
      <c r="F294" s="240" t="s">
        <v>1611</v>
      </c>
      <c r="G294" s="238"/>
      <c r="H294" s="241">
        <v>550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7" t="s">
        <v>150</v>
      </c>
      <c r="AU294" s="247" t="s">
        <v>85</v>
      </c>
      <c r="AV294" s="13" t="s">
        <v>85</v>
      </c>
      <c r="AW294" s="13" t="s">
        <v>34</v>
      </c>
      <c r="AX294" s="13" t="s">
        <v>82</v>
      </c>
      <c r="AY294" s="247" t="s">
        <v>142</v>
      </c>
    </row>
    <row r="295" s="13" customFormat="1">
      <c r="A295" s="13"/>
      <c r="B295" s="237"/>
      <c r="C295" s="238"/>
      <c r="D295" s="233" t="s">
        <v>150</v>
      </c>
      <c r="E295" s="238"/>
      <c r="F295" s="240" t="s">
        <v>1612</v>
      </c>
      <c r="G295" s="238"/>
      <c r="H295" s="241">
        <v>632.5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7" t="s">
        <v>150</v>
      </c>
      <c r="AU295" s="247" t="s">
        <v>85</v>
      </c>
      <c r="AV295" s="13" t="s">
        <v>85</v>
      </c>
      <c r="AW295" s="13" t="s">
        <v>4</v>
      </c>
      <c r="AX295" s="13" t="s">
        <v>82</v>
      </c>
      <c r="AY295" s="247" t="s">
        <v>142</v>
      </c>
    </row>
    <row r="296" s="2" customFormat="1" ht="16.5" customHeight="1">
      <c r="A296" s="39"/>
      <c r="B296" s="40"/>
      <c r="C296" s="220" t="s">
        <v>481</v>
      </c>
      <c r="D296" s="220" t="s">
        <v>143</v>
      </c>
      <c r="E296" s="221" t="s">
        <v>473</v>
      </c>
      <c r="F296" s="222" t="s">
        <v>474</v>
      </c>
      <c r="G296" s="223" t="s">
        <v>155</v>
      </c>
      <c r="H296" s="224">
        <v>14</v>
      </c>
      <c r="I296" s="225"/>
      <c r="J296" s="226">
        <f>ROUND(I296*H296,2)</f>
        <v>0</v>
      </c>
      <c r="K296" s="222" t="s">
        <v>165</v>
      </c>
      <c r="L296" s="45"/>
      <c r="M296" s="227" t="s">
        <v>19</v>
      </c>
      <c r="N296" s="228" t="s">
        <v>45</v>
      </c>
      <c r="O296" s="85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1" t="s">
        <v>269</v>
      </c>
      <c r="AT296" s="231" t="s">
        <v>143</v>
      </c>
      <c r="AU296" s="231" t="s">
        <v>85</v>
      </c>
      <c r="AY296" s="18" t="s">
        <v>142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82</v>
      </c>
      <c r="BK296" s="232">
        <f>ROUND(I296*H296,2)</f>
        <v>0</v>
      </c>
      <c r="BL296" s="18" t="s">
        <v>269</v>
      </c>
      <c r="BM296" s="231" t="s">
        <v>475</v>
      </c>
    </row>
    <row r="297" s="2" customFormat="1">
      <c r="A297" s="39"/>
      <c r="B297" s="40"/>
      <c r="C297" s="41"/>
      <c r="D297" s="233" t="s">
        <v>149</v>
      </c>
      <c r="E297" s="41"/>
      <c r="F297" s="234" t="s">
        <v>476</v>
      </c>
      <c r="G297" s="41"/>
      <c r="H297" s="41"/>
      <c r="I297" s="137"/>
      <c r="J297" s="41"/>
      <c r="K297" s="41"/>
      <c r="L297" s="45"/>
      <c r="M297" s="235"/>
      <c r="N297" s="236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149</v>
      </c>
      <c r="AU297" s="18" t="s">
        <v>85</v>
      </c>
    </row>
    <row r="298" s="13" customFormat="1">
      <c r="A298" s="13"/>
      <c r="B298" s="237"/>
      <c r="C298" s="238"/>
      <c r="D298" s="233" t="s">
        <v>150</v>
      </c>
      <c r="E298" s="239" t="s">
        <v>19</v>
      </c>
      <c r="F298" s="240" t="s">
        <v>1202</v>
      </c>
      <c r="G298" s="238"/>
      <c r="H298" s="241">
        <v>14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7" t="s">
        <v>150</v>
      </c>
      <c r="AU298" s="247" t="s">
        <v>85</v>
      </c>
      <c r="AV298" s="13" t="s">
        <v>85</v>
      </c>
      <c r="AW298" s="13" t="s">
        <v>34</v>
      </c>
      <c r="AX298" s="13" t="s">
        <v>82</v>
      </c>
      <c r="AY298" s="247" t="s">
        <v>142</v>
      </c>
    </row>
    <row r="299" s="2" customFormat="1" ht="21.75" customHeight="1">
      <c r="A299" s="39"/>
      <c r="B299" s="40"/>
      <c r="C299" s="220" t="s">
        <v>489</v>
      </c>
      <c r="D299" s="220" t="s">
        <v>143</v>
      </c>
      <c r="E299" s="221" t="s">
        <v>482</v>
      </c>
      <c r="F299" s="222" t="s">
        <v>483</v>
      </c>
      <c r="G299" s="223" t="s">
        <v>484</v>
      </c>
      <c r="H299" s="224">
        <v>0.56999999999999995</v>
      </c>
      <c r="I299" s="225"/>
      <c r="J299" s="226">
        <f>ROUND(I299*H299,2)</f>
        <v>0</v>
      </c>
      <c r="K299" s="222" t="s">
        <v>165</v>
      </c>
      <c r="L299" s="45"/>
      <c r="M299" s="227" t="s">
        <v>19</v>
      </c>
      <c r="N299" s="228" t="s">
        <v>45</v>
      </c>
      <c r="O299" s="85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1" t="s">
        <v>269</v>
      </c>
      <c r="AT299" s="231" t="s">
        <v>143</v>
      </c>
      <c r="AU299" s="231" t="s">
        <v>85</v>
      </c>
      <c r="AY299" s="18" t="s">
        <v>142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8" t="s">
        <v>82</v>
      </c>
      <c r="BK299" s="232">
        <f>ROUND(I299*H299,2)</f>
        <v>0</v>
      </c>
      <c r="BL299" s="18" t="s">
        <v>269</v>
      </c>
      <c r="BM299" s="231" t="s">
        <v>485</v>
      </c>
    </row>
    <row r="300" s="2" customFormat="1">
      <c r="A300" s="39"/>
      <c r="B300" s="40"/>
      <c r="C300" s="41"/>
      <c r="D300" s="233" t="s">
        <v>149</v>
      </c>
      <c r="E300" s="41"/>
      <c r="F300" s="234" t="s">
        <v>486</v>
      </c>
      <c r="G300" s="41"/>
      <c r="H300" s="41"/>
      <c r="I300" s="137"/>
      <c r="J300" s="41"/>
      <c r="K300" s="41"/>
      <c r="L300" s="45"/>
      <c r="M300" s="235"/>
      <c r="N300" s="236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149</v>
      </c>
      <c r="AU300" s="18" t="s">
        <v>85</v>
      </c>
    </row>
    <row r="301" s="13" customFormat="1">
      <c r="A301" s="13"/>
      <c r="B301" s="237"/>
      <c r="C301" s="238"/>
      <c r="D301" s="233" t="s">
        <v>150</v>
      </c>
      <c r="E301" s="239" t="s">
        <v>19</v>
      </c>
      <c r="F301" s="240" t="s">
        <v>1613</v>
      </c>
      <c r="G301" s="238"/>
      <c r="H301" s="241">
        <v>0.56999999999999995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7" t="s">
        <v>150</v>
      </c>
      <c r="AU301" s="247" t="s">
        <v>85</v>
      </c>
      <c r="AV301" s="13" t="s">
        <v>85</v>
      </c>
      <c r="AW301" s="13" t="s">
        <v>34</v>
      </c>
      <c r="AX301" s="13" t="s">
        <v>82</v>
      </c>
      <c r="AY301" s="247" t="s">
        <v>142</v>
      </c>
    </row>
    <row r="302" s="2" customFormat="1" ht="21.75" customHeight="1">
      <c r="A302" s="39"/>
      <c r="B302" s="40"/>
      <c r="C302" s="220" t="s">
        <v>495</v>
      </c>
      <c r="D302" s="220" t="s">
        <v>143</v>
      </c>
      <c r="E302" s="221" t="s">
        <v>490</v>
      </c>
      <c r="F302" s="222" t="s">
        <v>491</v>
      </c>
      <c r="G302" s="223" t="s">
        <v>155</v>
      </c>
      <c r="H302" s="224">
        <v>6</v>
      </c>
      <c r="I302" s="225"/>
      <c r="J302" s="226">
        <f>ROUND(I302*H302,2)</f>
        <v>0</v>
      </c>
      <c r="K302" s="222" t="s">
        <v>165</v>
      </c>
      <c r="L302" s="45"/>
      <c r="M302" s="227" t="s">
        <v>19</v>
      </c>
      <c r="N302" s="228" t="s">
        <v>45</v>
      </c>
      <c r="O302" s="85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1" t="s">
        <v>269</v>
      </c>
      <c r="AT302" s="231" t="s">
        <v>143</v>
      </c>
      <c r="AU302" s="231" t="s">
        <v>85</v>
      </c>
      <c r="AY302" s="18" t="s">
        <v>142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8" t="s">
        <v>82</v>
      </c>
      <c r="BK302" s="232">
        <f>ROUND(I302*H302,2)</f>
        <v>0</v>
      </c>
      <c r="BL302" s="18" t="s">
        <v>269</v>
      </c>
      <c r="BM302" s="231" t="s">
        <v>492</v>
      </c>
    </row>
    <row r="303" s="2" customFormat="1">
      <c r="A303" s="39"/>
      <c r="B303" s="40"/>
      <c r="C303" s="41"/>
      <c r="D303" s="233" t="s">
        <v>149</v>
      </c>
      <c r="E303" s="41"/>
      <c r="F303" s="234" t="s">
        <v>493</v>
      </c>
      <c r="G303" s="41"/>
      <c r="H303" s="41"/>
      <c r="I303" s="137"/>
      <c r="J303" s="41"/>
      <c r="K303" s="41"/>
      <c r="L303" s="45"/>
      <c r="M303" s="235"/>
      <c r="N303" s="236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149</v>
      </c>
      <c r="AU303" s="18" t="s">
        <v>85</v>
      </c>
    </row>
    <row r="304" s="2" customFormat="1">
      <c r="A304" s="39"/>
      <c r="B304" s="40"/>
      <c r="C304" s="41"/>
      <c r="D304" s="233" t="s">
        <v>197</v>
      </c>
      <c r="E304" s="41"/>
      <c r="F304" s="260" t="s">
        <v>494</v>
      </c>
      <c r="G304" s="41"/>
      <c r="H304" s="41"/>
      <c r="I304" s="137"/>
      <c r="J304" s="41"/>
      <c r="K304" s="41"/>
      <c r="L304" s="45"/>
      <c r="M304" s="235"/>
      <c r="N304" s="236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197</v>
      </c>
      <c r="AU304" s="18" t="s">
        <v>85</v>
      </c>
    </row>
    <row r="305" s="2" customFormat="1">
      <c r="A305" s="39"/>
      <c r="B305" s="40"/>
      <c r="C305" s="41"/>
      <c r="D305" s="233" t="s">
        <v>210</v>
      </c>
      <c r="E305" s="41"/>
      <c r="F305" s="260" t="s">
        <v>1204</v>
      </c>
      <c r="G305" s="41"/>
      <c r="H305" s="41"/>
      <c r="I305" s="137"/>
      <c r="J305" s="41"/>
      <c r="K305" s="41"/>
      <c r="L305" s="45"/>
      <c r="M305" s="235"/>
      <c r="N305" s="236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210</v>
      </c>
      <c r="AU305" s="18" t="s">
        <v>85</v>
      </c>
    </row>
    <row r="306" s="2" customFormat="1" ht="16.5" customHeight="1">
      <c r="A306" s="39"/>
      <c r="B306" s="40"/>
      <c r="C306" s="248" t="s">
        <v>500</v>
      </c>
      <c r="D306" s="248" t="s">
        <v>152</v>
      </c>
      <c r="E306" s="249" t="s">
        <v>496</v>
      </c>
      <c r="F306" s="250" t="s">
        <v>497</v>
      </c>
      <c r="G306" s="251" t="s">
        <v>155</v>
      </c>
      <c r="H306" s="252">
        <v>6</v>
      </c>
      <c r="I306" s="253"/>
      <c r="J306" s="254">
        <f>ROUND(I306*H306,2)</f>
        <v>0</v>
      </c>
      <c r="K306" s="250" t="s">
        <v>19</v>
      </c>
      <c r="L306" s="255"/>
      <c r="M306" s="256" t="s">
        <v>19</v>
      </c>
      <c r="N306" s="257" t="s">
        <v>45</v>
      </c>
      <c r="O306" s="85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1" t="s">
        <v>388</v>
      </c>
      <c r="AT306" s="231" t="s">
        <v>152</v>
      </c>
      <c r="AU306" s="231" t="s">
        <v>85</v>
      </c>
      <c r="AY306" s="18" t="s">
        <v>142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8" t="s">
        <v>82</v>
      </c>
      <c r="BK306" s="232">
        <f>ROUND(I306*H306,2)</f>
        <v>0</v>
      </c>
      <c r="BL306" s="18" t="s">
        <v>269</v>
      </c>
      <c r="BM306" s="231" t="s">
        <v>498</v>
      </c>
    </row>
    <row r="307" s="2" customFormat="1">
      <c r="A307" s="39"/>
      <c r="B307" s="40"/>
      <c r="C307" s="41"/>
      <c r="D307" s="233" t="s">
        <v>149</v>
      </c>
      <c r="E307" s="41"/>
      <c r="F307" s="234" t="s">
        <v>497</v>
      </c>
      <c r="G307" s="41"/>
      <c r="H307" s="41"/>
      <c r="I307" s="137"/>
      <c r="J307" s="41"/>
      <c r="K307" s="41"/>
      <c r="L307" s="45"/>
      <c r="M307" s="235"/>
      <c r="N307" s="236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149</v>
      </c>
      <c r="AU307" s="18" t="s">
        <v>85</v>
      </c>
    </row>
    <row r="308" s="13" customFormat="1">
      <c r="A308" s="13"/>
      <c r="B308" s="237"/>
      <c r="C308" s="238"/>
      <c r="D308" s="233" t="s">
        <v>150</v>
      </c>
      <c r="E308" s="239" t="s">
        <v>19</v>
      </c>
      <c r="F308" s="240" t="s">
        <v>1614</v>
      </c>
      <c r="G308" s="238"/>
      <c r="H308" s="241">
        <v>6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7" t="s">
        <v>150</v>
      </c>
      <c r="AU308" s="247" t="s">
        <v>85</v>
      </c>
      <c r="AV308" s="13" t="s">
        <v>85</v>
      </c>
      <c r="AW308" s="13" t="s">
        <v>34</v>
      </c>
      <c r="AX308" s="13" t="s">
        <v>82</v>
      </c>
      <c r="AY308" s="247" t="s">
        <v>142</v>
      </c>
    </row>
    <row r="309" s="2" customFormat="1" ht="16.5" customHeight="1">
      <c r="A309" s="39"/>
      <c r="B309" s="40"/>
      <c r="C309" s="220" t="s">
        <v>504</v>
      </c>
      <c r="D309" s="220" t="s">
        <v>143</v>
      </c>
      <c r="E309" s="221" t="s">
        <v>501</v>
      </c>
      <c r="F309" s="222" t="s">
        <v>502</v>
      </c>
      <c r="G309" s="223" t="s">
        <v>155</v>
      </c>
      <c r="H309" s="224">
        <v>58</v>
      </c>
      <c r="I309" s="225"/>
      <c r="J309" s="226">
        <f>ROUND(I309*H309,2)</f>
        <v>0</v>
      </c>
      <c r="K309" s="222" t="s">
        <v>19</v>
      </c>
      <c r="L309" s="45"/>
      <c r="M309" s="227" t="s">
        <v>19</v>
      </c>
      <c r="N309" s="228" t="s">
        <v>45</v>
      </c>
      <c r="O309" s="85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1" t="s">
        <v>269</v>
      </c>
      <c r="AT309" s="231" t="s">
        <v>143</v>
      </c>
      <c r="AU309" s="231" t="s">
        <v>85</v>
      </c>
      <c r="AY309" s="18" t="s">
        <v>142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8" t="s">
        <v>82</v>
      </c>
      <c r="BK309" s="232">
        <f>ROUND(I309*H309,2)</f>
        <v>0</v>
      </c>
      <c r="BL309" s="18" t="s">
        <v>269</v>
      </c>
      <c r="BM309" s="231" t="s">
        <v>503</v>
      </c>
    </row>
    <row r="310" s="2" customFormat="1">
      <c r="A310" s="39"/>
      <c r="B310" s="40"/>
      <c r="C310" s="41"/>
      <c r="D310" s="233" t="s">
        <v>149</v>
      </c>
      <c r="E310" s="41"/>
      <c r="F310" s="234" t="s">
        <v>502</v>
      </c>
      <c r="G310" s="41"/>
      <c r="H310" s="41"/>
      <c r="I310" s="137"/>
      <c r="J310" s="41"/>
      <c r="K310" s="41"/>
      <c r="L310" s="45"/>
      <c r="M310" s="235"/>
      <c r="N310" s="236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149</v>
      </c>
      <c r="AU310" s="18" t="s">
        <v>85</v>
      </c>
    </row>
    <row r="311" s="2" customFormat="1" ht="16.5" customHeight="1">
      <c r="A311" s="39"/>
      <c r="B311" s="40"/>
      <c r="C311" s="248" t="s">
        <v>508</v>
      </c>
      <c r="D311" s="248" t="s">
        <v>152</v>
      </c>
      <c r="E311" s="249" t="s">
        <v>505</v>
      </c>
      <c r="F311" s="250" t="s">
        <v>506</v>
      </c>
      <c r="G311" s="251" t="s">
        <v>155</v>
      </c>
      <c r="H311" s="252">
        <v>2</v>
      </c>
      <c r="I311" s="253"/>
      <c r="J311" s="254">
        <f>ROUND(I311*H311,2)</f>
        <v>0</v>
      </c>
      <c r="K311" s="250" t="s">
        <v>19</v>
      </c>
      <c r="L311" s="255"/>
      <c r="M311" s="256" t="s">
        <v>19</v>
      </c>
      <c r="N311" s="257" t="s">
        <v>45</v>
      </c>
      <c r="O311" s="85"/>
      <c r="P311" s="229">
        <f>O311*H311</f>
        <v>0</v>
      </c>
      <c r="Q311" s="229">
        <v>0.0030000000000000001</v>
      </c>
      <c r="R311" s="229">
        <f>Q311*H311</f>
        <v>0.0060000000000000001</v>
      </c>
      <c r="S311" s="229">
        <v>0</v>
      </c>
      <c r="T311" s="230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1" t="s">
        <v>388</v>
      </c>
      <c r="AT311" s="231" t="s">
        <v>152</v>
      </c>
      <c r="AU311" s="231" t="s">
        <v>85</v>
      </c>
      <c r="AY311" s="18" t="s">
        <v>142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8" t="s">
        <v>82</v>
      </c>
      <c r="BK311" s="232">
        <f>ROUND(I311*H311,2)</f>
        <v>0</v>
      </c>
      <c r="BL311" s="18" t="s">
        <v>269</v>
      </c>
      <c r="BM311" s="231" t="s">
        <v>1206</v>
      </c>
    </row>
    <row r="312" s="2" customFormat="1">
      <c r="A312" s="39"/>
      <c r="B312" s="40"/>
      <c r="C312" s="41"/>
      <c r="D312" s="233" t="s">
        <v>149</v>
      </c>
      <c r="E312" s="41"/>
      <c r="F312" s="234" t="s">
        <v>506</v>
      </c>
      <c r="G312" s="41"/>
      <c r="H312" s="41"/>
      <c r="I312" s="137"/>
      <c r="J312" s="41"/>
      <c r="K312" s="41"/>
      <c r="L312" s="45"/>
      <c r="M312" s="235"/>
      <c r="N312" s="236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149</v>
      </c>
      <c r="AU312" s="18" t="s">
        <v>85</v>
      </c>
    </row>
    <row r="313" s="13" customFormat="1">
      <c r="A313" s="13"/>
      <c r="B313" s="237"/>
      <c r="C313" s="238"/>
      <c r="D313" s="233" t="s">
        <v>150</v>
      </c>
      <c r="E313" s="239" t="s">
        <v>19</v>
      </c>
      <c r="F313" s="240" t="s">
        <v>85</v>
      </c>
      <c r="G313" s="238"/>
      <c r="H313" s="241">
        <v>2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7" t="s">
        <v>150</v>
      </c>
      <c r="AU313" s="247" t="s">
        <v>85</v>
      </c>
      <c r="AV313" s="13" t="s">
        <v>85</v>
      </c>
      <c r="AW313" s="13" t="s">
        <v>34</v>
      </c>
      <c r="AX313" s="13" t="s">
        <v>82</v>
      </c>
      <c r="AY313" s="247" t="s">
        <v>142</v>
      </c>
    </row>
    <row r="314" s="2" customFormat="1" ht="16.5" customHeight="1">
      <c r="A314" s="39"/>
      <c r="B314" s="40"/>
      <c r="C314" s="248" t="s">
        <v>513</v>
      </c>
      <c r="D314" s="248" t="s">
        <v>152</v>
      </c>
      <c r="E314" s="249" t="s">
        <v>1207</v>
      </c>
      <c r="F314" s="250" t="s">
        <v>1208</v>
      </c>
      <c r="G314" s="251" t="s">
        <v>155</v>
      </c>
      <c r="H314" s="252">
        <v>56</v>
      </c>
      <c r="I314" s="253"/>
      <c r="J314" s="254">
        <f>ROUND(I314*H314,2)</f>
        <v>0</v>
      </c>
      <c r="K314" s="250" t="s">
        <v>19</v>
      </c>
      <c r="L314" s="255"/>
      <c r="M314" s="256" t="s">
        <v>19</v>
      </c>
      <c r="N314" s="257" t="s">
        <v>45</v>
      </c>
      <c r="O314" s="85"/>
      <c r="P314" s="229">
        <f>O314*H314</f>
        <v>0</v>
      </c>
      <c r="Q314" s="229">
        <v>0.0030000000000000001</v>
      </c>
      <c r="R314" s="229">
        <f>Q314*H314</f>
        <v>0.16800000000000001</v>
      </c>
      <c r="S314" s="229">
        <v>0</v>
      </c>
      <c r="T314" s="23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1" t="s">
        <v>388</v>
      </c>
      <c r="AT314" s="231" t="s">
        <v>152</v>
      </c>
      <c r="AU314" s="231" t="s">
        <v>85</v>
      </c>
      <c r="AY314" s="18" t="s">
        <v>142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8" t="s">
        <v>82</v>
      </c>
      <c r="BK314" s="232">
        <f>ROUND(I314*H314,2)</f>
        <v>0</v>
      </c>
      <c r="BL314" s="18" t="s">
        <v>269</v>
      </c>
      <c r="BM314" s="231" t="s">
        <v>511</v>
      </c>
    </row>
    <row r="315" s="2" customFormat="1">
      <c r="A315" s="39"/>
      <c r="B315" s="40"/>
      <c r="C315" s="41"/>
      <c r="D315" s="233" t="s">
        <v>149</v>
      </c>
      <c r="E315" s="41"/>
      <c r="F315" s="234" t="s">
        <v>1209</v>
      </c>
      <c r="G315" s="41"/>
      <c r="H315" s="41"/>
      <c r="I315" s="137"/>
      <c r="J315" s="41"/>
      <c r="K315" s="41"/>
      <c r="L315" s="45"/>
      <c r="M315" s="235"/>
      <c r="N315" s="236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149</v>
      </c>
      <c r="AU315" s="18" t="s">
        <v>85</v>
      </c>
    </row>
    <row r="316" s="13" customFormat="1">
      <c r="A316" s="13"/>
      <c r="B316" s="237"/>
      <c r="C316" s="238"/>
      <c r="D316" s="233" t="s">
        <v>150</v>
      </c>
      <c r="E316" s="239" t="s">
        <v>19</v>
      </c>
      <c r="F316" s="240" t="s">
        <v>1210</v>
      </c>
      <c r="G316" s="238"/>
      <c r="H316" s="241">
        <v>56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7" t="s">
        <v>150</v>
      </c>
      <c r="AU316" s="247" t="s">
        <v>85</v>
      </c>
      <c r="AV316" s="13" t="s">
        <v>85</v>
      </c>
      <c r="AW316" s="13" t="s">
        <v>34</v>
      </c>
      <c r="AX316" s="13" t="s">
        <v>82</v>
      </c>
      <c r="AY316" s="247" t="s">
        <v>142</v>
      </c>
    </row>
    <row r="317" s="2" customFormat="1" ht="21.75" customHeight="1">
      <c r="A317" s="39"/>
      <c r="B317" s="40"/>
      <c r="C317" s="220" t="s">
        <v>518</v>
      </c>
      <c r="D317" s="220" t="s">
        <v>143</v>
      </c>
      <c r="E317" s="221" t="s">
        <v>519</v>
      </c>
      <c r="F317" s="222" t="s">
        <v>520</v>
      </c>
      <c r="G317" s="223" t="s">
        <v>155</v>
      </c>
      <c r="H317" s="224">
        <v>126</v>
      </c>
      <c r="I317" s="225"/>
      <c r="J317" s="226">
        <f>ROUND(I317*H317,2)</f>
        <v>0</v>
      </c>
      <c r="K317" s="222" t="s">
        <v>165</v>
      </c>
      <c r="L317" s="45"/>
      <c r="M317" s="227" t="s">
        <v>19</v>
      </c>
      <c r="N317" s="228" t="s">
        <v>45</v>
      </c>
      <c r="O317" s="85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1" t="s">
        <v>269</v>
      </c>
      <c r="AT317" s="231" t="s">
        <v>143</v>
      </c>
      <c r="AU317" s="231" t="s">
        <v>85</v>
      </c>
      <c r="AY317" s="18" t="s">
        <v>142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8" t="s">
        <v>82</v>
      </c>
      <c r="BK317" s="232">
        <f>ROUND(I317*H317,2)</f>
        <v>0</v>
      </c>
      <c r="BL317" s="18" t="s">
        <v>269</v>
      </c>
      <c r="BM317" s="231" t="s">
        <v>521</v>
      </c>
    </row>
    <row r="318" s="2" customFormat="1">
      <c r="A318" s="39"/>
      <c r="B318" s="40"/>
      <c r="C318" s="41"/>
      <c r="D318" s="233" t="s">
        <v>149</v>
      </c>
      <c r="E318" s="41"/>
      <c r="F318" s="234" t="s">
        <v>520</v>
      </c>
      <c r="G318" s="41"/>
      <c r="H318" s="41"/>
      <c r="I318" s="137"/>
      <c r="J318" s="41"/>
      <c r="K318" s="41"/>
      <c r="L318" s="45"/>
      <c r="M318" s="235"/>
      <c r="N318" s="236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149</v>
      </c>
      <c r="AU318" s="18" t="s">
        <v>85</v>
      </c>
    </row>
    <row r="319" s="2" customFormat="1" ht="21.75" customHeight="1">
      <c r="A319" s="39"/>
      <c r="B319" s="40"/>
      <c r="C319" s="248" t="s">
        <v>522</v>
      </c>
      <c r="D319" s="248" t="s">
        <v>152</v>
      </c>
      <c r="E319" s="249" t="s">
        <v>1211</v>
      </c>
      <c r="F319" s="250" t="s">
        <v>1212</v>
      </c>
      <c r="G319" s="251" t="s">
        <v>155</v>
      </c>
      <c r="H319" s="252">
        <v>126</v>
      </c>
      <c r="I319" s="253"/>
      <c r="J319" s="254">
        <f>ROUND(I319*H319,2)</f>
        <v>0</v>
      </c>
      <c r="K319" s="250" t="s">
        <v>19</v>
      </c>
      <c r="L319" s="255"/>
      <c r="M319" s="256" t="s">
        <v>19</v>
      </c>
      <c r="N319" s="257" t="s">
        <v>45</v>
      </c>
      <c r="O319" s="85"/>
      <c r="P319" s="229">
        <f>O319*H319</f>
        <v>0</v>
      </c>
      <c r="Q319" s="229">
        <v>0.0030000000000000001</v>
      </c>
      <c r="R319" s="229">
        <f>Q319*H319</f>
        <v>0.378</v>
      </c>
      <c r="S319" s="229">
        <v>0</v>
      </c>
      <c r="T319" s="230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1" t="s">
        <v>388</v>
      </c>
      <c r="AT319" s="231" t="s">
        <v>152</v>
      </c>
      <c r="AU319" s="231" t="s">
        <v>85</v>
      </c>
      <c r="AY319" s="18" t="s">
        <v>142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8" t="s">
        <v>82</v>
      </c>
      <c r="BK319" s="232">
        <f>ROUND(I319*H319,2)</f>
        <v>0</v>
      </c>
      <c r="BL319" s="18" t="s">
        <v>269</v>
      </c>
      <c r="BM319" s="231" t="s">
        <v>528</v>
      </c>
    </row>
    <row r="320" s="2" customFormat="1">
      <c r="A320" s="39"/>
      <c r="B320" s="40"/>
      <c r="C320" s="41"/>
      <c r="D320" s="233" t="s">
        <v>149</v>
      </c>
      <c r="E320" s="41"/>
      <c r="F320" s="234" t="s">
        <v>1212</v>
      </c>
      <c r="G320" s="41"/>
      <c r="H320" s="41"/>
      <c r="I320" s="137"/>
      <c r="J320" s="41"/>
      <c r="K320" s="41"/>
      <c r="L320" s="45"/>
      <c r="M320" s="235"/>
      <c r="N320" s="236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149</v>
      </c>
      <c r="AU320" s="18" t="s">
        <v>85</v>
      </c>
    </row>
    <row r="321" s="13" customFormat="1">
      <c r="A321" s="13"/>
      <c r="B321" s="237"/>
      <c r="C321" s="238"/>
      <c r="D321" s="233" t="s">
        <v>150</v>
      </c>
      <c r="E321" s="239" t="s">
        <v>19</v>
      </c>
      <c r="F321" s="240" t="s">
        <v>1213</v>
      </c>
      <c r="G321" s="238"/>
      <c r="H321" s="241">
        <v>126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7" t="s">
        <v>150</v>
      </c>
      <c r="AU321" s="247" t="s">
        <v>85</v>
      </c>
      <c r="AV321" s="13" t="s">
        <v>85</v>
      </c>
      <c r="AW321" s="13" t="s">
        <v>34</v>
      </c>
      <c r="AX321" s="13" t="s">
        <v>82</v>
      </c>
      <c r="AY321" s="247" t="s">
        <v>142</v>
      </c>
    </row>
    <row r="322" s="2" customFormat="1" ht="21.75" customHeight="1">
      <c r="A322" s="39"/>
      <c r="B322" s="40"/>
      <c r="C322" s="220" t="s">
        <v>269</v>
      </c>
      <c r="D322" s="220" t="s">
        <v>143</v>
      </c>
      <c r="E322" s="221" t="s">
        <v>534</v>
      </c>
      <c r="F322" s="222" t="s">
        <v>535</v>
      </c>
      <c r="G322" s="223" t="s">
        <v>155</v>
      </c>
      <c r="H322" s="224">
        <v>8</v>
      </c>
      <c r="I322" s="225"/>
      <c r="J322" s="226">
        <f>ROUND(I322*H322,2)</f>
        <v>0</v>
      </c>
      <c r="K322" s="222" t="s">
        <v>19</v>
      </c>
      <c r="L322" s="45"/>
      <c r="M322" s="227" t="s">
        <v>19</v>
      </c>
      <c r="N322" s="228" t="s">
        <v>45</v>
      </c>
      <c r="O322" s="85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1" t="s">
        <v>269</v>
      </c>
      <c r="AT322" s="231" t="s">
        <v>143</v>
      </c>
      <c r="AU322" s="231" t="s">
        <v>85</v>
      </c>
      <c r="AY322" s="18" t="s">
        <v>142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8" t="s">
        <v>82</v>
      </c>
      <c r="BK322" s="232">
        <f>ROUND(I322*H322,2)</f>
        <v>0</v>
      </c>
      <c r="BL322" s="18" t="s">
        <v>269</v>
      </c>
      <c r="BM322" s="231" t="s">
        <v>536</v>
      </c>
    </row>
    <row r="323" s="2" customFormat="1">
      <c r="A323" s="39"/>
      <c r="B323" s="40"/>
      <c r="C323" s="41"/>
      <c r="D323" s="233" t="s">
        <v>149</v>
      </c>
      <c r="E323" s="41"/>
      <c r="F323" s="234" t="s">
        <v>535</v>
      </c>
      <c r="G323" s="41"/>
      <c r="H323" s="41"/>
      <c r="I323" s="137"/>
      <c r="J323" s="41"/>
      <c r="K323" s="41"/>
      <c r="L323" s="45"/>
      <c r="M323" s="235"/>
      <c r="N323" s="236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149</v>
      </c>
      <c r="AU323" s="18" t="s">
        <v>85</v>
      </c>
    </row>
    <row r="324" s="13" customFormat="1">
      <c r="A324" s="13"/>
      <c r="B324" s="237"/>
      <c r="C324" s="238"/>
      <c r="D324" s="233" t="s">
        <v>150</v>
      </c>
      <c r="E324" s="239" t="s">
        <v>19</v>
      </c>
      <c r="F324" s="240" t="s">
        <v>1615</v>
      </c>
      <c r="G324" s="238"/>
      <c r="H324" s="241">
        <v>8</v>
      </c>
      <c r="I324" s="242"/>
      <c r="J324" s="238"/>
      <c r="K324" s="238"/>
      <c r="L324" s="243"/>
      <c r="M324" s="244"/>
      <c r="N324" s="245"/>
      <c r="O324" s="245"/>
      <c r="P324" s="245"/>
      <c r="Q324" s="245"/>
      <c r="R324" s="245"/>
      <c r="S324" s="245"/>
      <c r="T324" s="24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7" t="s">
        <v>150</v>
      </c>
      <c r="AU324" s="247" t="s">
        <v>85</v>
      </c>
      <c r="AV324" s="13" t="s">
        <v>85</v>
      </c>
      <c r="AW324" s="13" t="s">
        <v>34</v>
      </c>
      <c r="AX324" s="13" t="s">
        <v>82</v>
      </c>
      <c r="AY324" s="247" t="s">
        <v>142</v>
      </c>
    </row>
    <row r="325" s="2" customFormat="1" ht="21.75" customHeight="1">
      <c r="A325" s="39"/>
      <c r="B325" s="40"/>
      <c r="C325" s="248" t="s">
        <v>529</v>
      </c>
      <c r="D325" s="248" t="s">
        <v>152</v>
      </c>
      <c r="E325" s="249" t="s">
        <v>539</v>
      </c>
      <c r="F325" s="250" t="s">
        <v>540</v>
      </c>
      <c r="G325" s="251" t="s">
        <v>155</v>
      </c>
      <c r="H325" s="252">
        <v>8</v>
      </c>
      <c r="I325" s="253"/>
      <c r="J325" s="254">
        <f>ROUND(I325*H325,2)</f>
        <v>0</v>
      </c>
      <c r="K325" s="250" t="s">
        <v>19</v>
      </c>
      <c r="L325" s="255"/>
      <c r="M325" s="256" t="s">
        <v>19</v>
      </c>
      <c r="N325" s="257" t="s">
        <v>45</v>
      </c>
      <c r="O325" s="85"/>
      <c r="P325" s="229">
        <f>O325*H325</f>
        <v>0</v>
      </c>
      <c r="Q325" s="229">
        <v>0.044999999999999998</v>
      </c>
      <c r="R325" s="229">
        <f>Q325*H325</f>
        <v>0.35999999999999999</v>
      </c>
      <c r="S325" s="229">
        <v>0</v>
      </c>
      <c r="T325" s="230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1" t="s">
        <v>388</v>
      </c>
      <c r="AT325" s="231" t="s">
        <v>152</v>
      </c>
      <c r="AU325" s="231" t="s">
        <v>85</v>
      </c>
      <c r="AY325" s="18" t="s">
        <v>142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8" t="s">
        <v>82</v>
      </c>
      <c r="BK325" s="232">
        <f>ROUND(I325*H325,2)</f>
        <v>0</v>
      </c>
      <c r="BL325" s="18" t="s">
        <v>269</v>
      </c>
      <c r="BM325" s="231" t="s">
        <v>541</v>
      </c>
    </row>
    <row r="326" s="2" customFormat="1">
      <c r="A326" s="39"/>
      <c r="B326" s="40"/>
      <c r="C326" s="41"/>
      <c r="D326" s="233" t="s">
        <v>149</v>
      </c>
      <c r="E326" s="41"/>
      <c r="F326" s="234" t="s">
        <v>540</v>
      </c>
      <c r="G326" s="41"/>
      <c r="H326" s="41"/>
      <c r="I326" s="137"/>
      <c r="J326" s="41"/>
      <c r="K326" s="41"/>
      <c r="L326" s="45"/>
      <c r="M326" s="235"/>
      <c r="N326" s="236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149</v>
      </c>
      <c r="AU326" s="18" t="s">
        <v>85</v>
      </c>
    </row>
    <row r="327" s="13" customFormat="1">
      <c r="A327" s="13"/>
      <c r="B327" s="237"/>
      <c r="C327" s="238"/>
      <c r="D327" s="233" t="s">
        <v>150</v>
      </c>
      <c r="E327" s="239" t="s">
        <v>19</v>
      </c>
      <c r="F327" s="240" t="s">
        <v>1615</v>
      </c>
      <c r="G327" s="238"/>
      <c r="H327" s="241">
        <v>8</v>
      </c>
      <c r="I327" s="242"/>
      <c r="J327" s="238"/>
      <c r="K327" s="238"/>
      <c r="L327" s="243"/>
      <c r="M327" s="244"/>
      <c r="N327" s="245"/>
      <c r="O327" s="245"/>
      <c r="P327" s="245"/>
      <c r="Q327" s="245"/>
      <c r="R327" s="245"/>
      <c r="S327" s="245"/>
      <c r="T327" s="24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7" t="s">
        <v>150</v>
      </c>
      <c r="AU327" s="247" t="s">
        <v>85</v>
      </c>
      <c r="AV327" s="13" t="s">
        <v>85</v>
      </c>
      <c r="AW327" s="13" t="s">
        <v>34</v>
      </c>
      <c r="AX327" s="13" t="s">
        <v>82</v>
      </c>
      <c r="AY327" s="247" t="s">
        <v>142</v>
      </c>
    </row>
    <row r="328" s="2" customFormat="1" ht="16.5" customHeight="1">
      <c r="A328" s="39"/>
      <c r="B328" s="40"/>
      <c r="C328" s="248" t="s">
        <v>533</v>
      </c>
      <c r="D328" s="248" t="s">
        <v>152</v>
      </c>
      <c r="E328" s="249" t="s">
        <v>543</v>
      </c>
      <c r="F328" s="250" t="s">
        <v>544</v>
      </c>
      <c r="G328" s="251" t="s">
        <v>155</v>
      </c>
      <c r="H328" s="252">
        <v>8</v>
      </c>
      <c r="I328" s="253"/>
      <c r="J328" s="254">
        <f>ROUND(I328*H328,2)</f>
        <v>0</v>
      </c>
      <c r="K328" s="250" t="s">
        <v>19</v>
      </c>
      <c r="L328" s="255"/>
      <c r="M328" s="256" t="s">
        <v>19</v>
      </c>
      <c r="N328" s="257" t="s">
        <v>45</v>
      </c>
      <c r="O328" s="85"/>
      <c r="P328" s="229">
        <f>O328*H328</f>
        <v>0</v>
      </c>
      <c r="Q328" s="229">
        <v>0.050000000000000003</v>
      </c>
      <c r="R328" s="229">
        <f>Q328*H328</f>
        <v>0.40000000000000002</v>
      </c>
      <c r="S328" s="229">
        <v>0</v>
      </c>
      <c r="T328" s="230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1" t="s">
        <v>388</v>
      </c>
      <c r="AT328" s="231" t="s">
        <v>152</v>
      </c>
      <c r="AU328" s="231" t="s">
        <v>85</v>
      </c>
      <c r="AY328" s="18" t="s">
        <v>142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8" t="s">
        <v>82</v>
      </c>
      <c r="BK328" s="232">
        <f>ROUND(I328*H328,2)</f>
        <v>0</v>
      </c>
      <c r="BL328" s="18" t="s">
        <v>269</v>
      </c>
      <c r="BM328" s="231" t="s">
        <v>545</v>
      </c>
    </row>
    <row r="329" s="2" customFormat="1">
      <c r="A329" s="39"/>
      <c r="B329" s="40"/>
      <c r="C329" s="41"/>
      <c r="D329" s="233" t="s">
        <v>149</v>
      </c>
      <c r="E329" s="41"/>
      <c r="F329" s="234" t="s">
        <v>544</v>
      </c>
      <c r="G329" s="41"/>
      <c r="H329" s="41"/>
      <c r="I329" s="137"/>
      <c r="J329" s="41"/>
      <c r="K329" s="41"/>
      <c r="L329" s="45"/>
      <c r="M329" s="235"/>
      <c r="N329" s="236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149</v>
      </c>
      <c r="AU329" s="18" t="s">
        <v>85</v>
      </c>
    </row>
    <row r="330" s="13" customFormat="1">
      <c r="A330" s="13"/>
      <c r="B330" s="237"/>
      <c r="C330" s="238"/>
      <c r="D330" s="233" t="s">
        <v>150</v>
      </c>
      <c r="E330" s="239" t="s">
        <v>19</v>
      </c>
      <c r="F330" s="240" t="s">
        <v>1615</v>
      </c>
      <c r="G330" s="238"/>
      <c r="H330" s="241">
        <v>8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7" t="s">
        <v>150</v>
      </c>
      <c r="AU330" s="247" t="s">
        <v>85</v>
      </c>
      <c r="AV330" s="13" t="s">
        <v>85</v>
      </c>
      <c r="AW330" s="13" t="s">
        <v>34</v>
      </c>
      <c r="AX330" s="13" t="s">
        <v>82</v>
      </c>
      <c r="AY330" s="247" t="s">
        <v>142</v>
      </c>
    </row>
    <row r="331" s="2" customFormat="1" ht="21.75" customHeight="1">
      <c r="A331" s="39"/>
      <c r="B331" s="40"/>
      <c r="C331" s="220" t="s">
        <v>538</v>
      </c>
      <c r="D331" s="220" t="s">
        <v>143</v>
      </c>
      <c r="E331" s="221" t="s">
        <v>1215</v>
      </c>
      <c r="F331" s="222" t="s">
        <v>1216</v>
      </c>
      <c r="G331" s="223" t="s">
        <v>194</v>
      </c>
      <c r="H331" s="224">
        <v>560</v>
      </c>
      <c r="I331" s="225"/>
      <c r="J331" s="226">
        <f>ROUND(I331*H331,2)</f>
        <v>0</v>
      </c>
      <c r="K331" s="222" t="s">
        <v>165</v>
      </c>
      <c r="L331" s="45"/>
      <c r="M331" s="227" t="s">
        <v>19</v>
      </c>
      <c r="N331" s="228" t="s">
        <v>45</v>
      </c>
      <c r="O331" s="85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1" t="s">
        <v>269</v>
      </c>
      <c r="AT331" s="231" t="s">
        <v>143</v>
      </c>
      <c r="AU331" s="231" t="s">
        <v>85</v>
      </c>
      <c r="AY331" s="18" t="s">
        <v>142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8" t="s">
        <v>82</v>
      </c>
      <c r="BK331" s="232">
        <f>ROUND(I331*H331,2)</f>
        <v>0</v>
      </c>
      <c r="BL331" s="18" t="s">
        <v>269</v>
      </c>
      <c r="BM331" s="231" t="s">
        <v>1217</v>
      </c>
    </row>
    <row r="332" s="2" customFormat="1">
      <c r="A332" s="39"/>
      <c r="B332" s="40"/>
      <c r="C332" s="41"/>
      <c r="D332" s="233" t="s">
        <v>149</v>
      </c>
      <c r="E332" s="41"/>
      <c r="F332" s="234" t="s">
        <v>1218</v>
      </c>
      <c r="G332" s="41"/>
      <c r="H332" s="41"/>
      <c r="I332" s="137"/>
      <c r="J332" s="41"/>
      <c r="K332" s="41"/>
      <c r="L332" s="45"/>
      <c r="M332" s="235"/>
      <c r="N332" s="236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149</v>
      </c>
      <c r="AU332" s="18" t="s">
        <v>85</v>
      </c>
    </row>
    <row r="333" s="2" customFormat="1" ht="21.75" customHeight="1">
      <c r="A333" s="39"/>
      <c r="B333" s="40"/>
      <c r="C333" s="248" t="s">
        <v>542</v>
      </c>
      <c r="D333" s="248" t="s">
        <v>152</v>
      </c>
      <c r="E333" s="249" t="s">
        <v>1219</v>
      </c>
      <c r="F333" s="250" t="s">
        <v>1220</v>
      </c>
      <c r="G333" s="251" t="s">
        <v>194</v>
      </c>
      <c r="H333" s="252">
        <v>672</v>
      </c>
      <c r="I333" s="253"/>
      <c r="J333" s="254">
        <f>ROUND(I333*H333,2)</f>
        <v>0</v>
      </c>
      <c r="K333" s="250" t="s">
        <v>165</v>
      </c>
      <c r="L333" s="255"/>
      <c r="M333" s="256" t="s">
        <v>19</v>
      </c>
      <c r="N333" s="257" t="s">
        <v>45</v>
      </c>
      <c r="O333" s="85"/>
      <c r="P333" s="229">
        <f>O333*H333</f>
        <v>0</v>
      </c>
      <c r="Q333" s="229">
        <v>0.00025999999999999998</v>
      </c>
      <c r="R333" s="229">
        <f>Q333*H333</f>
        <v>0.17471999999999999</v>
      </c>
      <c r="S333" s="229">
        <v>0</v>
      </c>
      <c r="T333" s="230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1" t="s">
        <v>388</v>
      </c>
      <c r="AT333" s="231" t="s">
        <v>152</v>
      </c>
      <c r="AU333" s="231" t="s">
        <v>85</v>
      </c>
      <c r="AY333" s="18" t="s">
        <v>142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8" t="s">
        <v>82</v>
      </c>
      <c r="BK333" s="232">
        <f>ROUND(I333*H333,2)</f>
        <v>0</v>
      </c>
      <c r="BL333" s="18" t="s">
        <v>269</v>
      </c>
      <c r="BM333" s="231" t="s">
        <v>1221</v>
      </c>
    </row>
    <row r="334" s="2" customFormat="1">
      <c r="A334" s="39"/>
      <c r="B334" s="40"/>
      <c r="C334" s="41"/>
      <c r="D334" s="233" t="s">
        <v>149</v>
      </c>
      <c r="E334" s="41"/>
      <c r="F334" s="234" t="s">
        <v>1220</v>
      </c>
      <c r="G334" s="41"/>
      <c r="H334" s="41"/>
      <c r="I334" s="137"/>
      <c r="J334" s="41"/>
      <c r="K334" s="41"/>
      <c r="L334" s="45"/>
      <c r="M334" s="235"/>
      <c r="N334" s="236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149</v>
      </c>
      <c r="AU334" s="18" t="s">
        <v>85</v>
      </c>
    </row>
    <row r="335" s="13" customFormat="1">
      <c r="A335" s="13"/>
      <c r="B335" s="237"/>
      <c r="C335" s="238"/>
      <c r="D335" s="233" t="s">
        <v>150</v>
      </c>
      <c r="E335" s="239" t="s">
        <v>19</v>
      </c>
      <c r="F335" s="240" t="s">
        <v>1616</v>
      </c>
      <c r="G335" s="238"/>
      <c r="H335" s="241">
        <v>560</v>
      </c>
      <c r="I335" s="242"/>
      <c r="J335" s="238"/>
      <c r="K335" s="238"/>
      <c r="L335" s="243"/>
      <c r="M335" s="244"/>
      <c r="N335" s="245"/>
      <c r="O335" s="245"/>
      <c r="P335" s="245"/>
      <c r="Q335" s="245"/>
      <c r="R335" s="245"/>
      <c r="S335" s="245"/>
      <c r="T335" s="24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7" t="s">
        <v>150</v>
      </c>
      <c r="AU335" s="247" t="s">
        <v>85</v>
      </c>
      <c r="AV335" s="13" t="s">
        <v>85</v>
      </c>
      <c r="AW335" s="13" t="s">
        <v>34</v>
      </c>
      <c r="AX335" s="13" t="s">
        <v>82</v>
      </c>
      <c r="AY335" s="247" t="s">
        <v>142</v>
      </c>
    </row>
    <row r="336" s="13" customFormat="1">
      <c r="A336" s="13"/>
      <c r="B336" s="237"/>
      <c r="C336" s="238"/>
      <c r="D336" s="233" t="s">
        <v>150</v>
      </c>
      <c r="E336" s="238"/>
      <c r="F336" s="240" t="s">
        <v>1617</v>
      </c>
      <c r="G336" s="238"/>
      <c r="H336" s="241">
        <v>672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7" t="s">
        <v>150</v>
      </c>
      <c r="AU336" s="247" t="s">
        <v>85</v>
      </c>
      <c r="AV336" s="13" t="s">
        <v>85</v>
      </c>
      <c r="AW336" s="13" t="s">
        <v>4</v>
      </c>
      <c r="AX336" s="13" t="s">
        <v>82</v>
      </c>
      <c r="AY336" s="247" t="s">
        <v>142</v>
      </c>
    </row>
    <row r="337" s="2" customFormat="1" ht="21.75" customHeight="1">
      <c r="A337" s="39"/>
      <c r="B337" s="40"/>
      <c r="C337" s="220" t="s">
        <v>546</v>
      </c>
      <c r="D337" s="220" t="s">
        <v>143</v>
      </c>
      <c r="E337" s="221" t="s">
        <v>431</v>
      </c>
      <c r="F337" s="222" t="s">
        <v>432</v>
      </c>
      <c r="G337" s="223" t="s">
        <v>194</v>
      </c>
      <c r="H337" s="224">
        <v>65</v>
      </c>
      <c r="I337" s="225"/>
      <c r="J337" s="226">
        <f>ROUND(I337*H337,2)</f>
        <v>0</v>
      </c>
      <c r="K337" s="222" t="s">
        <v>165</v>
      </c>
      <c r="L337" s="45"/>
      <c r="M337" s="227" t="s">
        <v>19</v>
      </c>
      <c r="N337" s="228" t="s">
        <v>45</v>
      </c>
      <c r="O337" s="85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1" t="s">
        <v>269</v>
      </c>
      <c r="AT337" s="231" t="s">
        <v>143</v>
      </c>
      <c r="AU337" s="231" t="s">
        <v>85</v>
      </c>
      <c r="AY337" s="18" t="s">
        <v>142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8" t="s">
        <v>82</v>
      </c>
      <c r="BK337" s="232">
        <f>ROUND(I337*H337,2)</f>
        <v>0</v>
      </c>
      <c r="BL337" s="18" t="s">
        <v>269</v>
      </c>
      <c r="BM337" s="231" t="s">
        <v>1224</v>
      </c>
    </row>
    <row r="338" s="2" customFormat="1">
      <c r="A338" s="39"/>
      <c r="B338" s="40"/>
      <c r="C338" s="41"/>
      <c r="D338" s="233" t="s">
        <v>149</v>
      </c>
      <c r="E338" s="41"/>
      <c r="F338" s="234" t="s">
        <v>434</v>
      </c>
      <c r="G338" s="41"/>
      <c r="H338" s="41"/>
      <c r="I338" s="137"/>
      <c r="J338" s="41"/>
      <c r="K338" s="41"/>
      <c r="L338" s="45"/>
      <c r="M338" s="235"/>
      <c r="N338" s="236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149</v>
      </c>
      <c r="AU338" s="18" t="s">
        <v>85</v>
      </c>
    </row>
    <row r="339" s="2" customFormat="1" ht="21.75" customHeight="1">
      <c r="A339" s="39"/>
      <c r="B339" s="40"/>
      <c r="C339" s="248" t="s">
        <v>551</v>
      </c>
      <c r="D339" s="248" t="s">
        <v>152</v>
      </c>
      <c r="E339" s="249" t="s">
        <v>1225</v>
      </c>
      <c r="F339" s="250" t="s">
        <v>1226</v>
      </c>
      <c r="G339" s="251" t="s">
        <v>194</v>
      </c>
      <c r="H339" s="252">
        <v>36</v>
      </c>
      <c r="I339" s="253"/>
      <c r="J339" s="254">
        <f>ROUND(I339*H339,2)</f>
        <v>0</v>
      </c>
      <c r="K339" s="250" t="s">
        <v>165</v>
      </c>
      <c r="L339" s="255"/>
      <c r="M339" s="256" t="s">
        <v>19</v>
      </c>
      <c r="N339" s="257" t="s">
        <v>45</v>
      </c>
      <c r="O339" s="85"/>
      <c r="P339" s="229">
        <f>O339*H339</f>
        <v>0</v>
      </c>
      <c r="Q339" s="229">
        <v>0.00042999999999999999</v>
      </c>
      <c r="R339" s="229">
        <f>Q339*H339</f>
        <v>0.015479999999999999</v>
      </c>
      <c r="S339" s="229">
        <v>0</v>
      </c>
      <c r="T339" s="230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1" t="s">
        <v>325</v>
      </c>
      <c r="AT339" s="231" t="s">
        <v>152</v>
      </c>
      <c r="AU339" s="231" t="s">
        <v>85</v>
      </c>
      <c r="AY339" s="18" t="s">
        <v>142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8" t="s">
        <v>82</v>
      </c>
      <c r="BK339" s="232">
        <f>ROUND(I339*H339,2)</f>
        <v>0</v>
      </c>
      <c r="BL339" s="18" t="s">
        <v>325</v>
      </c>
      <c r="BM339" s="231" t="s">
        <v>1227</v>
      </c>
    </row>
    <row r="340" s="2" customFormat="1">
      <c r="A340" s="39"/>
      <c r="B340" s="40"/>
      <c r="C340" s="41"/>
      <c r="D340" s="233" t="s">
        <v>149</v>
      </c>
      <c r="E340" s="41"/>
      <c r="F340" s="234" t="s">
        <v>1226</v>
      </c>
      <c r="G340" s="41"/>
      <c r="H340" s="41"/>
      <c r="I340" s="137"/>
      <c r="J340" s="41"/>
      <c r="K340" s="41"/>
      <c r="L340" s="45"/>
      <c r="M340" s="235"/>
      <c r="N340" s="236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149</v>
      </c>
      <c r="AU340" s="18" t="s">
        <v>85</v>
      </c>
    </row>
    <row r="341" s="13" customFormat="1">
      <c r="A341" s="13"/>
      <c r="B341" s="237"/>
      <c r="C341" s="238"/>
      <c r="D341" s="233" t="s">
        <v>150</v>
      </c>
      <c r="E341" s="239" t="s">
        <v>19</v>
      </c>
      <c r="F341" s="240" t="s">
        <v>1618</v>
      </c>
      <c r="G341" s="238"/>
      <c r="H341" s="241">
        <v>30</v>
      </c>
      <c r="I341" s="242"/>
      <c r="J341" s="238"/>
      <c r="K341" s="238"/>
      <c r="L341" s="243"/>
      <c r="M341" s="244"/>
      <c r="N341" s="245"/>
      <c r="O341" s="245"/>
      <c r="P341" s="245"/>
      <c r="Q341" s="245"/>
      <c r="R341" s="245"/>
      <c r="S341" s="245"/>
      <c r="T341" s="24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7" t="s">
        <v>150</v>
      </c>
      <c r="AU341" s="247" t="s">
        <v>85</v>
      </c>
      <c r="AV341" s="13" t="s">
        <v>85</v>
      </c>
      <c r="AW341" s="13" t="s">
        <v>34</v>
      </c>
      <c r="AX341" s="13" t="s">
        <v>82</v>
      </c>
      <c r="AY341" s="247" t="s">
        <v>142</v>
      </c>
    </row>
    <row r="342" s="13" customFormat="1">
      <c r="A342" s="13"/>
      <c r="B342" s="237"/>
      <c r="C342" s="238"/>
      <c r="D342" s="233" t="s">
        <v>150</v>
      </c>
      <c r="E342" s="238"/>
      <c r="F342" s="240" t="s">
        <v>1229</v>
      </c>
      <c r="G342" s="238"/>
      <c r="H342" s="241">
        <v>36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7" t="s">
        <v>150</v>
      </c>
      <c r="AU342" s="247" t="s">
        <v>85</v>
      </c>
      <c r="AV342" s="13" t="s">
        <v>85</v>
      </c>
      <c r="AW342" s="13" t="s">
        <v>4</v>
      </c>
      <c r="AX342" s="13" t="s">
        <v>82</v>
      </c>
      <c r="AY342" s="247" t="s">
        <v>142</v>
      </c>
    </row>
    <row r="343" s="2" customFormat="1" ht="21.75" customHeight="1">
      <c r="A343" s="39"/>
      <c r="B343" s="40"/>
      <c r="C343" s="248" t="s">
        <v>557</v>
      </c>
      <c r="D343" s="248" t="s">
        <v>152</v>
      </c>
      <c r="E343" s="249" t="s">
        <v>436</v>
      </c>
      <c r="F343" s="250" t="s">
        <v>437</v>
      </c>
      <c r="G343" s="251" t="s">
        <v>194</v>
      </c>
      <c r="H343" s="252">
        <v>40.25</v>
      </c>
      <c r="I343" s="253"/>
      <c r="J343" s="254">
        <f>ROUND(I343*H343,2)</f>
        <v>0</v>
      </c>
      <c r="K343" s="250" t="s">
        <v>165</v>
      </c>
      <c r="L343" s="255"/>
      <c r="M343" s="256" t="s">
        <v>19</v>
      </c>
      <c r="N343" s="257" t="s">
        <v>45</v>
      </c>
      <c r="O343" s="85"/>
      <c r="P343" s="229">
        <f>O343*H343</f>
        <v>0</v>
      </c>
      <c r="Q343" s="229">
        <v>0.00055000000000000003</v>
      </c>
      <c r="R343" s="229">
        <f>Q343*H343</f>
        <v>0.022137500000000001</v>
      </c>
      <c r="S343" s="229">
        <v>0</v>
      </c>
      <c r="T343" s="230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1" t="s">
        <v>325</v>
      </c>
      <c r="AT343" s="231" t="s">
        <v>152</v>
      </c>
      <c r="AU343" s="231" t="s">
        <v>85</v>
      </c>
      <c r="AY343" s="18" t="s">
        <v>142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8" t="s">
        <v>82</v>
      </c>
      <c r="BK343" s="232">
        <f>ROUND(I343*H343,2)</f>
        <v>0</v>
      </c>
      <c r="BL343" s="18" t="s">
        <v>325</v>
      </c>
      <c r="BM343" s="231" t="s">
        <v>1230</v>
      </c>
    </row>
    <row r="344" s="2" customFormat="1">
      <c r="A344" s="39"/>
      <c r="B344" s="40"/>
      <c r="C344" s="41"/>
      <c r="D344" s="233" t="s">
        <v>149</v>
      </c>
      <c r="E344" s="41"/>
      <c r="F344" s="234" t="s">
        <v>437</v>
      </c>
      <c r="G344" s="41"/>
      <c r="H344" s="41"/>
      <c r="I344" s="137"/>
      <c r="J344" s="41"/>
      <c r="K344" s="41"/>
      <c r="L344" s="45"/>
      <c r="M344" s="235"/>
      <c r="N344" s="236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149</v>
      </c>
      <c r="AU344" s="18" t="s">
        <v>85</v>
      </c>
    </row>
    <row r="345" s="13" customFormat="1">
      <c r="A345" s="13"/>
      <c r="B345" s="237"/>
      <c r="C345" s="238"/>
      <c r="D345" s="233" t="s">
        <v>150</v>
      </c>
      <c r="E345" s="239" t="s">
        <v>19</v>
      </c>
      <c r="F345" s="240" t="s">
        <v>1619</v>
      </c>
      <c r="G345" s="238"/>
      <c r="H345" s="241">
        <v>35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7" t="s">
        <v>150</v>
      </c>
      <c r="AU345" s="247" t="s">
        <v>85</v>
      </c>
      <c r="AV345" s="13" t="s">
        <v>85</v>
      </c>
      <c r="AW345" s="13" t="s">
        <v>34</v>
      </c>
      <c r="AX345" s="13" t="s">
        <v>82</v>
      </c>
      <c r="AY345" s="247" t="s">
        <v>142</v>
      </c>
    </row>
    <row r="346" s="13" customFormat="1">
      <c r="A346" s="13"/>
      <c r="B346" s="237"/>
      <c r="C346" s="238"/>
      <c r="D346" s="233" t="s">
        <v>150</v>
      </c>
      <c r="E346" s="238"/>
      <c r="F346" s="240" t="s">
        <v>1620</v>
      </c>
      <c r="G346" s="238"/>
      <c r="H346" s="241">
        <v>40.25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7" t="s">
        <v>150</v>
      </c>
      <c r="AU346" s="247" t="s">
        <v>85</v>
      </c>
      <c r="AV346" s="13" t="s">
        <v>85</v>
      </c>
      <c r="AW346" s="13" t="s">
        <v>4</v>
      </c>
      <c r="AX346" s="13" t="s">
        <v>82</v>
      </c>
      <c r="AY346" s="247" t="s">
        <v>142</v>
      </c>
    </row>
    <row r="347" s="2" customFormat="1" ht="16.5" customHeight="1">
      <c r="A347" s="39"/>
      <c r="B347" s="40"/>
      <c r="C347" s="220" t="s">
        <v>563</v>
      </c>
      <c r="D347" s="220" t="s">
        <v>143</v>
      </c>
      <c r="E347" s="221" t="s">
        <v>547</v>
      </c>
      <c r="F347" s="222" t="s">
        <v>548</v>
      </c>
      <c r="G347" s="223" t="s">
        <v>194</v>
      </c>
      <c r="H347" s="224">
        <v>1005</v>
      </c>
      <c r="I347" s="225"/>
      <c r="J347" s="226">
        <f>ROUND(I347*H347,2)</f>
        <v>0</v>
      </c>
      <c r="K347" s="222" t="s">
        <v>165</v>
      </c>
      <c r="L347" s="45"/>
      <c r="M347" s="227" t="s">
        <v>19</v>
      </c>
      <c r="N347" s="228" t="s">
        <v>45</v>
      </c>
      <c r="O347" s="85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1" t="s">
        <v>269</v>
      </c>
      <c r="AT347" s="231" t="s">
        <v>143</v>
      </c>
      <c r="AU347" s="231" t="s">
        <v>85</v>
      </c>
      <c r="AY347" s="18" t="s">
        <v>142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8" t="s">
        <v>82</v>
      </c>
      <c r="BK347" s="232">
        <f>ROUND(I347*H347,2)</f>
        <v>0</v>
      </c>
      <c r="BL347" s="18" t="s">
        <v>269</v>
      </c>
      <c r="BM347" s="231" t="s">
        <v>549</v>
      </c>
    </row>
    <row r="348" s="2" customFormat="1">
      <c r="A348" s="39"/>
      <c r="B348" s="40"/>
      <c r="C348" s="41"/>
      <c r="D348" s="233" t="s">
        <v>149</v>
      </c>
      <c r="E348" s="41"/>
      <c r="F348" s="234" t="s">
        <v>550</v>
      </c>
      <c r="G348" s="41"/>
      <c r="H348" s="41"/>
      <c r="I348" s="137"/>
      <c r="J348" s="41"/>
      <c r="K348" s="41"/>
      <c r="L348" s="45"/>
      <c r="M348" s="235"/>
      <c r="N348" s="236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149</v>
      </c>
      <c r="AU348" s="18" t="s">
        <v>85</v>
      </c>
    </row>
    <row r="349" s="2" customFormat="1" ht="21.75" customHeight="1">
      <c r="A349" s="39"/>
      <c r="B349" s="40"/>
      <c r="C349" s="248" t="s">
        <v>568</v>
      </c>
      <c r="D349" s="248" t="s">
        <v>152</v>
      </c>
      <c r="E349" s="249" t="s">
        <v>552</v>
      </c>
      <c r="F349" s="250" t="s">
        <v>553</v>
      </c>
      <c r="G349" s="251" t="s">
        <v>194</v>
      </c>
      <c r="H349" s="252">
        <v>216</v>
      </c>
      <c r="I349" s="253"/>
      <c r="J349" s="254">
        <f>ROUND(I349*H349,2)</f>
        <v>0</v>
      </c>
      <c r="K349" s="250" t="s">
        <v>19</v>
      </c>
      <c r="L349" s="255"/>
      <c r="M349" s="256" t="s">
        <v>19</v>
      </c>
      <c r="N349" s="257" t="s">
        <v>45</v>
      </c>
      <c r="O349" s="85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1" t="s">
        <v>388</v>
      </c>
      <c r="AT349" s="231" t="s">
        <v>152</v>
      </c>
      <c r="AU349" s="231" t="s">
        <v>85</v>
      </c>
      <c r="AY349" s="18" t="s">
        <v>142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8" t="s">
        <v>82</v>
      </c>
      <c r="BK349" s="232">
        <f>ROUND(I349*H349,2)</f>
        <v>0</v>
      </c>
      <c r="BL349" s="18" t="s">
        <v>269</v>
      </c>
      <c r="BM349" s="231" t="s">
        <v>554</v>
      </c>
    </row>
    <row r="350" s="2" customFormat="1">
      <c r="A350" s="39"/>
      <c r="B350" s="40"/>
      <c r="C350" s="41"/>
      <c r="D350" s="233" t="s">
        <v>149</v>
      </c>
      <c r="E350" s="41"/>
      <c r="F350" s="234" t="s">
        <v>553</v>
      </c>
      <c r="G350" s="41"/>
      <c r="H350" s="41"/>
      <c r="I350" s="137"/>
      <c r="J350" s="41"/>
      <c r="K350" s="41"/>
      <c r="L350" s="45"/>
      <c r="M350" s="235"/>
      <c r="N350" s="236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149</v>
      </c>
      <c r="AU350" s="18" t="s">
        <v>85</v>
      </c>
    </row>
    <row r="351" s="13" customFormat="1">
      <c r="A351" s="13"/>
      <c r="B351" s="237"/>
      <c r="C351" s="238"/>
      <c r="D351" s="233" t="s">
        <v>150</v>
      </c>
      <c r="E351" s="239" t="s">
        <v>19</v>
      </c>
      <c r="F351" s="240" t="s">
        <v>1621</v>
      </c>
      <c r="G351" s="238"/>
      <c r="H351" s="241">
        <v>180</v>
      </c>
      <c r="I351" s="242"/>
      <c r="J351" s="238"/>
      <c r="K351" s="238"/>
      <c r="L351" s="243"/>
      <c r="M351" s="244"/>
      <c r="N351" s="245"/>
      <c r="O351" s="245"/>
      <c r="P351" s="245"/>
      <c r="Q351" s="245"/>
      <c r="R351" s="245"/>
      <c r="S351" s="245"/>
      <c r="T351" s="24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7" t="s">
        <v>150</v>
      </c>
      <c r="AU351" s="247" t="s">
        <v>85</v>
      </c>
      <c r="AV351" s="13" t="s">
        <v>85</v>
      </c>
      <c r="AW351" s="13" t="s">
        <v>34</v>
      </c>
      <c r="AX351" s="13" t="s">
        <v>82</v>
      </c>
      <c r="AY351" s="247" t="s">
        <v>142</v>
      </c>
    </row>
    <row r="352" s="13" customFormat="1">
      <c r="A352" s="13"/>
      <c r="B352" s="237"/>
      <c r="C352" s="238"/>
      <c r="D352" s="233" t="s">
        <v>150</v>
      </c>
      <c r="E352" s="238"/>
      <c r="F352" s="240" t="s">
        <v>1110</v>
      </c>
      <c r="G352" s="238"/>
      <c r="H352" s="241">
        <v>216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7" t="s">
        <v>150</v>
      </c>
      <c r="AU352" s="247" t="s">
        <v>85</v>
      </c>
      <c r="AV352" s="13" t="s">
        <v>85</v>
      </c>
      <c r="AW352" s="13" t="s">
        <v>4</v>
      </c>
      <c r="AX352" s="13" t="s">
        <v>82</v>
      </c>
      <c r="AY352" s="247" t="s">
        <v>142</v>
      </c>
    </row>
    <row r="353" s="2" customFormat="1" ht="21.75" customHeight="1">
      <c r="A353" s="39"/>
      <c r="B353" s="40"/>
      <c r="C353" s="248" t="s">
        <v>573</v>
      </c>
      <c r="D353" s="248" t="s">
        <v>152</v>
      </c>
      <c r="E353" s="249" t="s">
        <v>558</v>
      </c>
      <c r="F353" s="250" t="s">
        <v>559</v>
      </c>
      <c r="G353" s="251" t="s">
        <v>194</v>
      </c>
      <c r="H353" s="252">
        <v>990</v>
      </c>
      <c r="I353" s="253"/>
      <c r="J353" s="254">
        <f>ROUND(I353*H353,2)</f>
        <v>0</v>
      </c>
      <c r="K353" s="250" t="s">
        <v>19</v>
      </c>
      <c r="L353" s="255"/>
      <c r="M353" s="256" t="s">
        <v>19</v>
      </c>
      <c r="N353" s="257" t="s">
        <v>45</v>
      </c>
      <c r="O353" s="85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1" t="s">
        <v>388</v>
      </c>
      <c r="AT353" s="231" t="s">
        <v>152</v>
      </c>
      <c r="AU353" s="231" t="s">
        <v>85</v>
      </c>
      <c r="AY353" s="18" t="s">
        <v>142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8" t="s">
        <v>82</v>
      </c>
      <c r="BK353" s="232">
        <f>ROUND(I353*H353,2)</f>
        <v>0</v>
      </c>
      <c r="BL353" s="18" t="s">
        <v>269</v>
      </c>
      <c r="BM353" s="231" t="s">
        <v>560</v>
      </c>
    </row>
    <row r="354" s="2" customFormat="1">
      <c r="A354" s="39"/>
      <c r="B354" s="40"/>
      <c r="C354" s="41"/>
      <c r="D354" s="233" t="s">
        <v>149</v>
      </c>
      <c r="E354" s="41"/>
      <c r="F354" s="234" t="s">
        <v>559</v>
      </c>
      <c r="G354" s="41"/>
      <c r="H354" s="41"/>
      <c r="I354" s="137"/>
      <c r="J354" s="41"/>
      <c r="K354" s="41"/>
      <c r="L354" s="45"/>
      <c r="M354" s="235"/>
      <c r="N354" s="236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149</v>
      </c>
      <c r="AU354" s="18" t="s">
        <v>85</v>
      </c>
    </row>
    <row r="355" s="13" customFormat="1">
      <c r="A355" s="13"/>
      <c r="B355" s="237"/>
      <c r="C355" s="238"/>
      <c r="D355" s="233" t="s">
        <v>150</v>
      </c>
      <c r="E355" s="239" t="s">
        <v>19</v>
      </c>
      <c r="F355" s="240" t="s">
        <v>1603</v>
      </c>
      <c r="G355" s="238"/>
      <c r="H355" s="241">
        <v>825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7" t="s">
        <v>150</v>
      </c>
      <c r="AU355" s="247" t="s">
        <v>85</v>
      </c>
      <c r="AV355" s="13" t="s">
        <v>85</v>
      </c>
      <c r="AW355" s="13" t="s">
        <v>34</v>
      </c>
      <c r="AX355" s="13" t="s">
        <v>82</v>
      </c>
      <c r="AY355" s="247" t="s">
        <v>142</v>
      </c>
    </row>
    <row r="356" s="13" customFormat="1">
      <c r="A356" s="13"/>
      <c r="B356" s="237"/>
      <c r="C356" s="238"/>
      <c r="D356" s="233" t="s">
        <v>150</v>
      </c>
      <c r="E356" s="238"/>
      <c r="F356" s="240" t="s">
        <v>1622</v>
      </c>
      <c r="G356" s="238"/>
      <c r="H356" s="241">
        <v>990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7" t="s">
        <v>150</v>
      </c>
      <c r="AU356" s="247" t="s">
        <v>85</v>
      </c>
      <c r="AV356" s="13" t="s">
        <v>85</v>
      </c>
      <c r="AW356" s="13" t="s">
        <v>4</v>
      </c>
      <c r="AX356" s="13" t="s">
        <v>82</v>
      </c>
      <c r="AY356" s="247" t="s">
        <v>142</v>
      </c>
    </row>
    <row r="357" s="2" customFormat="1" ht="21.75" customHeight="1">
      <c r="A357" s="39"/>
      <c r="B357" s="40"/>
      <c r="C357" s="220" t="s">
        <v>577</v>
      </c>
      <c r="D357" s="220" t="s">
        <v>143</v>
      </c>
      <c r="E357" s="221" t="s">
        <v>564</v>
      </c>
      <c r="F357" s="222" t="s">
        <v>565</v>
      </c>
      <c r="G357" s="223" t="s">
        <v>155</v>
      </c>
      <c r="H357" s="224">
        <v>1</v>
      </c>
      <c r="I357" s="225"/>
      <c r="J357" s="226">
        <f>ROUND(I357*H357,2)</f>
        <v>0</v>
      </c>
      <c r="K357" s="222" t="s">
        <v>165</v>
      </c>
      <c r="L357" s="45"/>
      <c r="M357" s="227" t="s">
        <v>19</v>
      </c>
      <c r="N357" s="228" t="s">
        <v>45</v>
      </c>
      <c r="O357" s="85"/>
      <c r="P357" s="229">
        <f>O357*H357</f>
        <v>0</v>
      </c>
      <c r="Q357" s="229">
        <v>0</v>
      </c>
      <c r="R357" s="229">
        <f>Q357*H357</f>
        <v>0</v>
      </c>
      <c r="S357" s="229">
        <v>0</v>
      </c>
      <c r="T357" s="23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1" t="s">
        <v>269</v>
      </c>
      <c r="AT357" s="231" t="s">
        <v>143</v>
      </c>
      <c r="AU357" s="231" t="s">
        <v>85</v>
      </c>
      <c r="AY357" s="18" t="s">
        <v>142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8" t="s">
        <v>82</v>
      </c>
      <c r="BK357" s="232">
        <f>ROUND(I357*H357,2)</f>
        <v>0</v>
      </c>
      <c r="BL357" s="18" t="s">
        <v>269</v>
      </c>
      <c r="BM357" s="231" t="s">
        <v>566</v>
      </c>
    </row>
    <row r="358" s="2" customFormat="1">
      <c r="A358" s="39"/>
      <c r="B358" s="40"/>
      <c r="C358" s="41"/>
      <c r="D358" s="233" t="s">
        <v>149</v>
      </c>
      <c r="E358" s="41"/>
      <c r="F358" s="234" t="s">
        <v>567</v>
      </c>
      <c r="G358" s="41"/>
      <c r="H358" s="41"/>
      <c r="I358" s="137"/>
      <c r="J358" s="41"/>
      <c r="K358" s="41"/>
      <c r="L358" s="45"/>
      <c r="M358" s="235"/>
      <c r="N358" s="236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149</v>
      </c>
      <c r="AU358" s="18" t="s">
        <v>85</v>
      </c>
    </row>
    <row r="359" s="2" customFormat="1" ht="21.75" customHeight="1">
      <c r="A359" s="39"/>
      <c r="B359" s="40"/>
      <c r="C359" s="248" t="s">
        <v>583</v>
      </c>
      <c r="D359" s="248" t="s">
        <v>152</v>
      </c>
      <c r="E359" s="249" t="s">
        <v>569</v>
      </c>
      <c r="F359" s="250" t="s">
        <v>570</v>
      </c>
      <c r="G359" s="251" t="s">
        <v>155</v>
      </c>
      <c r="H359" s="252">
        <v>1</v>
      </c>
      <c r="I359" s="253"/>
      <c r="J359" s="254">
        <f>ROUND(I359*H359,2)</f>
        <v>0</v>
      </c>
      <c r="K359" s="250" t="s">
        <v>165</v>
      </c>
      <c r="L359" s="255"/>
      <c r="M359" s="256" t="s">
        <v>19</v>
      </c>
      <c r="N359" s="257" t="s">
        <v>45</v>
      </c>
      <c r="O359" s="85"/>
      <c r="P359" s="229">
        <f>O359*H359</f>
        <v>0</v>
      </c>
      <c r="Q359" s="229">
        <v>0.021999999999999999</v>
      </c>
      <c r="R359" s="229">
        <f>Q359*H359</f>
        <v>0.021999999999999999</v>
      </c>
      <c r="S359" s="229">
        <v>0</v>
      </c>
      <c r="T359" s="230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1" t="s">
        <v>325</v>
      </c>
      <c r="AT359" s="231" t="s">
        <v>152</v>
      </c>
      <c r="AU359" s="231" t="s">
        <v>85</v>
      </c>
      <c r="AY359" s="18" t="s">
        <v>142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8" t="s">
        <v>82</v>
      </c>
      <c r="BK359" s="232">
        <f>ROUND(I359*H359,2)</f>
        <v>0</v>
      </c>
      <c r="BL359" s="18" t="s">
        <v>325</v>
      </c>
      <c r="BM359" s="231" t="s">
        <v>571</v>
      </c>
    </row>
    <row r="360" s="2" customFormat="1">
      <c r="A360" s="39"/>
      <c r="B360" s="40"/>
      <c r="C360" s="41"/>
      <c r="D360" s="233" t="s">
        <v>149</v>
      </c>
      <c r="E360" s="41"/>
      <c r="F360" s="234" t="s">
        <v>572</v>
      </c>
      <c r="G360" s="41"/>
      <c r="H360" s="41"/>
      <c r="I360" s="137"/>
      <c r="J360" s="41"/>
      <c r="K360" s="41"/>
      <c r="L360" s="45"/>
      <c r="M360" s="235"/>
      <c r="N360" s="236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149</v>
      </c>
      <c r="AU360" s="18" t="s">
        <v>85</v>
      </c>
    </row>
    <row r="361" s="13" customFormat="1">
      <c r="A361" s="13"/>
      <c r="B361" s="237"/>
      <c r="C361" s="238"/>
      <c r="D361" s="233" t="s">
        <v>150</v>
      </c>
      <c r="E361" s="239" t="s">
        <v>19</v>
      </c>
      <c r="F361" s="240" t="s">
        <v>1593</v>
      </c>
      <c r="G361" s="238"/>
      <c r="H361" s="241">
        <v>1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7" t="s">
        <v>150</v>
      </c>
      <c r="AU361" s="247" t="s">
        <v>85</v>
      </c>
      <c r="AV361" s="13" t="s">
        <v>85</v>
      </c>
      <c r="AW361" s="13" t="s">
        <v>34</v>
      </c>
      <c r="AX361" s="13" t="s">
        <v>82</v>
      </c>
      <c r="AY361" s="247" t="s">
        <v>142</v>
      </c>
    </row>
    <row r="362" s="2" customFormat="1" ht="16.5" customHeight="1">
      <c r="A362" s="39"/>
      <c r="B362" s="40"/>
      <c r="C362" s="220" t="s">
        <v>589</v>
      </c>
      <c r="D362" s="220" t="s">
        <v>143</v>
      </c>
      <c r="E362" s="221" t="s">
        <v>574</v>
      </c>
      <c r="F362" s="222" t="s">
        <v>575</v>
      </c>
      <c r="G362" s="223" t="s">
        <v>155</v>
      </c>
      <c r="H362" s="224">
        <v>9</v>
      </c>
      <c r="I362" s="225"/>
      <c r="J362" s="226">
        <f>ROUND(I362*H362,2)</f>
        <v>0</v>
      </c>
      <c r="K362" s="222" t="s">
        <v>19</v>
      </c>
      <c r="L362" s="45"/>
      <c r="M362" s="227" t="s">
        <v>19</v>
      </c>
      <c r="N362" s="228" t="s">
        <v>45</v>
      </c>
      <c r="O362" s="85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1" t="s">
        <v>269</v>
      </c>
      <c r="AT362" s="231" t="s">
        <v>143</v>
      </c>
      <c r="AU362" s="231" t="s">
        <v>85</v>
      </c>
      <c r="AY362" s="18" t="s">
        <v>142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8" t="s">
        <v>82</v>
      </c>
      <c r="BK362" s="232">
        <f>ROUND(I362*H362,2)</f>
        <v>0</v>
      </c>
      <c r="BL362" s="18" t="s">
        <v>269</v>
      </c>
      <c r="BM362" s="231" t="s">
        <v>576</v>
      </c>
    </row>
    <row r="363" s="2" customFormat="1">
      <c r="A363" s="39"/>
      <c r="B363" s="40"/>
      <c r="C363" s="41"/>
      <c r="D363" s="233" t="s">
        <v>149</v>
      </c>
      <c r="E363" s="41"/>
      <c r="F363" s="234" t="s">
        <v>575</v>
      </c>
      <c r="G363" s="41"/>
      <c r="H363" s="41"/>
      <c r="I363" s="137"/>
      <c r="J363" s="41"/>
      <c r="K363" s="41"/>
      <c r="L363" s="45"/>
      <c r="M363" s="235"/>
      <c r="N363" s="236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149</v>
      </c>
      <c r="AU363" s="18" t="s">
        <v>85</v>
      </c>
    </row>
    <row r="364" s="2" customFormat="1" ht="21.75" customHeight="1">
      <c r="A364" s="39"/>
      <c r="B364" s="40"/>
      <c r="C364" s="248" t="s">
        <v>595</v>
      </c>
      <c r="D364" s="248" t="s">
        <v>152</v>
      </c>
      <c r="E364" s="249" t="s">
        <v>578</v>
      </c>
      <c r="F364" s="250" t="s">
        <v>579</v>
      </c>
      <c r="G364" s="251" t="s">
        <v>155</v>
      </c>
      <c r="H364" s="252">
        <v>9</v>
      </c>
      <c r="I364" s="253"/>
      <c r="J364" s="254">
        <f>ROUND(I364*H364,2)</f>
        <v>0</v>
      </c>
      <c r="K364" s="250" t="s">
        <v>165</v>
      </c>
      <c r="L364" s="255"/>
      <c r="M364" s="256" t="s">
        <v>19</v>
      </c>
      <c r="N364" s="257" t="s">
        <v>45</v>
      </c>
      <c r="O364" s="85"/>
      <c r="P364" s="229">
        <f>O364*H364</f>
        <v>0</v>
      </c>
      <c r="Q364" s="229">
        <v>0.012999999999999999</v>
      </c>
      <c r="R364" s="229">
        <f>Q364*H364</f>
        <v>0.11699999999999999</v>
      </c>
      <c r="S364" s="229">
        <v>0</v>
      </c>
      <c r="T364" s="230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1" t="s">
        <v>325</v>
      </c>
      <c r="AT364" s="231" t="s">
        <v>152</v>
      </c>
      <c r="AU364" s="231" t="s">
        <v>85</v>
      </c>
      <c r="AY364" s="18" t="s">
        <v>142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8" t="s">
        <v>82</v>
      </c>
      <c r="BK364" s="232">
        <f>ROUND(I364*H364,2)</f>
        <v>0</v>
      </c>
      <c r="BL364" s="18" t="s">
        <v>325</v>
      </c>
      <c r="BM364" s="231" t="s">
        <v>580</v>
      </c>
    </row>
    <row r="365" s="2" customFormat="1">
      <c r="A365" s="39"/>
      <c r="B365" s="40"/>
      <c r="C365" s="41"/>
      <c r="D365" s="233" t="s">
        <v>149</v>
      </c>
      <c r="E365" s="41"/>
      <c r="F365" s="234" t="s">
        <v>581</v>
      </c>
      <c r="G365" s="41"/>
      <c r="H365" s="41"/>
      <c r="I365" s="137"/>
      <c r="J365" s="41"/>
      <c r="K365" s="41"/>
      <c r="L365" s="45"/>
      <c r="M365" s="235"/>
      <c r="N365" s="236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149</v>
      </c>
      <c r="AU365" s="18" t="s">
        <v>85</v>
      </c>
    </row>
    <row r="366" s="2" customFormat="1">
      <c r="A366" s="39"/>
      <c r="B366" s="40"/>
      <c r="C366" s="41"/>
      <c r="D366" s="233" t="s">
        <v>210</v>
      </c>
      <c r="E366" s="41"/>
      <c r="F366" s="260" t="s">
        <v>582</v>
      </c>
      <c r="G366" s="41"/>
      <c r="H366" s="41"/>
      <c r="I366" s="137"/>
      <c r="J366" s="41"/>
      <c r="K366" s="41"/>
      <c r="L366" s="45"/>
      <c r="M366" s="235"/>
      <c r="N366" s="236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210</v>
      </c>
      <c r="AU366" s="18" t="s">
        <v>85</v>
      </c>
    </row>
    <row r="367" s="13" customFormat="1">
      <c r="A367" s="13"/>
      <c r="B367" s="237"/>
      <c r="C367" s="238"/>
      <c r="D367" s="233" t="s">
        <v>150</v>
      </c>
      <c r="E367" s="239" t="s">
        <v>19</v>
      </c>
      <c r="F367" s="240" t="s">
        <v>1623</v>
      </c>
      <c r="G367" s="238"/>
      <c r="H367" s="241">
        <v>9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7" t="s">
        <v>150</v>
      </c>
      <c r="AU367" s="247" t="s">
        <v>85</v>
      </c>
      <c r="AV367" s="13" t="s">
        <v>85</v>
      </c>
      <c r="AW367" s="13" t="s">
        <v>34</v>
      </c>
      <c r="AX367" s="13" t="s">
        <v>82</v>
      </c>
      <c r="AY367" s="247" t="s">
        <v>142</v>
      </c>
    </row>
    <row r="368" s="2" customFormat="1" ht="21.75" customHeight="1">
      <c r="A368" s="39"/>
      <c r="B368" s="40"/>
      <c r="C368" s="220" t="s">
        <v>603</v>
      </c>
      <c r="D368" s="220" t="s">
        <v>143</v>
      </c>
      <c r="E368" s="221" t="s">
        <v>584</v>
      </c>
      <c r="F368" s="222" t="s">
        <v>585</v>
      </c>
      <c r="G368" s="223" t="s">
        <v>155</v>
      </c>
      <c r="H368" s="224">
        <v>9</v>
      </c>
      <c r="I368" s="225"/>
      <c r="J368" s="226">
        <f>ROUND(I368*H368,2)</f>
        <v>0</v>
      </c>
      <c r="K368" s="222" t="s">
        <v>165</v>
      </c>
      <c r="L368" s="45"/>
      <c r="M368" s="227" t="s">
        <v>19</v>
      </c>
      <c r="N368" s="228" t="s">
        <v>45</v>
      </c>
      <c r="O368" s="85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1" t="s">
        <v>269</v>
      </c>
      <c r="AT368" s="231" t="s">
        <v>143</v>
      </c>
      <c r="AU368" s="231" t="s">
        <v>85</v>
      </c>
      <c r="AY368" s="18" t="s">
        <v>142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8" t="s">
        <v>82</v>
      </c>
      <c r="BK368" s="232">
        <f>ROUND(I368*H368,2)</f>
        <v>0</v>
      </c>
      <c r="BL368" s="18" t="s">
        <v>269</v>
      </c>
      <c r="BM368" s="231" t="s">
        <v>586</v>
      </c>
    </row>
    <row r="369" s="2" customFormat="1">
      <c r="A369" s="39"/>
      <c r="B369" s="40"/>
      <c r="C369" s="41"/>
      <c r="D369" s="233" t="s">
        <v>149</v>
      </c>
      <c r="E369" s="41"/>
      <c r="F369" s="234" t="s">
        <v>587</v>
      </c>
      <c r="G369" s="41"/>
      <c r="H369" s="41"/>
      <c r="I369" s="137"/>
      <c r="J369" s="41"/>
      <c r="K369" s="41"/>
      <c r="L369" s="45"/>
      <c r="M369" s="235"/>
      <c r="N369" s="236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149</v>
      </c>
      <c r="AU369" s="18" t="s">
        <v>85</v>
      </c>
    </row>
    <row r="370" s="13" customFormat="1">
      <c r="A370" s="13"/>
      <c r="B370" s="237"/>
      <c r="C370" s="238"/>
      <c r="D370" s="233" t="s">
        <v>150</v>
      </c>
      <c r="E370" s="239" t="s">
        <v>19</v>
      </c>
      <c r="F370" s="240" t="s">
        <v>1623</v>
      </c>
      <c r="G370" s="238"/>
      <c r="H370" s="241">
        <v>9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7" t="s">
        <v>150</v>
      </c>
      <c r="AU370" s="247" t="s">
        <v>85</v>
      </c>
      <c r="AV370" s="13" t="s">
        <v>85</v>
      </c>
      <c r="AW370" s="13" t="s">
        <v>34</v>
      </c>
      <c r="AX370" s="13" t="s">
        <v>82</v>
      </c>
      <c r="AY370" s="247" t="s">
        <v>142</v>
      </c>
    </row>
    <row r="371" s="2" customFormat="1" ht="21.75" customHeight="1">
      <c r="A371" s="39"/>
      <c r="B371" s="40"/>
      <c r="C371" s="220" t="s">
        <v>608</v>
      </c>
      <c r="D371" s="220" t="s">
        <v>143</v>
      </c>
      <c r="E371" s="221" t="s">
        <v>590</v>
      </c>
      <c r="F371" s="222" t="s">
        <v>591</v>
      </c>
      <c r="G371" s="223" t="s">
        <v>155</v>
      </c>
      <c r="H371" s="224">
        <v>1</v>
      </c>
      <c r="I371" s="225"/>
      <c r="J371" s="226">
        <f>ROUND(I371*H371,2)</f>
        <v>0</v>
      </c>
      <c r="K371" s="222" t="s">
        <v>19</v>
      </c>
      <c r="L371" s="45"/>
      <c r="M371" s="227" t="s">
        <v>19</v>
      </c>
      <c r="N371" s="228" t="s">
        <v>45</v>
      </c>
      <c r="O371" s="85"/>
      <c r="P371" s="229">
        <f>O371*H371</f>
        <v>0</v>
      </c>
      <c r="Q371" s="229">
        <v>0</v>
      </c>
      <c r="R371" s="229">
        <f>Q371*H371</f>
        <v>0</v>
      </c>
      <c r="S371" s="229">
        <v>0</v>
      </c>
      <c r="T371" s="230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1" t="s">
        <v>269</v>
      </c>
      <c r="AT371" s="231" t="s">
        <v>143</v>
      </c>
      <c r="AU371" s="231" t="s">
        <v>85</v>
      </c>
      <c r="AY371" s="18" t="s">
        <v>142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8" t="s">
        <v>82</v>
      </c>
      <c r="BK371" s="232">
        <f>ROUND(I371*H371,2)</f>
        <v>0</v>
      </c>
      <c r="BL371" s="18" t="s">
        <v>269</v>
      </c>
      <c r="BM371" s="231" t="s">
        <v>592</v>
      </c>
    </row>
    <row r="372" s="2" customFormat="1">
      <c r="A372" s="39"/>
      <c r="B372" s="40"/>
      <c r="C372" s="41"/>
      <c r="D372" s="233" t="s">
        <v>149</v>
      </c>
      <c r="E372" s="41"/>
      <c r="F372" s="234" t="s">
        <v>593</v>
      </c>
      <c r="G372" s="41"/>
      <c r="H372" s="41"/>
      <c r="I372" s="137"/>
      <c r="J372" s="41"/>
      <c r="K372" s="41"/>
      <c r="L372" s="45"/>
      <c r="M372" s="235"/>
      <c r="N372" s="236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149</v>
      </c>
      <c r="AU372" s="18" t="s">
        <v>85</v>
      </c>
    </row>
    <row r="373" s="13" customFormat="1">
      <c r="A373" s="13"/>
      <c r="B373" s="237"/>
      <c r="C373" s="238"/>
      <c r="D373" s="233" t="s">
        <v>150</v>
      </c>
      <c r="E373" s="239" t="s">
        <v>19</v>
      </c>
      <c r="F373" s="240" t="s">
        <v>1593</v>
      </c>
      <c r="G373" s="238"/>
      <c r="H373" s="241">
        <v>1</v>
      </c>
      <c r="I373" s="242"/>
      <c r="J373" s="238"/>
      <c r="K373" s="238"/>
      <c r="L373" s="243"/>
      <c r="M373" s="244"/>
      <c r="N373" s="245"/>
      <c r="O373" s="245"/>
      <c r="P373" s="245"/>
      <c r="Q373" s="245"/>
      <c r="R373" s="245"/>
      <c r="S373" s="245"/>
      <c r="T373" s="24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7" t="s">
        <v>150</v>
      </c>
      <c r="AU373" s="247" t="s">
        <v>85</v>
      </c>
      <c r="AV373" s="13" t="s">
        <v>85</v>
      </c>
      <c r="AW373" s="13" t="s">
        <v>34</v>
      </c>
      <c r="AX373" s="13" t="s">
        <v>82</v>
      </c>
      <c r="AY373" s="247" t="s">
        <v>142</v>
      </c>
    </row>
    <row r="374" s="2" customFormat="1" ht="16.5" customHeight="1">
      <c r="A374" s="39"/>
      <c r="B374" s="40"/>
      <c r="C374" s="248" t="s">
        <v>614</v>
      </c>
      <c r="D374" s="248" t="s">
        <v>152</v>
      </c>
      <c r="E374" s="249" t="s">
        <v>596</v>
      </c>
      <c r="F374" s="250" t="s">
        <v>597</v>
      </c>
      <c r="G374" s="251" t="s">
        <v>598</v>
      </c>
      <c r="H374" s="252">
        <v>84</v>
      </c>
      <c r="I374" s="253"/>
      <c r="J374" s="254">
        <f>ROUND(I374*H374,2)</f>
        <v>0</v>
      </c>
      <c r="K374" s="250" t="s">
        <v>19</v>
      </c>
      <c r="L374" s="255"/>
      <c r="M374" s="256" t="s">
        <v>19</v>
      </c>
      <c r="N374" s="257" t="s">
        <v>45</v>
      </c>
      <c r="O374" s="85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1" t="s">
        <v>388</v>
      </c>
      <c r="AT374" s="231" t="s">
        <v>152</v>
      </c>
      <c r="AU374" s="231" t="s">
        <v>85</v>
      </c>
      <c r="AY374" s="18" t="s">
        <v>142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8" t="s">
        <v>82</v>
      </c>
      <c r="BK374" s="232">
        <f>ROUND(I374*H374,2)</f>
        <v>0</v>
      </c>
      <c r="BL374" s="18" t="s">
        <v>269</v>
      </c>
      <c r="BM374" s="231" t="s">
        <v>599</v>
      </c>
    </row>
    <row r="375" s="2" customFormat="1">
      <c r="A375" s="39"/>
      <c r="B375" s="40"/>
      <c r="C375" s="41"/>
      <c r="D375" s="233" t="s">
        <v>149</v>
      </c>
      <c r="E375" s="41"/>
      <c r="F375" s="234" t="s">
        <v>600</v>
      </c>
      <c r="G375" s="41"/>
      <c r="H375" s="41"/>
      <c r="I375" s="137"/>
      <c r="J375" s="41"/>
      <c r="K375" s="41"/>
      <c r="L375" s="45"/>
      <c r="M375" s="235"/>
      <c r="N375" s="236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149</v>
      </c>
      <c r="AU375" s="18" t="s">
        <v>85</v>
      </c>
    </row>
    <row r="376" s="13" customFormat="1">
      <c r="A376" s="13"/>
      <c r="B376" s="237"/>
      <c r="C376" s="238"/>
      <c r="D376" s="233" t="s">
        <v>150</v>
      </c>
      <c r="E376" s="239" t="s">
        <v>19</v>
      </c>
      <c r="F376" s="240" t="s">
        <v>601</v>
      </c>
      <c r="G376" s="238"/>
      <c r="H376" s="241">
        <v>48</v>
      </c>
      <c r="I376" s="242"/>
      <c r="J376" s="238"/>
      <c r="K376" s="238"/>
      <c r="L376" s="243"/>
      <c r="M376" s="244"/>
      <c r="N376" s="245"/>
      <c r="O376" s="245"/>
      <c r="P376" s="245"/>
      <c r="Q376" s="245"/>
      <c r="R376" s="245"/>
      <c r="S376" s="245"/>
      <c r="T376" s="24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7" t="s">
        <v>150</v>
      </c>
      <c r="AU376" s="247" t="s">
        <v>85</v>
      </c>
      <c r="AV376" s="13" t="s">
        <v>85</v>
      </c>
      <c r="AW376" s="13" t="s">
        <v>34</v>
      </c>
      <c r="AX376" s="13" t="s">
        <v>74</v>
      </c>
      <c r="AY376" s="247" t="s">
        <v>142</v>
      </c>
    </row>
    <row r="377" s="13" customFormat="1">
      <c r="A377" s="13"/>
      <c r="B377" s="237"/>
      <c r="C377" s="238"/>
      <c r="D377" s="233" t="s">
        <v>150</v>
      </c>
      <c r="E377" s="239" t="s">
        <v>19</v>
      </c>
      <c r="F377" s="240" t="s">
        <v>1239</v>
      </c>
      <c r="G377" s="238"/>
      <c r="H377" s="241">
        <v>36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7" t="s">
        <v>150</v>
      </c>
      <c r="AU377" s="247" t="s">
        <v>85</v>
      </c>
      <c r="AV377" s="13" t="s">
        <v>85</v>
      </c>
      <c r="AW377" s="13" t="s">
        <v>34</v>
      </c>
      <c r="AX377" s="13" t="s">
        <v>74</v>
      </c>
      <c r="AY377" s="247" t="s">
        <v>142</v>
      </c>
    </row>
    <row r="378" s="14" customFormat="1">
      <c r="A378" s="14"/>
      <c r="B378" s="261"/>
      <c r="C378" s="262"/>
      <c r="D378" s="233" t="s">
        <v>150</v>
      </c>
      <c r="E378" s="263" t="s">
        <v>19</v>
      </c>
      <c r="F378" s="264" t="s">
        <v>480</v>
      </c>
      <c r="G378" s="262"/>
      <c r="H378" s="265">
        <v>84</v>
      </c>
      <c r="I378" s="266"/>
      <c r="J378" s="262"/>
      <c r="K378" s="262"/>
      <c r="L378" s="267"/>
      <c r="M378" s="268"/>
      <c r="N378" s="269"/>
      <c r="O378" s="269"/>
      <c r="P378" s="269"/>
      <c r="Q378" s="269"/>
      <c r="R378" s="269"/>
      <c r="S378" s="269"/>
      <c r="T378" s="27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1" t="s">
        <v>150</v>
      </c>
      <c r="AU378" s="271" t="s">
        <v>85</v>
      </c>
      <c r="AV378" s="14" t="s">
        <v>169</v>
      </c>
      <c r="AW378" s="14" t="s">
        <v>34</v>
      </c>
      <c r="AX378" s="14" t="s">
        <v>82</v>
      </c>
      <c r="AY378" s="271" t="s">
        <v>142</v>
      </c>
    </row>
    <row r="379" s="2" customFormat="1" ht="16.5" customHeight="1">
      <c r="A379" s="39"/>
      <c r="B379" s="40"/>
      <c r="C379" s="220" t="s">
        <v>618</v>
      </c>
      <c r="D379" s="220" t="s">
        <v>143</v>
      </c>
      <c r="E379" s="221" t="s">
        <v>604</v>
      </c>
      <c r="F379" s="222" t="s">
        <v>605</v>
      </c>
      <c r="G379" s="223" t="s">
        <v>155</v>
      </c>
      <c r="H379" s="224">
        <v>2</v>
      </c>
      <c r="I379" s="225"/>
      <c r="J379" s="226">
        <f>ROUND(I379*H379,2)</f>
        <v>0</v>
      </c>
      <c r="K379" s="222" t="s">
        <v>19</v>
      </c>
      <c r="L379" s="45"/>
      <c r="M379" s="227" t="s">
        <v>19</v>
      </c>
      <c r="N379" s="228" t="s">
        <v>45</v>
      </c>
      <c r="O379" s="85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1" t="s">
        <v>269</v>
      </c>
      <c r="AT379" s="231" t="s">
        <v>143</v>
      </c>
      <c r="AU379" s="231" t="s">
        <v>85</v>
      </c>
      <c r="AY379" s="18" t="s">
        <v>142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8" t="s">
        <v>82</v>
      </c>
      <c r="BK379" s="232">
        <f>ROUND(I379*H379,2)</f>
        <v>0</v>
      </c>
      <c r="BL379" s="18" t="s">
        <v>269</v>
      </c>
      <c r="BM379" s="231" t="s">
        <v>606</v>
      </c>
    </row>
    <row r="380" s="2" customFormat="1">
      <c r="A380" s="39"/>
      <c r="B380" s="40"/>
      <c r="C380" s="41"/>
      <c r="D380" s="233" t="s">
        <v>149</v>
      </c>
      <c r="E380" s="41"/>
      <c r="F380" s="234" t="s">
        <v>607</v>
      </c>
      <c r="G380" s="41"/>
      <c r="H380" s="41"/>
      <c r="I380" s="137"/>
      <c r="J380" s="41"/>
      <c r="K380" s="41"/>
      <c r="L380" s="45"/>
      <c r="M380" s="235"/>
      <c r="N380" s="236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149</v>
      </c>
      <c r="AU380" s="18" t="s">
        <v>85</v>
      </c>
    </row>
    <row r="381" s="2" customFormat="1" ht="16.5" customHeight="1">
      <c r="A381" s="39"/>
      <c r="B381" s="40"/>
      <c r="C381" s="248" t="s">
        <v>624</v>
      </c>
      <c r="D381" s="248" t="s">
        <v>152</v>
      </c>
      <c r="E381" s="249" t="s">
        <v>609</v>
      </c>
      <c r="F381" s="250" t="s">
        <v>610</v>
      </c>
      <c r="G381" s="251" t="s">
        <v>155</v>
      </c>
      <c r="H381" s="252">
        <v>2</v>
      </c>
      <c r="I381" s="253"/>
      <c r="J381" s="254">
        <f>ROUND(I381*H381,2)</f>
        <v>0</v>
      </c>
      <c r="K381" s="250" t="s">
        <v>19</v>
      </c>
      <c r="L381" s="255"/>
      <c r="M381" s="256" t="s">
        <v>19</v>
      </c>
      <c r="N381" s="257" t="s">
        <v>45</v>
      </c>
      <c r="O381" s="85"/>
      <c r="P381" s="229">
        <f>O381*H381</f>
        <v>0</v>
      </c>
      <c r="Q381" s="229">
        <v>0.033000000000000002</v>
      </c>
      <c r="R381" s="229">
        <f>Q381*H381</f>
        <v>0.066000000000000003</v>
      </c>
      <c r="S381" s="229">
        <v>0</v>
      </c>
      <c r="T381" s="23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1" t="s">
        <v>325</v>
      </c>
      <c r="AT381" s="231" t="s">
        <v>152</v>
      </c>
      <c r="AU381" s="231" t="s">
        <v>85</v>
      </c>
      <c r="AY381" s="18" t="s">
        <v>142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8" t="s">
        <v>82</v>
      </c>
      <c r="BK381" s="232">
        <f>ROUND(I381*H381,2)</f>
        <v>0</v>
      </c>
      <c r="BL381" s="18" t="s">
        <v>325</v>
      </c>
      <c r="BM381" s="231" t="s">
        <v>611</v>
      </c>
    </row>
    <row r="382" s="2" customFormat="1">
      <c r="A382" s="39"/>
      <c r="B382" s="40"/>
      <c r="C382" s="41"/>
      <c r="D382" s="233" t="s">
        <v>149</v>
      </c>
      <c r="E382" s="41"/>
      <c r="F382" s="234" t="s">
        <v>610</v>
      </c>
      <c r="G382" s="41"/>
      <c r="H382" s="41"/>
      <c r="I382" s="137"/>
      <c r="J382" s="41"/>
      <c r="K382" s="41"/>
      <c r="L382" s="45"/>
      <c r="M382" s="235"/>
      <c r="N382" s="236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149</v>
      </c>
      <c r="AU382" s="18" t="s">
        <v>85</v>
      </c>
    </row>
    <row r="383" s="2" customFormat="1">
      <c r="A383" s="39"/>
      <c r="B383" s="40"/>
      <c r="C383" s="41"/>
      <c r="D383" s="233" t="s">
        <v>210</v>
      </c>
      <c r="E383" s="41"/>
      <c r="F383" s="260" t="s">
        <v>612</v>
      </c>
      <c r="G383" s="41"/>
      <c r="H383" s="41"/>
      <c r="I383" s="137"/>
      <c r="J383" s="41"/>
      <c r="K383" s="41"/>
      <c r="L383" s="45"/>
      <c r="M383" s="235"/>
      <c r="N383" s="236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210</v>
      </c>
      <c r="AU383" s="18" t="s">
        <v>85</v>
      </c>
    </row>
    <row r="384" s="13" customFormat="1">
      <c r="A384" s="13"/>
      <c r="B384" s="237"/>
      <c r="C384" s="238"/>
      <c r="D384" s="233" t="s">
        <v>150</v>
      </c>
      <c r="E384" s="239" t="s">
        <v>19</v>
      </c>
      <c r="F384" s="240" t="s">
        <v>1592</v>
      </c>
      <c r="G384" s="238"/>
      <c r="H384" s="241">
        <v>2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7" t="s">
        <v>150</v>
      </c>
      <c r="AU384" s="247" t="s">
        <v>85</v>
      </c>
      <c r="AV384" s="13" t="s">
        <v>85</v>
      </c>
      <c r="AW384" s="13" t="s">
        <v>34</v>
      </c>
      <c r="AX384" s="13" t="s">
        <v>82</v>
      </c>
      <c r="AY384" s="247" t="s">
        <v>142</v>
      </c>
    </row>
    <row r="385" s="2" customFormat="1" ht="16.5" customHeight="1">
      <c r="A385" s="39"/>
      <c r="B385" s="40"/>
      <c r="C385" s="220" t="s">
        <v>628</v>
      </c>
      <c r="D385" s="220" t="s">
        <v>143</v>
      </c>
      <c r="E385" s="221" t="s">
        <v>615</v>
      </c>
      <c r="F385" s="222" t="s">
        <v>616</v>
      </c>
      <c r="G385" s="223" t="s">
        <v>155</v>
      </c>
      <c r="H385" s="224">
        <v>9</v>
      </c>
      <c r="I385" s="225"/>
      <c r="J385" s="226">
        <f>ROUND(I385*H385,2)</f>
        <v>0</v>
      </c>
      <c r="K385" s="222" t="s">
        <v>19</v>
      </c>
      <c r="L385" s="45"/>
      <c r="M385" s="227" t="s">
        <v>19</v>
      </c>
      <c r="N385" s="228" t="s">
        <v>45</v>
      </c>
      <c r="O385" s="85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1" t="s">
        <v>269</v>
      </c>
      <c r="AT385" s="231" t="s">
        <v>143</v>
      </c>
      <c r="AU385" s="231" t="s">
        <v>85</v>
      </c>
      <c r="AY385" s="18" t="s">
        <v>142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8" t="s">
        <v>82</v>
      </c>
      <c r="BK385" s="232">
        <f>ROUND(I385*H385,2)</f>
        <v>0</v>
      </c>
      <c r="BL385" s="18" t="s">
        <v>269</v>
      </c>
      <c r="BM385" s="231" t="s">
        <v>617</v>
      </c>
    </row>
    <row r="386" s="2" customFormat="1">
      <c r="A386" s="39"/>
      <c r="B386" s="40"/>
      <c r="C386" s="41"/>
      <c r="D386" s="233" t="s">
        <v>149</v>
      </c>
      <c r="E386" s="41"/>
      <c r="F386" s="234" t="s">
        <v>616</v>
      </c>
      <c r="G386" s="41"/>
      <c r="H386" s="41"/>
      <c r="I386" s="137"/>
      <c r="J386" s="41"/>
      <c r="K386" s="41"/>
      <c r="L386" s="45"/>
      <c r="M386" s="235"/>
      <c r="N386" s="236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149</v>
      </c>
      <c r="AU386" s="18" t="s">
        <v>85</v>
      </c>
    </row>
    <row r="387" s="2" customFormat="1" ht="21.75" customHeight="1">
      <c r="A387" s="39"/>
      <c r="B387" s="40"/>
      <c r="C387" s="248" t="s">
        <v>632</v>
      </c>
      <c r="D387" s="248" t="s">
        <v>152</v>
      </c>
      <c r="E387" s="249" t="s">
        <v>619</v>
      </c>
      <c r="F387" s="250" t="s">
        <v>620</v>
      </c>
      <c r="G387" s="251" t="s">
        <v>155</v>
      </c>
      <c r="H387" s="252">
        <v>9</v>
      </c>
      <c r="I387" s="253"/>
      <c r="J387" s="254">
        <f>ROUND(I387*H387,2)</f>
        <v>0</v>
      </c>
      <c r="K387" s="250" t="s">
        <v>19</v>
      </c>
      <c r="L387" s="255"/>
      <c r="M387" s="256" t="s">
        <v>19</v>
      </c>
      <c r="N387" s="257" t="s">
        <v>45</v>
      </c>
      <c r="O387" s="85"/>
      <c r="P387" s="229">
        <f>O387*H387</f>
        <v>0</v>
      </c>
      <c r="Q387" s="229">
        <v>0.033000000000000002</v>
      </c>
      <c r="R387" s="229">
        <f>Q387*H387</f>
        <v>0.29700000000000004</v>
      </c>
      <c r="S387" s="229">
        <v>0</v>
      </c>
      <c r="T387" s="23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1" t="s">
        <v>325</v>
      </c>
      <c r="AT387" s="231" t="s">
        <v>152</v>
      </c>
      <c r="AU387" s="231" t="s">
        <v>85</v>
      </c>
      <c r="AY387" s="18" t="s">
        <v>142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8" t="s">
        <v>82</v>
      </c>
      <c r="BK387" s="232">
        <f>ROUND(I387*H387,2)</f>
        <v>0</v>
      </c>
      <c r="BL387" s="18" t="s">
        <v>325</v>
      </c>
      <c r="BM387" s="231" t="s">
        <v>621</v>
      </c>
    </row>
    <row r="388" s="2" customFormat="1">
      <c r="A388" s="39"/>
      <c r="B388" s="40"/>
      <c r="C388" s="41"/>
      <c r="D388" s="233" t="s">
        <v>149</v>
      </c>
      <c r="E388" s="41"/>
      <c r="F388" s="234" t="s">
        <v>622</v>
      </c>
      <c r="G388" s="41"/>
      <c r="H388" s="41"/>
      <c r="I388" s="137"/>
      <c r="J388" s="41"/>
      <c r="K388" s="41"/>
      <c r="L388" s="45"/>
      <c r="M388" s="235"/>
      <c r="N388" s="236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149</v>
      </c>
      <c r="AU388" s="18" t="s">
        <v>85</v>
      </c>
    </row>
    <row r="389" s="13" customFormat="1">
      <c r="A389" s="13"/>
      <c r="B389" s="237"/>
      <c r="C389" s="238"/>
      <c r="D389" s="233" t="s">
        <v>150</v>
      </c>
      <c r="E389" s="239" t="s">
        <v>19</v>
      </c>
      <c r="F389" s="240" t="s">
        <v>1623</v>
      </c>
      <c r="G389" s="238"/>
      <c r="H389" s="241">
        <v>9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7" t="s">
        <v>150</v>
      </c>
      <c r="AU389" s="247" t="s">
        <v>85</v>
      </c>
      <c r="AV389" s="13" t="s">
        <v>85</v>
      </c>
      <c r="AW389" s="13" t="s">
        <v>34</v>
      </c>
      <c r="AX389" s="13" t="s">
        <v>82</v>
      </c>
      <c r="AY389" s="247" t="s">
        <v>142</v>
      </c>
    </row>
    <row r="390" s="2" customFormat="1" ht="16.5" customHeight="1">
      <c r="A390" s="39"/>
      <c r="B390" s="40"/>
      <c r="C390" s="220" t="s">
        <v>638</v>
      </c>
      <c r="D390" s="220" t="s">
        <v>143</v>
      </c>
      <c r="E390" s="221" t="s">
        <v>625</v>
      </c>
      <c r="F390" s="222" t="s">
        <v>626</v>
      </c>
      <c r="G390" s="223" t="s">
        <v>155</v>
      </c>
      <c r="H390" s="224">
        <v>9</v>
      </c>
      <c r="I390" s="225"/>
      <c r="J390" s="226">
        <f>ROUND(I390*H390,2)</f>
        <v>0</v>
      </c>
      <c r="K390" s="222" t="s">
        <v>19</v>
      </c>
      <c r="L390" s="45"/>
      <c r="M390" s="227" t="s">
        <v>19</v>
      </c>
      <c r="N390" s="228" t="s">
        <v>45</v>
      </c>
      <c r="O390" s="85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1" t="s">
        <v>269</v>
      </c>
      <c r="AT390" s="231" t="s">
        <v>143</v>
      </c>
      <c r="AU390" s="231" t="s">
        <v>85</v>
      </c>
      <c r="AY390" s="18" t="s">
        <v>142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8" t="s">
        <v>82</v>
      </c>
      <c r="BK390" s="232">
        <f>ROUND(I390*H390,2)</f>
        <v>0</v>
      </c>
      <c r="BL390" s="18" t="s">
        <v>269</v>
      </c>
      <c r="BM390" s="231" t="s">
        <v>627</v>
      </c>
    </row>
    <row r="391" s="2" customFormat="1">
      <c r="A391" s="39"/>
      <c r="B391" s="40"/>
      <c r="C391" s="41"/>
      <c r="D391" s="233" t="s">
        <v>149</v>
      </c>
      <c r="E391" s="41"/>
      <c r="F391" s="234" t="s">
        <v>626</v>
      </c>
      <c r="G391" s="41"/>
      <c r="H391" s="41"/>
      <c r="I391" s="137"/>
      <c r="J391" s="41"/>
      <c r="K391" s="41"/>
      <c r="L391" s="45"/>
      <c r="M391" s="235"/>
      <c r="N391" s="236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149</v>
      </c>
      <c r="AU391" s="18" t="s">
        <v>85</v>
      </c>
    </row>
    <row r="392" s="2" customFormat="1" ht="21.75" customHeight="1">
      <c r="A392" s="39"/>
      <c r="B392" s="40"/>
      <c r="C392" s="248" t="s">
        <v>648</v>
      </c>
      <c r="D392" s="248" t="s">
        <v>152</v>
      </c>
      <c r="E392" s="249" t="s">
        <v>629</v>
      </c>
      <c r="F392" s="250" t="s">
        <v>630</v>
      </c>
      <c r="G392" s="251" t="s">
        <v>155</v>
      </c>
      <c r="H392" s="252">
        <v>9</v>
      </c>
      <c r="I392" s="253"/>
      <c r="J392" s="254">
        <f>ROUND(I392*H392,2)</f>
        <v>0</v>
      </c>
      <c r="K392" s="250" t="s">
        <v>19</v>
      </c>
      <c r="L392" s="255"/>
      <c r="M392" s="256" t="s">
        <v>19</v>
      </c>
      <c r="N392" s="257" t="s">
        <v>45</v>
      </c>
      <c r="O392" s="85"/>
      <c r="P392" s="229">
        <f>O392*H392</f>
        <v>0</v>
      </c>
      <c r="Q392" s="229">
        <v>0.033000000000000002</v>
      </c>
      <c r="R392" s="229">
        <f>Q392*H392</f>
        <v>0.29700000000000004</v>
      </c>
      <c r="S392" s="229">
        <v>0</v>
      </c>
      <c r="T392" s="230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1" t="s">
        <v>325</v>
      </c>
      <c r="AT392" s="231" t="s">
        <v>152</v>
      </c>
      <c r="AU392" s="231" t="s">
        <v>85</v>
      </c>
      <c r="AY392" s="18" t="s">
        <v>142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8" t="s">
        <v>82</v>
      </c>
      <c r="BK392" s="232">
        <f>ROUND(I392*H392,2)</f>
        <v>0</v>
      </c>
      <c r="BL392" s="18" t="s">
        <v>325</v>
      </c>
      <c r="BM392" s="231" t="s">
        <v>631</v>
      </c>
    </row>
    <row r="393" s="2" customFormat="1">
      <c r="A393" s="39"/>
      <c r="B393" s="40"/>
      <c r="C393" s="41"/>
      <c r="D393" s="233" t="s">
        <v>149</v>
      </c>
      <c r="E393" s="41"/>
      <c r="F393" s="234" t="s">
        <v>630</v>
      </c>
      <c r="G393" s="41"/>
      <c r="H393" s="41"/>
      <c r="I393" s="137"/>
      <c r="J393" s="41"/>
      <c r="K393" s="41"/>
      <c r="L393" s="45"/>
      <c r="M393" s="235"/>
      <c r="N393" s="236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149</v>
      </c>
      <c r="AU393" s="18" t="s">
        <v>85</v>
      </c>
    </row>
    <row r="394" s="13" customFormat="1">
      <c r="A394" s="13"/>
      <c r="B394" s="237"/>
      <c r="C394" s="238"/>
      <c r="D394" s="233" t="s">
        <v>150</v>
      </c>
      <c r="E394" s="239" t="s">
        <v>19</v>
      </c>
      <c r="F394" s="240" t="s">
        <v>1623</v>
      </c>
      <c r="G394" s="238"/>
      <c r="H394" s="241">
        <v>9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7" t="s">
        <v>150</v>
      </c>
      <c r="AU394" s="247" t="s">
        <v>85</v>
      </c>
      <c r="AV394" s="13" t="s">
        <v>85</v>
      </c>
      <c r="AW394" s="13" t="s">
        <v>34</v>
      </c>
      <c r="AX394" s="13" t="s">
        <v>82</v>
      </c>
      <c r="AY394" s="247" t="s">
        <v>142</v>
      </c>
    </row>
    <row r="395" s="2" customFormat="1" ht="16.5" customHeight="1">
      <c r="A395" s="39"/>
      <c r="B395" s="40"/>
      <c r="C395" s="220" t="s">
        <v>653</v>
      </c>
      <c r="D395" s="220" t="s">
        <v>143</v>
      </c>
      <c r="E395" s="221" t="s">
        <v>649</v>
      </c>
      <c r="F395" s="222" t="s">
        <v>650</v>
      </c>
      <c r="G395" s="223" t="s">
        <v>635</v>
      </c>
      <c r="H395" s="224">
        <v>1</v>
      </c>
      <c r="I395" s="225"/>
      <c r="J395" s="226">
        <f>ROUND(I395*H395,2)</f>
        <v>0</v>
      </c>
      <c r="K395" s="222" t="s">
        <v>19</v>
      </c>
      <c r="L395" s="45"/>
      <c r="M395" s="227" t="s">
        <v>19</v>
      </c>
      <c r="N395" s="228" t="s">
        <v>45</v>
      </c>
      <c r="O395" s="85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1" t="s">
        <v>269</v>
      </c>
      <c r="AT395" s="231" t="s">
        <v>143</v>
      </c>
      <c r="AU395" s="231" t="s">
        <v>85</v>
      </c>
      <c r="AY395" s="18" t="s">
        <v>142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8" t="s">
        <v>82</v>
      </c>
      <c r="BK395" s="232">
        <f>ROUND(I395*H395,2)</f>
        <v>0</v>
      </c>
      <c r="BL395" s="18" t="s">
        <v>269</v>
      </c>
      <c r="BM395" s="231" t="s">
        <v>651</v>
      </c>
    </row>
    <row r="396" s="2" customFormat="1">
      <c r="A396" s="39"/>
      <c r="B396" s="40"/>
      <c r="C396" s="41"/>
      <c r="D396" s="233" t="s">
        <v>149</v>
      </c>
      <c r="E396" s="41"/>
      <c r="F396" s="234" t="s">
        <v>652</v>
      </c>
      <c r="G396" s="41"/>
      <c r="H396" s="41"/>
      <c r="I396" s="137"/>
      <c r="J396" s="41"/>
      <c r="K396" s="41"/>
      <c r="L396" s="45"/>
      <c r="M396" s="235"/>
      <c r="N396" s="236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149</v>
      </c>
      <c r="AU396" s="18" t="s">
        <v>85</v>
      </c>
    </row>
    <row r="397" s="2" customFormat="1" ht="21.75" customHeight="1">
      <c r="A397" s="39"/>
      <c r="B397" s="40"/>
      <c r="C397" s="248" t="s">
        <v>657</v>
      </c>
      <c r="D397" s="248" t="s">
        <v>152</v>
      </c>
      <c r="E397" s="249" t="s">
        <v>1242</v>
      </c>
      <c r="F397" s="250" t="s">
        <v>1243</v>
      </c>
      <c r="G397" s="251" t="s">
        <v>155</v>
      </c>
      <c r="H397" s="252">
        <v>1</v>
      </c>
      <c r="I397" s="253"/>
      <c r="J397" s="254">
        <f>ROUND(I397*H397,2)</f>
        <v>0</v>
      </c>
      <c r="K397" s="250" t="s">
        <v>19</v>
      </c>
      <c r="L397" s="255"/>
      <c r="M397" s="256" t="s">
        <v>19</v>
      </c>
      <c r="N397" s="257" t="s">
        <v>45</v>
      </c>
      <c r="O397" s="85"/>
      <c r="P397" s="229">
        <f>O397*H397</f>
        <v>0</v>
      </c>
      <c r="Q397" s="229">
        <v>0.033000000000000002</v>
      </c>
      <c r="R397" s="229">
        <f>Q397*H397</f>
        <v>0.033000000000000002</v>
      </c>
      <c r="S397" s="229">
        <v>0</v>
      </c>
      <c r="T397" s="23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1" t="s">
        <v>325</v>
      </c>
      <c r="AT397" s="231" t="s">
        <v>152</v>
      </c>
      <c r="AU397" s="231" t="s">
        <v>85</v>
      </c>
      <c r="AY397" s="18" t="s">
        <v>142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8" t="s">
        <v>82</v>
      </c>
      <c r="BK397" s="232">
        <f>ROUND(I397*H397,2)</f>
        <v>0</v>
      </c>
      <c r="BL397" s="18" t="s">
        <v>325</v>
      </c>
      <c r="BM397" s="231" t="s">
        <v>1244</v>
      </c>
    </row>
    <row r="398" s="2" customFormat="1">
      <c r="A398" s="39"/>
      <c r="B398" s="40"/>
      <c r="C398" s="41"/>
      <c r="D398" s="233" t="s">
        <v>149</v>
      </c>
      <c r="E398" s="41"/>
      <c r="F398" s="234" t="s">
        <v>1243</v>
      </c>
      <c r="G398" s="41"/>
      <c r="H398" s="41"/>
      <c r="I398" s="137"/>
      <c r="J398" s="41"/>
      <c r="K398" s="41"/>
      <c r="L398" s="45"/>
      <c r="M398" s="235"/>
      <c r="N398" s="236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149</v>
      </c>
      <c r="AU398" s="18" t="s">
        <v>85</v>
      </c>
    </row>
    <row r="399" s="13" customFormat="1">
      <c r="A399" s="13"/>
      <c r="B399" s="237"/>
      <c r="C399" s="238"/>
      <c r="D399" s="233" t="s">
        <v>150</v>
      </c>
      <c r="E399" s="239" t="s">
        <v>19</v>
      </c>
      <c r="F399" s="240" t="s">
        <v>1593</v>
      </c>
      <c r="G399" s="238"/>
      <c r="H399" s="241">
        <v>1</v>
      </c>
      <c r="I399" s="242"/>
      <c r="J399" s="238"/>
      <c r="K399" s="238"/>
      <c r="L399" s="243"/>
      <c r="M399" s="244"/>
      <c r="N399" s="245"/>
      <c r="O399" s="245"/>
      <c r="P399" s="245"/>
      <c r="Q399" s="245"/>
      <c r="R399" s="245"/>
      <c r="S399" s="245"/>
      <c r="T399" s="24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7" t="s">
        <v>150</v>
      </c>
      <c r="AU399" s="247" t="s">
        <v>85</v>
      </c>
      <c r="AV399" s="13" t="s">
        <v>85</v>
      </c>
      <c r="AW399" s="13" t="s">
        <v>34</v>
      </c>
      <c r="AX399" s="13" t="s">
        <v>82</v>
      </c>
      <c r="AY399" s="247" t="s">
        <v>142</v>
      </c>
    </row>
    <row r="400" s="2" customFormat="1" ht="16.5" customHeight="1">
      <c r="A400" s="39"/>
      <c r="B400" s="40"/>
      <c r="C400" s="220" t="s">
        <v>662</v>
      </c>
      <c r="D400" s="220" t="s">
        <v>143</v>
      </c>
      <c r="E400" s="221" t="s">
        <v>658</v>
      </c>
      <c r="F400" s="222" t="s">
        <v>659</v>
      </c>
      <c r="G400" s="223" t="s">
        <v>155</v>
      </c>
      <c r="H400" s="224">
        <v>10</v>
      </c>
      <c r="I400" s="225"/>
      <c r="J400" s="226">
        <f>ROUND(I400*H400,2)</f>
        <v>0</v>
      </c>
      <c r="K400" s="222" t="s">
        <v>165</v>
      </c>
      <c r="L400" s="45"/>
      <c r="M400" s="227" t="s">
        <v>19</v>
      </c>
      <c r="N400" s="228" t="s">
        <v>45</v>
      </c>
      <c r="O400" s="85"/>
      <c r="P400" s="229">
        <f>O400*H400</f>
        <v>0</v>
      </c>
      <c r="Q400" s="229">
        <v>0</v>
      </c>
      <c r="R400" s="229">
        <f>Q400*H400</f>
        <v>0</v>
      </c>
      <c r="S400" s="229">
        <v>0</v>
      </c>
      <c r="T400" s="230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1" t="s">
        <v>269</v>
      </c>
      <c r="AT400" s="231" t="s">
        <v>143</v>
      </c>
      <c r="AU400" s="231" t="s">
        <v>85</v>
      </c>
      <c r="AY400" s="18" t="s">
        <v>142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8" t="s">
        <v>82</v>
      </c>
      <c r="BK400" s="232">
        <f>ROUND(I400*H400,2)</f>
        <v>0</v>
      </c>
      <c r="BL400" s="18" t="s">
        <v>269</v>
      </c>
      <c r="BM400" s="231" t="s">
        <v>660</v>
      </c>
    </row>
    <row r="401" s="2" customFormat="1">
      <c r="A401" s="39"/>
      <c r="B401" s="40"/>
      <c r="C401" s="41"/>
      <c r="D401" s="233" t="s">
        <v>149</v>
      </c>
      <c r="E401" s="41"/>
      <c r="F401" s="234" t="s">
        <v>661</v>
      </c>
      <c r="G401" s="41"/>
      <c r="H401" s="41"/>
      <c r="I401" s="137"/>
      <c r="J401" s="41"/>
      <c r="K401" s="41"/>
      <c r="L401" s="45"/>
      <c r="M401" s="235"/>
      <c r="N401" s="236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149</v>
      </c>
      <c r="AU401" s="18" t="s">
        <v>85</v>
      </c>
    </row>
    <row r="402" s="2" customFormat="1" ht="21.75" customHeight="1">
      <c r="A402" s="39"/>
      <c r="B402" s="40"/>
      <c r="C402" s="248" t="s">
        <v>668</v>
      </c>
      <c r="D402" s="248" t="s">
        <v>152</v>
      </c>
      <c r="E402" s="249" t="s">
        <v>663</v>
      </c>
      <c r="F402" s="250" t="s">
        <v>664</v>
      </c>
      <c r="G402" s="251" t="s">
        <v>155</v>
      </c>
      <c r="H402" s="252">
        <v>9</v>
      </c>
      <c r="I402" s="253"/>
      <c r="J402" s="254">
        <f>ROUND(I402*H402,2)</f>
        <v>0</v>
      </c>
      <c r="K402" s="250" t="s">
        <v>165</v>
      </c>
      <c r="L402" s="255"/>
      <c r="M402" s="256" t="s">
        <v>19</v>
      </c>
      <c r="N402" s="257" t="s">
        <v>45</v>
      </c>
      <c r="O402" s="85"/>
      <c r="P402" s="229">
        <f>O402*H402</f>
        <v>0</v>
      </c>
      <c r="Q402" s="229">
        <v>0.0015100000000000001</v>
      </c>
      <c r="R402" s="229">
        <f>Q402*H402</f>
        <v>0.013590000000000001</v>
      </c>
      <c r="S402" s="229">
        <v>0</v>
      </c>
      <c r="T402" s="230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1" t="s">
        <v>388</v>
      </c>
      <c r="AT402" s="231" t="s">
        <v>152</v>
      </c>
      <c r="AU402" s="231" t="s">
        <v>85</v>
      </c>
      <c r="AY402" s="18" t="s">
        <v>142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8" t="s">
        <v>82</v>
      </c>
      <c r="BK402" s="232">
        <f>ROUND(I402*H402,2)</f>
        <v>0</v>
      </c>
      <c r="BL402" s="18" t="s">
        <v>269</v>
      </c>
      <c r="BM402" s="231" t="s">
        <v>665</v>
      </c>
    </row>
    <row r="403" s="2" customFormat="1">
      <c r="A403" s="39"/>
      <c r="B403" s="40"/>
      <c r="C403" s="41"/>
      <c r="D403" s="233" t="s">
        <v>149</v>
      </c>
      <c r="E403" s="41"/>
      <c r="F403" s="234" t="s">
        <v>664</v>
      </c>
      <c r="G403" s="41"/>
      <c r="H403" s="41"/>
      <c r="I403" s="137"/>
      <c r="J403" s="41"/>
      <c r="K403" s="41"/>
      <c r="L403" s="45"/>
      <c r="M403" s="235"/>
      <c r="N403" s="236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149</v>
      </c>
      <c r="AU403" s="18" t="s">
        <v>85</v>
      </c>
    </row>
    <row r="404" s="2" customFormat="1">
      <c r="A404" s="39"/>
      <c r="B404" s="40"/>
      <c r="C404" s="41"/>
      <c r="D404" s="233" t="s">
        <v>210</v>
      </c>
      <c r="E404" s="41"/>
      <c r="F404" s="260" t="s">
        <v>666</v>
      </c>
      <c r="G404" s="41"/>
      <c r="H404" s="41"/>
      <c r="I404" s="137"/>
      <c r="J404" s="41"/>
      <c r="K404" s="41"/>
      <c r="L404" s="45"/>
      <c r="M404" s="235"/>
      <c r="N404" s="236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210</v>
      </c>
      <c r="AU404" s="18" t="s">
        <v>85</v>
      </c>
    </row>
    <row r="405" s="13" customFormat="1">
      <c r="A405" s="13"/>
      <c r="B405" s="237"/>
      <c r="C405" s="238"/>
      <c r="D405" s="233" t="s">
        <v>150</v>
      </c>
      <c r="E405" s="239" t="s">
        <v>19</v>
      </c>
      <c r="F405" s="240" t="s">
        <v>1623</v>
      </c>
      <c r="G405" s="238"/>
      <c r="H405" s="241">
        <v>9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7" t="s">
        <v>150</v>
      </c>
      <c r="AU405" s="247" t="s">
        <v>85</v>
      </c>
      <c r="AV405" s="13" t="s">
        <v>85</v>
      </c>
      <c r="AW405" s="13" t="s">
        <v>34</v>
      </c>
      <c r="AX405" s="13" t="s">
        <v>82</v>
      </c>
      <c r="AY405" s="247" t="s">
        <v>142</v>
      </c>
    </row>
    <row r="406" s="2" customFormat="1" ht="21.75" customHeight="1">
      <c r="A406" s="39"/>
      <c r="B406" s="40"/>
      <c r="C406" s="248" t="s">
        <v>672</v>
      </c>
      <c r="D406" s="248" t="s">
        <v>152</v>
      </c>
      <c r="E406" s="249" t="s">
        <v>669</v>
      </c>
      <c r="F406" s="250" t="s">
        <v>670</v>
      </c>
      <c r="G406" s="251" t="s">
        <v>155</v>
      </c>
      <c r="H406" s="252">
        <v>1</v>
      </c>
      <c r="I406" s="253"/>
      <c r="J406" s="254">
        <f>ROUND(I406*H406,2)</f>
        <v>0</v>
      </c>
      <c r="K406" s="250" t="s">
        <v>165</v>
      </c>
      <c r="L406" s="255"/>
      <c r="M406" s="256" t="s">
        <v>19</v>
      </c>
      <c r="N406" s="257" t="s">
        <v>45</v>
      </c>
      <c r="O406" s="85"/>
      <c r="P406" s="229">
        <f>O406*H406</f>
        <v>0</v>
      </c>
      <c r="Q406" s="229">
        <v>0.00055999999999999995</v>
      </c>
      <c r="R406" s="229">
        <f>Q406*H406</f>
        <v>0.00055999999999999995</v>
      </c>
      <c r="S406" s="229">
        <v>0</v>
      </c>
      <c r="T406" s="230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1" t="s">
        <v>388</v>
      </c>
      <c r="AT406" s="231" t="s">
        <v>152</v>
      </c>
      <c r="AU406" s="231" t="s">
        <v>85</v>
      </c>
      <c r="AY406" s="18" t="s">
        <v>142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18" t="s">
        <v>82</v>
      </c>
      <c r="BK406" s="232">
        <f>ROUND(I406*H406,2)</f>
        <v>0</v>
      </c>
      <c r="BL406" s="18" t="s">
        <v>269</v>
      </c>
      <c r="BM406" s="231" t="s">
        <v>671</v>
      </c>
    </row>
    <row r="407" s="2" customFormat="1">
      <c r="A407" s="39"/>
      <c r="B407" s="40"/>
      <c r="C407" s="41"/>
      <c r="D407" s="233" t="s">
        <v>149</v>
      </c>
      <c r="E407" s="41"/>
      <c r="F407" s="234" t="s">
        <v>670</v>
      </c>
      <c r="G407" s="41"/>
      <c r="H407" s="41"/>
      <c r="I407" s="137"/>
      <c r="J407" s="41"/>
      <c r="K407" s="41"/>
      <c r="L407" s="45"/>
      <c r="M407" s="235"/>
      <c r="N407" s="236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149</v>
      </c>
      <c r="AU407" s="18" t="s">
        <v>85</v>
      </c>
    </row>
    <row r="408" s="2" customFormat="1">
      <c r="A408" s="39"/>
      <c r="B408" s="40"/>
      <c r="C408" s="41"/>
      <c r="D408" s="233" t="s">
        <v>210</v>
      </c>
      <c r="E408" s="41"/>
      <c r="F408" s="260" t="s">
        <v>666</v>
      </c>
      <c r="G408" s="41"/>
      <c r="H408" s="41"/>
      <c r="I408" s="137"/>
      <c r="J408" s="41"/>
      <c r="K408" s="41"/>
      <c r="L408" s="45"/>
      <c r="M408" s="235"/>
      <c r="N408" s="236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210</v>
      </c>
      <c r="AU408" s="18" t="s">
        <v>85</v>
      </c>
    </row>
    <row r="409" s="13" customFormat="1">
      <c r="A409" s="13"/>
      <c r="B409" s="237"/>
      <c r="C409" s="238"/>
      <c r="D409" s="233" t="s">
        <v>150</v>
      </c>
      <c r="E409" s="239" t="s">
        <v>19</v>
      </c>
      <c r="F409" s="240" t="s">
        <v>1593</v>
      </c>
      <c r="G409" s="238"/>
      <c r="H409" s="241">
        <v>1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7" t="s">
        <v>150</v>
      </c>
      <c r="AU409" s="247" t="s">
        <v>85</v>
      </c>
      <c r="AV409" s="13" t="s">
        <v>85</v>
      </c>
      <c r="AW409" s="13" t="s">
        <v>34</v>
      </c>
      <c r="AX409" s="13" t="s">
        <v>82</v>
      </c>
      <c r="AY409" s="247" t="s">
        <v>142</v>
      </c>
    </row>
    <row r="410" s="2" customFormat="1" ht="21.75" customHeight="1">
      <c r="A410" s="39"/>
      <c r="B410" s="40"/>
      <c r="C410" s="220" t="s">
        <v>678</v>
      </c>
      <c r="D410" s="220" t="s">
        <v>143</v>
      </c>
      <c r="E410" s="221" t="s">
        <v>673</v>
      </c>
      <c r="F410" s="222" t="s">
        <v>674</v>
      </c>
      <c r="G410" s="223" t="s">
        <v>155</v>
      </c>
      <c r="H410" s="224">
        <v>9</v>
      </c>
      <c r="I410" s="225"/>
      <c r="J410" s="226">
        <f>ROUND(I410*H410,2)</f>
        <v>0</v>
      </c>
      <c r="K410" s="222" t="s">
        <v>165</v>
      </c>
      <c r="L410" s="45"/>
      <c r="M410" s="227" t="s">
        <v>19</v>
      </c>
      <c r="N410" s="228" t="s">
        <v>45</v>
      </c>
      <c r="O410" s="85"/>
      <c r="P410" s="229">
        <f>O410*H410</f>
        <v>0</v>
      </c>
      <c r="Q410" s="229">
        <v>0</v>
      </c>
      <c r="R410" s="229">
        <f>Q410*H410</f>
        <v>0</v>
      </c>
      <c r="S410" s="229">
        <v>0</v>
      </c>
      <c r="T410" s="230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1" t="s">
        <v>269</v>
      </c>
      <c r="AT410" s="231" t="s">
        <v>143</v>
      </c>
      <c r="AU410" s="231" t="s">
        <v>85</v>
      </c>
      <c r="AY410" s="18" t="s">
        <v>142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18" t="s">
        <v>82</v>
      </c>
      <c r="BK410" s="232">
        <f>ROUND(I410*H410,2)</f>
        <v>0</v>
      </c>
      <c r="BL410" s="18" t="s">
        <v>269</v>
      </c>
      <c r="BM410" s="231" t="s">
        <v>675</v>
      </c>
    </row>
    <row r="411" s="2" customFormat="1">
      <c r="A411" s="39"/>
      <c r="B411" s="40"/>
      <c r="C411" s="41"/>
      <c r="D411" s="233" t="s">
        <v>149</v>
      </c>
      <c r="E411" s="41"/>
      <c r="F411" s="234" t="s">
        <v>676</v>
      </c>
      <c r="G411" s="41"/>
      <c r="H411" s="41"/>
      <c r="I411" s="137"/>
      <c r="J411" s="41"/>
      <c r="K411" s="41"/>
      <c r="L411" s="45"/>
      <c r="M411" s="235"/>
      <c r="N411" s="236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149</v>
      </c>
      <c r="AU411" s="18" t="s">
        <v>85</v>
      </c>
    </row>
    <row r="412" s="13" customFormat="1">
      <c r="A412" s="13"/>
      <c r="B412" s="237"/>
      <c r="C412" s="238"/>
      <c r="D412" s="233" t="s">
        <v>150</v>
      </c>
      <c r="E412" s="239" t="s">
        <v>19</v>
      </c>
      <c r="F412" s="240" t="s">
        <v>1623</v>
      </c>
      <c r="G412" s="238"/>
      <c r="H412" s="241">
        <v>9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7" t="s">
        <v>150</v>
      </c>
      <c r="AU412" s="247" t="s">
        <v>85</v>
      </c>
      <c r="AV412" s="13" t="s">
        <v>85</v>
      </c>
      <c r="AW412" s="13" t="s">
        <v>34</v>
      </c>
      <c r="AX412" s="13" t="s">
        <v>82</v>
      </c>
      <c r="AY412" s="247" t="s">
        <v>142</v>
      </c>
    </row>
    <row r="413" s="2" customFormat="1" ht="21.75" customHeight="1">
      <c r="A413" s="39"/>
      <c r="B413" s="40"/>
      <c r="C413" s="220" t="s">
        <v>684</v>
      </c>
      <c r="D413" s="220" t="s">
        <v>143</v>
      </c>
      <c r="E413" s="221" t="s">
        <v>679</v>
      </c>
      <c r="F413" s="222" t="s">
        <v>680</v>
      </c>
      <c r="G413" s="223" t="s">
        <v>155</v>
      </c>
      <c r="H413" s="224">
        <v>1</v>
      </c>
      <c r="I413" s="225"/>
      <c r="J413" s="226">
        <f>ROUND(I413*H413,2)</f>
        <v>0</v>
      </c>
      <c r="K413" s="222" t="s">
        <v>165</v>
      </c>
      <c r="L413" s="45"/>
      <c r="M413" s="227" t="s">
        <v>19</v>
      </c>
      <c r="N413" s="228" t="s">
        <v>45</v>
      </c>
      <c r="O413" s="85"/>
      <c r="P413" s="229">
        <f>O413*H413</f>
        <v>0</v>
      </c>
      <c r="Q413" s="229">
        <v>0</v>
      </c>
      <c r="R413" s="229">
        <f>Q413*H413</f>
        <v>0</v>
      </c>
      <c r="S413" s="229">
        <v>0</v>
      </c>
      <c r="T413" s="230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1" t="s">
        <v>269</v>
      </c>
      <c r="AT413" s="231" t="s">
        <v>143</v>
      </c>
      <c r="AU413" s="231" t="s">
        <v>85</v>
      </c>
      <c r="AY413" s="18" t="s">
        <v>142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8" t="s">
        <v>82</v>
      </c>
      <c r="BK413" s="232">
        <f>ROUND(I413*H413,2)</f>
        <v>0</v>
      </c>
      <c r="BL413" s="18" t="s">
        <v>269</v>
      </c>
      <c r="BM413" s="231" t="s">
        <v>681</v>
      </c>
    </row>
    <row r="414" s="2" customFormat="1">
      <c r="A414" s="39"/>
      <c r="B414" s="40"/>
      <c r="C414" s="41"/>
      <c r="D414" s="233" t="s">
        <v>149</v>
      </c>
      <c r="E414" s="41"/>
      <c r="F414" s="234" t="s">
        <v>682</v>
      </c>
      <c r="G414" s="41"/>
      <c r="H414" s="41"/>
      <c r="I414" s="137"/>
      <c r="J414" s="41"/>
      <c r="K414" s="41"/>
      <c r="L414" s="45"/>
      <c r="M414" s="235"/>
      <c r="N414" s="236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149</v>
      </c>
      <c r="AU414" s="18" t="s">
        <v>85</v>
      </c>
    </row>
    <row r="415" s="13" customFormat="1">
      <c r="A415" s="13"/>
      <c r="B415" s="237"/>
      <c r="C415" s="238"/>
      <c r="D415" s="233" t="s">
        <v>150</v>
      </c>
      <c r="E415" s="239" t="s">
        <v>19</v>
      </c>
      <c r="F415" s="240" t="s">
        <v>1593</v>
      </c>
      <c r="G415" s="238"/>
      <c r="H415" s="241">
        <v>1</v>
      </c>
      <c r="I415" s="242"/>
      <c r="J415" s="238"/>
      <c r="K415" s="238"/>
      <c r="L415" s="243"/>
      <c r="M415" s="244"/>
      <c r="N415" s="245"/>
      <c r="O415" s="245"/>
      <c r="P415" s="245"/>
      <c r="Q415" s="245"/>
      <c r="R415" s="245"/>
      <c r="S415" s="245"/>
      <c r="T415" s="24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7" t="s">
        <v>150</v>
      </c>
      <c r="AU415" s="247" t="s">
        <v>85</v>
      </c>
      <c r="AV415" s="13" t="s">
        <v>85</v>
      </c>
      <c r="AW415" s="13" t="s">
        <v>34</v>
      </c>
      <c r="AX415" s="13" t="s">
        <v>82</v>
      </c>
      <c r="AY415" s="247" t="s">
        <v>142</v>
      </c>
    </row>
    <row r="416" s="2" customFormat="1" ht="21.75" customHeight="1">
      <c r="A416" s="39"/>
      <c r="B416" s="40"/>
      <c r="C416" s="220" t="s">
        <v>690</v>
      </c>
      <c r="D416" s="220" t="s">
        <v>143</v>
      </c>
      <c r="E416" s="221" t="s">
        <v>685</v>
      </c>
      <c r="F416" s="222" t="s">
        <v>686</v>
      </c>
      <c r="G416" s="223" t="s">
        <v>155</v>
      </c>
      <c r="H416" s="224">
        <v>4</v>
      </c>
      <c r="I416" s="225"/>
      <c r="J416" s="226">
        <f>ROUND(I416*H416,2)</f>
        <v>0</v>
      </c>
      <c r="K416" s="222" t="s">
        <v>165</v>
      </c>
      <c r="L416" s="45"/>
      <c r="M416" s="227" t="s">
        <v>19</v>
      </c>
      <c r="N416" s="228" t="s">
        <v>45</v>
      </c>
      <c r="O416" s="85"/>
      <c r="P416" s="229">
        <f>O416*H416</f>
        <v>0</v>
      </c>
      <c r="Q416" s="229">
        <v>2.2001499999999998</v>
      </c>
      <c r="R416" s="229">
        <f>Q416*H416</f>
        <v>8.8005999999999993</v>
      </c>
      <c r="S416" s="229">
        <v>0</v>
      </c>
      <c r="T416" s="230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1" t="s">
        <v>269</v>
      </c>
      <c r="AT416" s="231" t="s">
        <v>143</v>
      </c>
      <c r="AU416" s="231" t="s">
        <v>85</v>
      </c>
      <c r="AY416" s="18" t="s">
        <v>142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8" t="s">
        <v>82</v>
      </c>
      <c r="BK416" s="232">
        <f>ROUND(I416*H416,2)</f>
        <v>0</v>
      </c>
      <c r="BL416" s="18" t="s">
        <v>269</v>
      </c>
      <c r="BM416" s="231" t="s">
        <v>687</v>
      </c>
    </row>
    <row r="417" s="2" customFormat="1">
      <c r="A417" s="39"/>
      <c r="B417" s="40"/>
      <c r="C417" s="41"/>
      <c r="D417" s="233" t="s">
        <v>149</v>
      </c>
      <c r="E417" s="41"/>
      <c r="F417" s="234" t="s">
        <v>688</v>
      </c>
      <c r="G417" s="41"/>
      <c r="H417" s="41"/>
      <c r="I417" s="137"/>
      <c r="J417" s="41"/>
      <c r="K417" s="41"/>
      <c r="L417" s="45"/>
      <c r="M417" s="235"/>
      <c r="N417" s="236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149</v>
      </c>
      <c r="AU417" s="18" t="s">
        <v>85</v>
      </c>
    </row>
    <row r="418" s="2" customFormat="1">
      <c r="A418" s="39"/>
      <c r="B418" s="40"/>
      <c r="C418" s="41"/>
      <c r="D418" s="233" t="s">
        <v>197</v>
      </c>
      <c r="E418" s="41"/>
      <c r="F418" s="260" t="s">
        <v>689</v>
      </c>
      <c r="G418" s="41"/>
      <c r="H418" s="41"/>
      <c r="I418" s="137"/>
      <c r="J418" s="41"/>
      <c r="K418" s="41"/>
      <c r="L418" s="45"/>
      <c r="M418" s="235"/>
      <c r="N418" s="236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197</v>
      </c>
      <c r="AU418" s="18" t="s">
        <v>85</v>
      </c>
    </row>
    <row r="419" s="13" customFormat="1">
      <c r="A419" s="13"/>
      <c r="B419" s="237"/>
      <c r="C419" s="238"/>
      <c r="D419" s="233" t="s">
        <v>150</v>
      </c>
      <c r="E419" s="239" t="s">
        <v>19</v>
      </c>
      <c r="F419" s="240" t="s">
        <v>1624</v>
      </c>
      <c r="G419" s="238"/>
      <c r="H419" s="241">
        <v>4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7" t="s">
        <v>150</v>
      </c>
      <c r="AU419" s="247" t="s">
        <v>85</v>
      </c>
      <c r="AV419" s="13" t="s">
        <v>85</v>
      </c>
      <c r="AW419" s="13" t="s">
        <v>34</v>
      </c>
      <c r="AX419" s="13" t="s">
        <v>82</v>
      </c>
      <c r="AY419" s="247" t="s">
        <v>142</v>
      </c>
    </row>
    <row r="420" s="2" customFormat="1" ht="16.5" customHeight="1">
      <c r="A420" s="39"/>
      <c r="B420" s="40"/>
      <c r="C420" s="220" t="s">
        <v>695</v>
      </c>
      <c r="D420" s="220" t="s">
        <v>143</v>
      </c>
      <c r="E420" s="221" t="s">
        <v>691</v>
      </c>
      <c r="F420" s="222" t="s">
        <v>692</v>
      </c>
      <c r="G420" s="223" t="s">
        <v>155</v>
      </c>
      <c r="H420" s="224">
        <v>4</v>
      </c>
      <c r="I420" s="225"/>
      <c r="J420" s="226">
        <f>ROUND(I420*H420,2)</f>
        <v>0</v>
      </c>
      <c r="K420" s="222" t="s">
        <v>165</v>
      </c>
      <c r="L420" s="45"/>
      <c r="M420" s="227" t="s">
        <v>19</v>
      </c>
      <c r="N420" s="228" t="s">
        <v>45</v>
      </c>
      <c r="O420" s="85"/>
      <c r="P420" s="229">
        <f>O420*H420</f>
        <v>0</v>
      </c>
      <c r="Q420" s="229">
        <v>0</v>
      </c>
      <c r="R420" s="229">
        <f>Q420*H420</f>
        <v>0</v>
      </c>
      <c r="S420" s="229">
        <v>0</v>
      </c>
      <c r="T420" s="230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1" t="s">
        <v>269</v>
      </c>
      <c r="AT420" s="231" t="s">
        <v>143</v>
      </c>
      <c r="AU420" s="231" t="s">
        <v>85</v>
      </c>
      <c r="AY420" s="18" t="s">
        <v>142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8" t="s">
        <v>82</v>
      </c>
      <c r="BK420" s="232">
        <f>ROUND(I420*H420,2)</f>
        <v>0</v>
      </c>
      <c r="BL420" s="18" t="s">
        <v>269</v>
      </c>
      <c r="BM420" s="231" t="s">
        <v>693</v>
      </c>
    </row>
    <row r="421" s="2" customFormat="1">
      <c r="A421" s="39"/>
      <c r="B421" s="40"/>
      <c r="C421" s="41"/>
      <c r="D421" s="233" t="s">
        <v>149</v>
      </c>
      <c r="E421" s="41"/>
      <c r="F421" s="234" t="s">
        <v>694</v>
      </c>
      <c r="G421" s="41"/>
      <c r="H421" s="41"/>
      <c r="I421" s="137"/>
      <c r="J421" s="41"/>
      <c r="K421" s="41"/>
      <c r="L421" s="45"/>
      <c r="M421" s="235"/>
      <c r="N421" s="236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149</v>
      </c>
      <c r="AU421" s="18" t="s">
        <v>85</v>
      </c>
    </row>
    <row r="422" s="2" customFormat="1">
      <c r="A422" s="39"/>
      <c r="B422" s="40"/>
      <c r="C422" s="41"/>
      <c r="D422" s="233" t="s">
        <v>197</v>
      </c>
      <c r="E422" s="41"/>
      <c r="F422" s="260" t="s">
        <v>689</v>
      </c>
      <c r="G422" s="41"/>
      <c r="H422" s="41"/>
      <c r="I422" s="137"/>
      <c r="J422" s="41"/>
      <c r="K422" s="41"/>
      <c r="L422" s="45"/>
      <c r="M422" s="235"/>
      <c r="N422" s="236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197</v>
      </c>
      <c r="AU422" s="18" t="s">
        <v>85</v>
      </c>
    </row>
    <row r="423" s="13" customFormat="1">
      <c r="A423" s="13"/>
      <c r="B423" s="237"/>
      <c r="C423" s="238"/>
      <c r="D423" s="233" t="s">
        <v>150</v>
      </c>
      <c r="E423" s="239" t="s">
        <v>19</v>
      </c>
      <c r="F423" s="240" t="s">
        <v>1624</v>
      </c>
      <c r="G423" s="238"/>
      <c r="H423" s="241">
        <v>4</v>
      </c>
      <c r="I423" s="242"/>
      <c r="J423" s="238"/>
      <c r="K423" s="238"/>
      <c r="L423" s="243"/>
      <c r="M423" s="244"/>
      <c r="N423" s="245"/>
      <c r="O423" s="245"/>
      <c r="P423" s="245"/>
      <c r="Q423" s="245"/>
      <c r="R423" s="245"/>
      <c r="S423" s="245"/>
      <c r="T423" s="24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7" t="s">
        <v>150</v>
      </c>
      <c r="AU423" s="247" t="s">
        <v>85</v>
      </c>
      <c r="AV423" s="13" t="s">
        <v>85</v>
      </c>
      <c r="AW423" s="13" t="s">
        <v>34</v>
      </c>
      <c r="AX423" s="13" t="s">
        <v>82</v>
      </c>
      <c r="AY423" s="247" t="s">
        <v>142</v>
      </c>
    </row>
    <row r="424" s="2" customFormat="1" ht="44.25" customHeight="1">
      <c r="A424" s="39"/>
      <c r="B424" s="40"/>
      <c r="C424" s="248" t="s">
        <v>699</v>
      </c>
      <c r="D424" s="248" t="s">
        <v>152</v>
      </c>
      <c r="E424" s="249" t="s">
        <v>1248</v>
      </c>
      <c r="F424" s="250" t="s">
        <v>697</v>
      </c>
      <c r="G424" s="251" t="s">
        <v>155</v>
      </c>
      <c r="H424" s="252">
        <v>2</v>
      </c>
      <c r="I424" s="253"/>
      <c r="J424" s="254">
        <f>ROUND(I424*H424,2)</f>
        <v>0</v>
      </c>
      <c r="K424" s="250" t="s">
        <v>19</v>
      </c>
      <c r="L424" s="255"/>
      <c r="M424" s="256" t="s">
        <v>19</v>
      </c>
      <c r="N424" s="257" t="s">
        <v>45</v>
      </c>
      <c r="O424" s="85"/>
      <c r="P424" s="229">
        <f>O424*H424</f>
        <v>0</v>
      </c>
      <c r="Q424" s="229">
        <v>0.11500000000000001</v>
      </c>
      <c r="R424" s="229">
        <f>Q424*H424</f>
        <v>0.23000000000000001</v>
      </c>
      <c r="S424" s="229">
        <v>0</v>
      </c>
      <c r="T424" s="230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1" t="s">
        <v>325</v>
      </c>
      <c r="AT424" s="231" t="s">
        <v>152</v>
      </c>
      <c r="AU424" s="231" t="s">
        <v>85</v>
      </c>
      <c r="AY424" s="18" t="s">
        <v>142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8" t="s">
        <v>82</v>
      </c>
      <c r="BK424" s="232">
        <f>ROUND(I424*H424,2)</f>
        <v>0</v>
      </c>
      <c r="BL424" s="18" t="s">
        <v>325</v>
      </c>
      <c r="BM424" s="231" t="s">
        <v>698</v>
      </c>
    </row>
    <row r="425" s="2" customFormat="1">
      <c r="A425" s="39"/>
      <c r="B425" s="40"/>
      <c r="C425" s="41"/>
      <c r="D425" s="233" t="s">
        <v>149</v>
      </c>
      <c r="E425" s="41"/>
      <c r="F425" s="234" t="s">
        <v>697</v>
      </c>
      <c r="G425" s="41"/>
      <c r="H425" s="41"/>
      <c r="I425" s="137"/>
      <c r="J425" s="41"/>
      <c r="K425" s="41"/>
      <c r="L425" s="45"/>
      <c r="M425" s="235"/>
      <c r="N425" s="236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149</v>
      </c>
      <c r="AU425" s="18" t="s">
        <v>85</v>
      </c>
    </row>
    <row r="426" s="13" customFormat="1">
      <c r="A426" s="13"/>
      <c r="B426" s="237"/>
      <c r="C426" s="238"/>
      <c r="D426" s="233" t="s">
        <v>150</v>
      </c>
      <c r="E426" s="239" t="s">
        <v>19</v>
      </c>
      <c r="F426" s="240" t="s">
        <v>1625</v>
      </c>
      <c r="G426" s="238"/>
      <c r="H426" s="241">
        <v>2</v>
      </c>
      <c r="I426" s="242"/>
      <c r="J426" s="238"/>
      <c r="K426" s="238"/>
      <c r="L426" s="243"/>
      <c r="M426" s="244"/>
      <c r="N426" s="245"/>
      <c r="O426" s="245"/>
      <c r="P426" s="245"/>
      <c r="Q426" s="245"/>
      <c r="R426" s="245"/>
      <c r="S426" s="245"/>
      <c r="T426" s="24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7" t="s">
        <v>150</v>
      </c>
      <c r="AU426" s="247" t="s">
        <v>85</v>
      </c>
      <c r="AV426" s="13" t="s">
        <v>85</v>
      </c>
      <c r="AW426" s="13" t="s">
        <v>34</v>
      </c>
      <c r="AX426" s="13" t="s">
        <v>82</v>
      </c>
      <c r="AY426" s="247" t="s">
        <v>142</v>
      </c>
    </row>
    <row r="427" s="2" customFormat="1" ht="44.25" customHeight="1">
      <c r="A427" s="39"/>
      <c r="B427" s="40"/>
      <c r="C427" s="248" t="s">
        <v>703</v>
      </c>
      <c r="D427" s="248" t="s">
        <v>152</v>
      </c>
      <c r="E427" s="249" t="s">
        <v>1626</v>
      </c>
      <c r="F427" s="250" t="s">
        <v>1627</v>
      </c>
      <c r="G427" s="251" t="s">
        <v>155</v>
      </c>
      <c r="H427" s="252">
        <v>1</v>
      </c>
      <c r="I427" s="253"/>
      <c r="J427" s="254">
        <f>ROUND(I427*H427,2)</f>
        <v>0</v>
      </c>
      <c r="K427" s="250" t="s">
        <v>19</v>
      </c>
      <c r="L427" s="255"/>
      <c r="M427" s="256" t="s">
        <v>19</v>
      </c>
      <c r="N427" s="257" t="s">
        <v>45</v>
      </c>
      <c r="O427" s="85"/>
      <c r="P427" s="229">
        <f>O427*H427</f>
        <v>0</v>
      </c>
      <c r="Q427" s="229">
        <v>0.11500000000000001</v>
      </c>
      <c r="R427" s="229">
        <f>Q427*H427</f>
        <v>0.11500000000000001</v>
      </c>
      <c r="S427" s="229">
        <v>0</v>
      </c>
      <c r="T427" s="230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1" t="s">
        <v>325</v>
      </c>
      <c r="AT427" s="231" t="s">
        <v>152</v>
      </c>
      <c r="AU427" s="231" t="s">
        <v>85</v>
      </c>
      <c r="AY427" s="18" t="s">
        <v>142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8" t="s">
        <v>82</v>
      </c>
      <c r="BK427" s="232">
        <f>ROUND(I427*H427,2)</f>
        <v>0</v>
      </c>
      <c r="BL427" s="18" t="s">
        <v>325</v>
      </c>
      <c r="BM427" s="231" t="s">
        <v>1252</v>
      </c>
    </row>
    <row r="428" s="2" customFormat="1">
      <c r="A428" s="39"/>
      <c r="B428" s="40"/>
      <c r="C428" s="41"/>
      <c r="D428" s="233" t="s">
        <v>149</v>
      </c>
      <c r="E428" s="41"/>
      <c r="F428" s="234" t="s">
        <v>1627</v>
      </c>
      <c r="G428" s="41"/>
      <c r="H428" s="41"/>
      <c r="I428" s="137"/>
      <c r="J428" s="41"/>
      <c r="K428" s="41"/>
      <c r="L428" s="45"/>
      <c r="M428" s="235"/>
      <c r="N428" s="236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149</v>
      </c>
      <c r="AU428" s="18" t="s">
        <v>85</v>
      </c>
    </row>
    <row r="429" s="13" customFormat="1">
      <c r="A429" s="13"/>
      <c r="B429" s="237"/>
      <c r="C429" s="238"/>
      <c r="D429" s="233" t="s">
        <v>150</v>
      </c>
      <c r="E429" s="239" t="s">
        <v>19</v>
      </c>
      <c r="F429" s="240" t="s">
        <v>1582</v>
      </c>
      <c r="G429" s="238"/>
      <c r="H429" s="241">
        <v>1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7" t="s">
        <v>150</v>
      </c>
      <c r="AU429" s="247" t="s">
        <v>85</v>
      </c>
      <c r="AV429" s="13" t="s">
        <v>85</v>
      </c>
      <c r="AW429" s="13" t="s">
        <v>34</v>
      </c>
      <c r="AX429" s="13" t="s">
        <v>82</v>
      </c>
      <c r="AY429" s="247" t="s">
        <v>142</v>
      </c>
    </row>
    <row r="430" s="2" customFormat="1" ht="55.5" customHeight="1">
      <c r="A430" s="39"/>
      <c r="B430" s="40"/>
      <c r="C430" s="248" t="s">
        <v>707</v>
      </c>
      <c r="D430" s="248" t="s">
        <v>152</v>
      </c>
      <c r="E430" s="249" t="s">
        <v>704</v>
      </c>
      <c r="F430" s="250" t="s">
        <v>705</v>
      </c>
      <c r="G430" s="251" t="s">
        <v>155</v>
      </c>
      <c r="H430" s="252">
        <v>1</v>
      </c>
      <c r="I430" s="253"/>
      <c r="J430" s="254">
        <f>ROUND(I430*H430,2)</f>
        <v>0</v>
      </c>
      <c r="K430" s="250" t="s">
        <v>165</v>
      </c>
      <c r="L430" s="255"/>
      <c r="M430" s="256" t="s">
        <v>19</v>
      </c>
      <c r="N430" s="257" t="s">
        <v>45</v>
      </c>
      <c r="O430" s="85"/>
      <c r="P430" s="229">
        <f>O430*H430</f>
        <v>0</v>
      </c>
      <c r="Q430" s="229">
        <v>0.14000000000000001</v>
      </c>
      <c r="R430" s="229">
        <f>Q430*H430</f>
        <v>0.14000000000000001</v>
      </c>
      <c r="S430" s="229">
        <v>0</v>
      </c>
      <c r="T430" s="230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1" t="s">
        <v>325</v>
      </c>
      <c r="AT430" s="231" t="s">
        <v>152</v>
      </c>
      <c r="AU430" s="231" t="s">
        <v>85</v>
      </c>
      <c r="AY430" s="18" t="s">
        <v>142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18" t="s">
        <v>82</v>
      </c>
      <c r="BK430" s="232">
        <f>ROUND(I430*H430,2)</f>
        <v>0</v>
      </c>
      <c r="BL430" s="18" t="s">
        <v>325</v>
      </c>
      <c r="BM430" s="231" t="s">
        <v>706</v>
      </c>
    </row>
    <row r="431" s="2" customFormat="1">
      <c r="A431" s="39"/>
      <c r="B431" s="40"/>
      <c r="C431" s="41"/>
      <c r="D431" s="233" t="s">
        <v>149</v>
      </c>
      <c r="E431" s="41"/>
      <c r="F431" s="234" t="s">
        <v>705</v>
      </c>
      <c r="G431" s="41"/>
      <c r="H431" s="41"/>
      <c r="I431" s="137"/>
      <c r="J431" s="41"/>
      <c r="K431" s="41"/>
      <c r="L431" s="45"/>
      <c r="M431" s="235"/>
      <c r="N431" s="236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149</v>
      </c>
      <c r="AU431" s="18" t="s">
        <v>85</v>
      </c>
    </row>
    <row r="432" s="13" customFormat="1">
      <c r="A432" s="13"/>
      <c r="B432" s="237"/>
      <c r="C432" s="238"/>
      <c r="D432" s="233" t="s">
        <v>150</v>
      </c>
      <c r="E432" s="239" t="s">
        <v>19</v>
      </c>
      <c r="F432" s="240" t="s">
        <v>1582</v>
      </c>
      <c r="G432" s="238"/>
      <c r="H432" s="241">
        <v>1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7" t="s">
        <v>150</v>
      </c>
      <c r="AU432" s="247" t="s">
        <v>85</v>
      </c>
      <c r="AV432" s="13" t="s">
        <v>85</v>
      </c>
      <c r="AW432" s="13" t="s">
        <v>34</v>
      </c>
      <c r="AX432" s="13" t="s">
        <v>82</v>
      </c>
      <c r="AY432" s="247" t="s">
        <v>142</v>
      </c>
    </row>
    <row r="433" s="2" customFormat="1" ht="44.25" customHeight="1">
      <c r="A433" s="39"/>
      <c r="B433" s="40"/>
      <c r="C433" s="248" t="s">
        <v>712</v>
      </c>
      <c r="D433" s="248" t="s">
        <v>152</v>
      </c>
      <c r="E433" s="249" t="s">
        <v>1254</v>
      </c>
      <c r="F433" s="250" t="s">
        <v>1255</v>
      </c>
      <c r="G433" s="251" t="s">
        <v>155</v>
      </c>
      <c r="H433" s="252">
        <v>1</v>
      </c>
      <c r="I433" s="253"/>
      <c r="J433" s="254">
        <f>ROUND(I433*H433,2)</f>
        <v>0</v>
      </c>
      <c r="K433" s="250" t="s">
        <v>19</v>
      </c>
      <c r="L433" s="255"/>
      <c r="M433" s="256" t="s">
        <v>19</v>
      </c>
      <c r="N433" s="257" t="s">
        <v>45</v>
      </c>
      <c r="O433" s="85"/>
      <c r="P433" s="229">
        <f>O433*H433</f>
        <v>0</v>
      </c>
      <c r="Q433" s="229">
        <v>0.017299999999999999</v>
      </c>
      <c r="R433" s="229">
        <f>Q433*H433</f>
        <v>0.017299999999999999</v>
      </c>
      <c r="S433" s="229">
        <v>0</v>
      </c>
      <c r="T433" s="230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1" t="s">
        <v>388</v>
      </c>
      <c r="AT433" s="231" t="s">
        <v>152</v>
      </c>
      <c r="AU433" s="231" t="s">
        <v>85</v>
      </c>
      <c r="AY433" s="18" t="s">
        <v>142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8" t="s">
        <v>82</v>
      </c>
      <c r="BK433" s="232">
        <f>ROUND(I433*H433,2)</f>
        <v>0</v>
      </c>
      <c r="BL433" s="18" t="s">
        <v>269</v>
      </c>
      <c r="BM433" s="231" t="s">
        <v>710</v>
      </c>
    </row>
    <row r="434" s="2" customFormat="1">
      <c r="A434" s="39"/>
      <c r="B434" s="40"/>
      <c r="C434" s="41"/>
      <c r="D434" s="233" t="s">
        <v>149</v>
      </c>
      <c r="E434" s="41"/>
      <c r="F434" s="234" t="s">
        <v>1255</v>
      </c>
      <c r="G434" s="41"/>
      <c r="H434" s="41"/>
      <c r="I434" s="137"/>
      <c r="J434" s="41"/>
      <c r="K434" s="41"/>
      <c r="L434" s="45"/>
      <c r="M434" s="235"/>
      <c r="N434" s="236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149</v>
      </c>
      <c r="AU434" s="18" t="s">
        <v>85</v>
      </c>
    </row>
    <row r="435" s="13" customFormat="1">
      <c r="A435" s="13"/>
      <c r="B435" s="237"/>
      <c r="C435" s="238"/>
      <c r="D435" s="233" t="s">
        <v>150</v>
      </c>
      <c r="E435" s="239" t="s">
        <v>19</v>
      </c>
      <c r="F435" s="240" t="s">
        <v>1582</v>
      </c>
      <c r="G435" s="238"/>
      <c r="H435" s="241">
        <v>1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7" t="s">
        <v>150</v>
      </c>
      <c r="AU435" s="247" t="s">
        <v>85</v>
      </c>
      <c r="AV435" s="13" t="s">
        <v>85</v>
      </c>
      <c r="AW435" s="13" t="s">
        <v>34</v>
      </c>
      <c r="AX435" s="13" t="s">
        <v>82</v>
      </c>
      <c r="AY435" s="247" t="s">
        <v>142</v>
      </c>
    </row>
    <row r="436" s="2" customFormat="1" ht="44.25" customHeight="1">
      <c r="A436" s="39"/>
      <c r="B436" s="40"/>
      <c r="C436" s="220" t="s">
        <v>717</v>
      </c>
      <c r="D436" s="220" t="s">
        <v>143</v>
      </c>
      <c r="E436" s="221" t="s">
        <v>713</v>
      </c>
      <c r="F436" s="222" t="s">
        <v>714</v>
      </c>
      <c r="G436" s="223" t="s">
        <v>155</v>
      </c>
      <c r="H436" s="224">
        <v>1</v>
      </c>
      <c r="I436" s="225"/>
      <c r="J436" s="226">
        <f>ROUND(I436*H436,2)</f>
        <v>0</v>
      </c>
      <c r="K436" s="222" t="s">
        <v>19</v>
      </c>
      <c r="L436" s="45"/>
      <c r="M436" s="227" t="s">
        <v>19</v>
      </c>
      <c r="N436" s="228" t="s">
        <v>45</v>
      </c>
      <c r="O436" s="85"/>
      <c r="P436" s="229">
        <f>O436*H436</f>
        <v>0</v>
      </c>
      <c r="Q436" s="229">
        <v>2.2001499999999998</v>
      </c>
      <c r="R436" s="229">
        <f>Q436*H436</f>
        <v>2.2001499999999998</v>
      </c>
      <c r="S436" s="229">
        <v>0</v>
      </c>
      <c r="T436" s="230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1" t="s">
        <v>269</v>
      </c>
      <c r="AT436" s="231" t="s">
        <v>143</v>
      </c>
      <c r="AU436" s="231" t="s">
        <v>85</v>
      </c>
      <c r="AY436" s="18" t="s">
        <v>142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8" t="s">
        <v>82</v>
      </c>
      <c r="BK436" s="232">
        <f>ROUND(I436*H436,2)</f>
        <v>0</v>
      </c>
      <c r="BL436" s="18" t="s">
        <v>269</v>
      </c>
      <c r="BM436" s="231" t="s">
        <v>715</v>
      </c>
    </row>
    <row r="437" s="2" customFormat="1">
      <c r="A437" s="39"/>
      <c r="B437" s="40"/>
      <c r="C437" s="41"/>
      <c r="D437" s="233" t="s">
        <v>149</v>
      </c>
      <c r="E437" s="41"/>
      <c r="F437" s="234" t="s">
        <v>716</v>
      </c>
      <c r="G437" s="41"/>
      <c r="H437" s="41"/>
      <c r="I437" s="137"/>
      <c r="J437" s="41"/>
      <c r="K437" s="41"/>
      <c r="L437" s="45"/>
      <c r="M437" s="235"/>
      <c r="N437" s="236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149</v>
      </c>
      <c r="AU437" s="18" t="s">
        <v>85</v>
      </c>
    </row>
    <row r="438" s="2" customFormat="1">
      <c r="A438" s="39"/>
      <c r="B438" s="40"/>
      <c r="C438" s="41"/>
      <c r="D438" s="233" t="s">
        <v>197</v>
      </c>
      <c r="E438" s="41"/>
      <c r="F438" s="260" t="s">
        <v>689</v>
      </c>
      <c r="G438" s="41"/>
      <c r="H438" s="41"/>
      <c r="I438" s="137"/>
      <c r="J438" s="41"/>
      <c r="K438" s="41"/>
      <c r="L438" s="45"/>
      <c r="M438" s="235"/>
      <c r="N438" s="236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197</v>
      </c>
      <c r="AU438" s="18" t="s">
        <v>85</v>
      </c>
    </row>
    <row r="439" s="13" customFormat="1">
      <c r="A439" s="13"/>
      <c r="B439" s="237"/>
      <c r="C439" s="238"/>
      <c r="D439" s="233" t="s">
        <v>150</v>
      </c>
      <c r="E439" s="239" t="s">
        <v>19</v>
      </c>
      <c r="F439" s="240" t="s">
        <v>1582</v>
      </c>
      <c r="G439" s="238"/>
      <c r="H439" s="241">
        <v>1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7" t="s">
        <v>150</v>
      </c>
      <c r="AU439" s="247" t="s">
        <v>85</v>
      </c>
      <c r="AV439" s="13" t="s">
        <v>85</v>
      </c>
      <c r="AW439" s="13" t="s">
        <v>34</v>
      </c>
      <c r="AX439" s="13" t="s">
        <v>82</v>
      </c>
      <c r="AY439" s="247" t="s">
        <v>142</v>
      </c>
    </row>
    <row r="440" s="2" customFormat="1" ht="16.5" customHeight="1">
      <c r="A440" s="39"/>
      <c r="B440" s="40"/>
      <c r="C440" s="220" t="s">
        <v>722</v>
      </c>
      <c r="D440" s="220" t="s">
        <v>143</v>
      </c>
      <c r="E440" s="221" t="s">
        <v>723</v>
      </c>
      <c r="F440" s="222" t="s">
        <v>724</v>
      </c>
      <c r="G440" s="223" t="s">
        <v>725</v>
      </c>
      <c r="H440" s="224">
        <v>1</v>
      </c>
      <c r="I440" s="225"/>
      <c r="J440" s="226">
        <f>ROUND(I440*H440,2)</f>
        <v>0</v>
      </c>
      <c r="K440" s="222" t="s">
        <v>19</v>
      </c>
      <c r="L440" s="45"/>
      <c r="M440" s="227" t="s">
        <v>19</v>
      </c>
      <c r="N440" s="228" t="s">
        <v>45</v>
      </c>
      <c r="O440" s="85"/>
      <c r="P440" s="229">
        <f>O440*H440</f>
        <v>0</v>
      </c>
      <c r="Q440" s="229">
        <v>0</v>
      </c>
      <c r="R440" s="229">
        <f>Q440*H440</f>
        <v>0</v>
      </c>
      <c r="S440" s="229">
        <v>0</v>
      </c>
      <c r="T440" s="230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1" t="s">
        <v>269</v>
      </c>
      <c r="AT440" s="231" t="s">
        <v>143</v>
      </c>
      <c r="AU440" s="231" t="s">
        <v>85</v>
      </c>
      <c r="AY440" s="18" t="s">
        <v>142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18" t="s">
        <v>82</v>
      </c>
      <c r="BK440" s="232">
        <f>ROUND(I440*H440,2)</f>
        <v>0</v>
      </c>
      <c r="BL440" s="18" t="s">
        <v>269</v>
      </c>
      <c r="BM440" s="231" t="s">
        <v>726</v>
      </c>
    </row>
    <row r="441" s="2" customFormat="1">
      <c r="A441" s="39"/>
      <c r="B441" s="40"/>
      <c r="C441" s="41"/>
      <c r="D441" s="233" t="s">
        <v>149</v>
      </c>
      <c r="E441" s="41"/>
      <c r="F441" s="234" t="s">
        <v>727</v>
      </c>
      <c r="G441" s="41"/>
      <c r="H441" s="41"/>
      <c r="I441" s="137"/>
      <c r="J441" s="41"/>
      <c r="K441" s="41"/>
      <c r="L441" s="45"/>
      <c r="M441" s="235"/>
      <c r="N441" s="236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149</v>
      </c>
      <c r="AU441" s="18" t="s">
        <v>85</v>
      </c>
    </row>
    <row r="442" s="2" customFormat="1" ht="16.5" customHeight="1">
      <c r="A442" s="39"/>
      <c r="B442" s="40"/>
      <c r="C442" s="220" t="s">
        <v>728</v>
      </c>
      <c r="D442" s="220" t="s">
        <v>143</v>
      </c>
      <c r="E442" s="221" t="s">
        <v>729</v>
      </c>
      <c r="F442" s="222" t="s">
        <v>730</v>
      </c>
      <c r="G442" s="223" t="s">
        <v>725</v>
      </c>
      <c r="H442" s="224">
        <v>1</v>
      </c>
      <c r="I442" s="225"/>
      <c r="J442" s="226">
        <f>ROUND(I442*H442,2)</f>
        <v>0</v>
      </c>
      <c r="K442" s="222" t="s">
        <v>19</v>
      </c>
      <c r="L442" s="45"/>
      <c r="M442" s="227" t="s">
        <v>19</v>
      </c>
      <c r="N442" s="228" t="s">
        <v>45</v>
      </c>
      <c r="O442" s="85"/>
      <c r="P442" s="229">
        <f>O442*H442</f>
        <v>0</v>
      </c>
      <c r="Q442" s="229">
        <v>0</v>
      </c>
      <c r="R442" s="229">
        <f>Q442*H442</f>
        <v>0</v>
      </c>
      <c r="S442" s="229">
        <v>0</v>
      </c>
      <c r="T442" s="230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1" t="s">
        <v>269</v>
      </c>
      <c r="AT442" s="231" t="s">
        <v>143</v>
      </c>
      <c r="AU442" s="231" t="s">
        <v>85</v>
      </c>
      <c r="AY442" s="18" t="s">
        <v>142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8" t="s">
        <v>82</v>
      </c>
      <c r="BK442" s="232">
        <f>ROUND(I442*H442,2)</f>
        <v>0</v>
      </c>
      <c r="BL442" s="18" t="s">
        <v>269</v>
      </c>
      <c r="BM442" s="231" t="s">
        <v>731</v>
      </c>
    </row>
    <row r="443" s="2" customFormat="1">
      <c r="A443" s="39"/>
      <c r="B443" s="40"/>
      <c r="C443" s="41"/>
      <c r="D443" s="233" t="s">
        <v>149</v>
      </c>
      <c r="E443" s="41"/>
      <c r="F443" s="234" t="s">
        <v>732</v>
      </c>
      <c r="G443" s="41"/>
      <c r="H443" s="41"/>
      <c r="I443" s="137"/>
      <c r="J443" s="41"/>
      <c r="K443" s="41"/>
      <c r="L443" s="45"/>
      <c r="M443" s="235"/>
      <c r="N443" s="236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149</v>
      </c>
      <c r="AU443" s="18" t="s">
        <v>85</v>
      </c>
    </row>
    <row r="444" s="12" customFormat="1" ht="22.8" customHeight="1">
      <c r="A444" s="12"/>
      <c r="B444" s="206"/>
      <c r="C444" s="207"/>
      <c r="D444" s="208" t="s">
        <v>73</v>
      </c>
      <c r="E444" s="258" t="s">
        <v>733</v>
      </c>
      <c r="F444" s="258" t="s">
        <v>734</v>
      </c>
      <c r="G444" s="207"/>
      <c r="H444" s="207"/>
      <c r="I444" s="210"/>
      <c r="J444" s="259">
        <f>BK444</f>
        <v>0</v>
      </c>
      <c r="K444" s="207"/>
      <c r="L444" s="212"/>
      <c r="M444" s="213"/>
      <c r="N444" s="214"/>
      <c r="O444" s="214"/>
      <c r="P444" s="215">
        <f>SUM(P445:P607)</f>
        <v>0</v>
      </c>
      <c r="Q444" s="214"/>
      <c r="R444" s="215">
        <f>SUM(R445:R607)</f>
        <v>254.95956228000003</v>
      </c>
      <c r="S444" s="214"/>
      <c r="T444" s="216">
        <f>SUM(T445:T607)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17" t="s">
        <v>158</v>
      </c>
      <c r="AT444" s="218" t="s">
        <v>73</v>
      </c>
      <c r="AU444" s="218" t="s">
        <v>82</v>
      </c>
      <c r="AY444" s="217" t="s">
        <v>142</v>
      </c>
      <c r="BK444" s="219">
        <f>SUM(BK445:BK607)</f>
        <v>0</v>
      </c>
    </row>
    <row r="445" s="2" customFormat="1" ht="21.75" customHeight="1">
      <c r="A445" s="39"/>
      <c r="B445" s="40"/>
      <c r="C445" s="220" t="s">
        <v>735</v>
      </c>
      <c r="D445" s="220" t="s">
        <v>143</v>
      </c>
      <c r="E445" s="221" t="s">
        <v>760</v>
      </c>
      <c r="F445" s="222" t="s">
        <v>761</v>
      </c>
      <c r="G445" s="223" t="s">
        <v>194</v>
      </c>
      <c r="H445" s="224">
        <v>16</v>
      </c>
      <c r="I445" s="225"/>
      <c r="J445" s="226">
        <f>ROUND(I445*H445,2)</f>
        <v>0</v>
      </c>
      <c r="K445" s="222" t="s">
        <v>165</v>
      </c>
      <c r="L445" s="45"/>
      <c r="M445" s="227" t="s">
        <v>19</v>
      </c>
      <c r="N445" s="228" t="s">
        <v>45</v>
      </c>
      <c r="O445" s="85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1" t="s">
        <v>269</v>
      </c>
      <c r="AT445" s="231" t="s">
        <v>143</v>
      </c>
      <c r="AU445" s="231" t="s">
        <v>85</v>
      </c>
      <c r="AY445" s="18" t="s">
        <v>142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8" t="s">
        <v>82</v>
      </c>
      <c r="BK445" s="232">
        <f>ROUND(I445*H445,2)</f>
        <v>0</v>
      </c>
      <c r="BL445" s="18" t="s">
        <v>269</v>
      </c>
      <c r="BM445" s="231" t="s">
        <v>1256</v>
      </c>
    </row>
    <row r="446" s="2" customFormat="1">
      <c r="A446" s="39"/>
      <c r="B446" s="40"/>
      <c r="C446" s="41"/>
      <c r="D446" s="233" t="s">
        <v>149</v>
      </c>
      <c r="E446" s="41"/>
      <c r="F446" s="234" t="s">
        <v>763</v>
      </c>
      <c r="G446" s="41"/>
      <c r="H446" s="41"/>
      <c r="I446" s="137"/>
      <c r="J446" s="41"/>
      <c r="K446" s="41"/>
      <c r="L446" s="45"/>
      <c r="M446" s="235"/>
      <c r="N446" s="236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149</v>
      </c>
      <c r="AU446" s="18" t="s">
        <v>85</v>
      </c>
    </row>
    <row r="447" s="2" customFormat="1">
      <c r="A447" s="39"/>
      <c r="B447" s="40"/>
      <c r="C447" s="41"/>
      <c r="D447" s="233" t="s">
        <v>197</v>
      </c>
      <c r="E447" s="41"/>
      <c r="F447" s="260" t="s">
        <v>740</v>
      </c>
      <c r="G447" s="41"/>
      <c r="H447" s="41"/>
      <c r="I447" s="137"/>
      <c r="J447" s="41"/>
      <c r="K447" s="41"/>
      <c r="L447" s="45"/>
      <c r="M447" s="235"/>
      <c r="N447" s="236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197</v>
      </c>
      <c r="AU447" s="18" t="s">
        <v>85</v>
      </c>
    </row>
    <row r="448" s="13" customFormat="1">
      <c r="A448" s="13"/>
      <c r="B448" s="237"/>
      <c r="C448" s="238"/>
      <c r="D448" s="233" t="s">
        <v>150</v>
      </c>
      <c r="E448" s="239" t="s">
        <v>19</v>
      </c>
      <c r="F448" s="240" t="s">
        <v>1628</v>
      </c>
      <c r="G448" s="238"/>
      <c r="H448" s="241">
        <v>16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7" t="s">
        <v>150</v>
      </c>
      <c r="AU448" s="247" t="s">
        <v>85</v>
      </c>
      <c r="AV448" s="13" t="s">
        <v>85</v>
      </c>
      <c r="AW448" s="13" t="s">
        <v>34</v>
      </c>
      <c r="AX448" s="13" t="s">
        <v>82</v>
      </c>
      <c r="AY448" s="247" t="s">
        <v>142</v>
      </c>
    </row>
    <row r="449" s="2" customFormat="1" ht="21.75" customHeight="1">
      <c r="A449" s="39"/>
      <c r="B449" s="40"/>
      <c r="C449" s="220" t="s">
        <v>742</v>
      </c>
      <c r="D449" s="220" t="s">
        <v>143</v>
      </c>
      <c r="E449" s="221" t="s">
        <v>765</v>
      </c>
      <c r="F449" s="222" t="s">
        <v>766</v>
      </c>
      <c r="G449" s="223" t="s">
        <v>194</v>
      </c>
      <c r="H449" s="224">
        <v>16</v>
      </c>
      <c r="I449" s="225"/>
      <c r="J449" s="226">
        <f>ROUND(I449*H449,2)</f>
        <v>0</v>
      </c>
      <c r="K449" s="222" t="s">
        <v>165</v>
      </c>
      <c r="L449" s="45"/>
      <c r="M449" s="227" t="s">
        <v>19</v>
      </c>
      <c r="N449" s="228" t="s">
        <v>45</v>
      </c>
      <c r="O449" s="85"/>
      <c r="P449" s="229">
        <f>O449*H449</f>
        <v>0</v>
      </c>
      <c r="Q449" s="229">
        <v>0</v>
      </c>
      <c r="R449" s="229">
        <f>Q449*H449</f>
        <v>0</v>
      </c>
      <c r="S449" s="229">
        <v>0</v>
      </c>
      <c r="T449" s="230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1" t="s">
        <v>269</v>
      </c>
      <c r="AT449" s="231" t="s">
        <v>143</v>
      </c>
      <c r="AU449" s="231" t="s">
        <v>85</v>
      </c>
      <c r="AY449" s="18" t="s">
        <v>142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8" t="s">
        <v>82</v>
      </c>
      <c r="BK449" s="232">
        <f>ROUND(I449*H449,2)</f>
        <v>0</v>
      </c>
      <c r="BL449" s="18" t="s">
        <v>269</v>
      </c>
      <c r="BM449" s="231" t="s">
        <v>1258</v>
      </c>
    </row>
    <row r="450" s="2" customFormat="1">
      <c r="A450" s="39"/>
      <c r="B450" s="40"/>
      <c r="C450" s="41"/>
      <c r="D450" s="233" t="s">
        <v>149</v>
      </c>
      <c r="E450" s="41"/>
      <c r="F450" s="234" t="s">
        <v>768</v>
      </c>
      <c r="G450" s="41"/>
      <c r="H450" s="41"/>
      <c r="I450" s="137"/>
      <c r="J450" s="41"/>
      <c r="K450" s="41"/>
      <c r="L450" s="45"/>
      <c r="M450" s="235"/>
      <c r="N450" s="236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149</v>
      </c>
      <c r="AU450" s="18" t="s">
        <v>85</v>
      </c>
    </row>
    <row r="451" s="2" customFormat="1">
      <c r="A451" s="39"/>
      <c r="B451" s="40"/>
      <c r="C451" s="41"/>
      <c r="D451" s="233" t="s">
        <v>197</v>
      </c>
      <c r="E451" s="41"/>
      <c r="F451" s="260" t="s">
        <v>753</v>
      </c>
      <c r="G451" s="41"/>
      <c r="H451" s="41"/>
      <c r="I451" s="137"/>
      <c r="J451" s="41"/>
      <c r="K451" s="41"/>
      <c r="L451" s="45"/>
      <c r="M451" s="235"/>
      <c r="N451" s="236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197</v>
      </c>
      <c r="AU451" s="18" t="s">
        <v>85</v>
      </c>
    </row>
    <row r="452" s="13" customFormat="1">
      <c r="A452" s="13"/>
      <c r="B452" s="237"/>
      <c r="C452" s="238"/>
      <c r="D452" s="233" t="s">
        <v>150</v>
      </c>
      <c r="E452" s="239" t="s">
        <v>19</v>
      </c>
      <c r="F452" s="240" t="s">
        <v>1628</v>
      </c>
      <c r="G452" s="238"/>
      <c r="H452" s="241">
        <v>16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7" t="s">
        <v>150</v>
      </c>
      <c r="AU452" s="247" t="s">
        <v>85</v>
      </c>
      <c r="AV452" s="13" t="s">
        <v>85</v>
      </c>
      <c r="AW452" s="13" t="s">
        <v>34</v>
      </c>
      <c r="AX452" s="13" t="s">
        <v>82</v>
      </c>
      <c r="AY452" s="247" t="s">
        <v>142</v>
      </c>
    </row>
    <row r="453" s="2" customFormat="1" ht="16.5" customHeight="1">
      <c r="A453" s="39"/>
      <c r="B453" s="40"/>
      <c r="C453" s="248" t="s">
        <v>748</v>
      </c>
      <c r="D453" s="248" t="s">
        <v>152</v>
      </c>
      <c r="E453" s="249" t="s">
        <v>770</v>
      </c>
      <c r="F453" s="250" t="s">
        <v>771</v>
      </c>
      <c r="G453" s="251" t="s">
        <v>194</v>
      </c>
      <c r="H453" s="252">
        <v>16</v>
      </c>
      <c r="I453" s="253"/>
      <c r="J453" s="254">
        <f>ROUND(I453*H453,2)</f>
        <v>0</v>
      </c>
      <c r="K453" s="250" t="s">
        <v>165</v>
      </c>
      <c r="L453" s="255"/>
      <c r="M453" s="256" t="s">
        <v>19</v>
      </c>
      <c r="N453" s="257" t="s">
        <v>45</v>
      </c>
      <c r="O453" s="85"/>
      <c r="P453" s="229">
        <f>O453*H453</f>
        <v>0</v>
      </c>
      <c r="Q453" s="229">
        <v>0.080000000000000002</v>
      </c>
      <c r="R453" s="229">
        <f>Q453*H453</f>
        <v>1.28</v>
      </c>
      <c r="S453" s="229">
        <v>0</v>
      </c>
      <c r="T453" s="230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1" t="s">
        <v>325</v>
      </c>
      <c r="AT453" s="231" t="s">
        <v>152</v>
      </c>
      <c r="AU453" s="231" t="s">
        <v>85</v>
      </c>
      <c r="AY453" s="18" t="s">
        <v>142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8" t="s">
        <v>82</v>
      </c>
      <c r="BK453" s="232">
        <f>ROUND(I453*H453,2)</f>
        <v>0</v>
      </c>
      <c r="BL453" s="18" t="s">
        <v>325</v>
      </c>
      <c r="BM453" s="231" t="s">
        <v>1259</v>
      </c>
    </row>
    <row r="454" s="2" customFormat="1">
      <c r="A454" s="39"/>
      <c r="B454" s="40"/>
      <c r="C454" s="41"/>
      <c r="D454" s="233" t="s">
        <v>149</v>
      </c>
      <c r="E454" s="41"/>
      <c r="F454" s="234" t="s">
        <v>771</v>
      </c>
      <c r="G454" s="41"/>
      <c r="H454" s="41"/>
      <c r="I454" s="137"/>
      <c r="J454" s="41"/>
      <c r="K454" s="41"/>
      <c r="L454" s="45"/>
      <c r="M454" s="235"/>
      <c r="N454" s="236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149</v>
      </c>
      <c r="AU454" s="18" t="s">
        <v>85</v>
      </c>
    </row>
    <row r="455" s="13" customFormat="1">
      <c r="A455" s="13"/>
      <c r="B455" s="237"/>
      <c r="C455" s="238"/>
      <c r="D455" s="233" t="s">
        <v>150</v>
      </c>
      <c r="E455" s="239" t="s">
        <v>19</v>
      </c>
      <c r="F455" s="240" t="s">
        <v>1628</v>
      </c>
      <c r="G455" s="238"/>
      <c r="H455" s="241">
        <v>16</v>
      </c>
      <c r="I455" s="242"/>
      <c r="J455" s="238"/>
      <c r="K455" s="238"/>
      <c r="L455" s="243"/>
      <c r="M455" s="244"/>
      <c r="N455" s="245"/>
      <c r="O455" s="245"/>
      <c r="P455" s="245"/>
      <c r="Q455" s="245"/>
      <c r="R455" s="245"/>
      <c r="S455" s="245"/>
      <c r="T455" s="24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7" t="s">
        <v>150</v>
      </c>
      <c r="AU455" s="247" t="s">
        <v>85</v>
      </c>
      <c r="AV455" s="13" t="s">
        <v>85</v>
      </c>
      <c r="AW455" s="13" t="s">
        <v>34</v>
      </c>
      <c r="AX455" s="13" t="s">
        <v>82</v>
      </c>
      <c r="AY455" s="247" t="s">
        <v>142</v>
      </c>
    </row>
    <row r="456" s="2" customFormat="1" ht="21.75" customHeight="1">
      <c r="A456" s="39"/>
      <c r="B456" s="40"/>
      <c r="C456" s="220" t="s">
        <v>754</v>
      </c>
      <c r="D456" s="220" t="s">
        <v>143</v>
      </c>
      <c r="E456" s="221" t="s">
        <v>743</v>
      </c>
      <c r="F456" s="222" t="s">
        <v>744</v>
      </c>
      <c r="G456" s="223" t="s">
        <v>194</v>
      </c>
      <c r="H456" s="224">
        <v>18</v>
      </c>
      <c r="I456" s="225"/>
      <c r="J456" s="226">
        <f>ROUND(I456*H456,2)</f>
        <v>0</v>
      </c>
      <c r="K456" s="222" t="s">
        <v>165</v>
      </c>
      <c r="L456" s="45"/>
      <c r="M456" s="227" t="s">
        <v>19</v>
      </c>
      <c r="N456" s="228" t="s">
        <v>45</v>
      </c>
      <c r="O456" s="85"/>
      <c r="P456" s="229">
        <f>O456*H456</f>
        <v>0</v>
      </c>
      <c r="Q456" s="229">
        <v>0</v>
      </c>
      <c r="R456" s="229">
        <f>Q456*H456</f>
        <v>0</v>
      </c>
      <c r="S456" s="229">
        <v>0</v>
      </c>
      <c r="T456" s="230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1" t="s">
        <v>269</v>
      </c>
      <c r="AT456" s="231" t="s">
        <v>143</v>
      </c>
      <c r="AU456" s="231" t="s">
        <v>85</v>
      </c>
      <c r="AY456" s="18" t="s">
        <v>142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8" t="s">
        <v>82</v>
      </c>
      <c r="BK456" s="232">
        <f>ROUND(I456*H456,2)</f>
        <v>0</v>
      </c>
      <c r="BL456" s="18" t="s">
        <v>269</v>
      </c>
      <c r="BM456" s="231" t="s">
        <v>1261</v>
      </c>
    </row>
    <row r="457" s="2" customFormat="1">
      <c r="A457" s="39"/>
      <c r="B457" s="40"/>
      <c r="C457" s="41"/>
      <c r="D457" s="233" t="s">
        <v>149</v>
      </c>
      <c r="E457" s="41"/>
      <c r="F457" s="234" t="s">
        <v>746</v>
      </c>
      <c r="G457" s="41"/>
      <c r="H457" s="41"/>
      <c r="I457" s="137"/>
      <c r="J457" s="41"/>
      <c r="K457" s="41"/>
      <c r="L457" s="45"/>
      <c r="M457" s="235"/>
      <c r="N457" s="236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149</v>
      </c>
      <c r="AU457" s="18" t="s">
        <v>85</v>
      </c>
    </row>
    <row r="458" s="2" customFormat="1">
      <c r="A458" s="39"/>
      <c r="B458" s="40"/>
      <c r="C458" s="41"/>
      <c r="D458" s="233" t="s">
        <v>197</v>
      </c>
      <c r="E458" s="41"/>
      <c r="F458" s="260" t="s">
        <v>740</v>
      </c>
      <c r="G458" s="41"/>
      <c r="H458" s="41"/>
      <c r="I458" s="137"/>
      <c r="J458" s="41"/>
      <c r="K458" s="41"/>
      <c r="L458" s="45"/>
      <c r="M458" s="235"/>
      <c r="N458" s="236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197</v>
      </c>
      <c r="AU458" s="18" t="s">
        <v>85</v>
      </c>
    </row>
    <row r="459" s="13" customFormat="1">
      <c r="A459" s="13"/>
      <c r="B459" s="237"/>
      <c r="C459" s="238"/>
      <c r="D459" s="233" t="s">
        <v>150</v>
      </c>
      <c r="E459" s="239" t="s">
        <v>19</v>
      </c>
      <c r="F459" s="240" t="s">
        <v>1629</v>
      </c>
      <c r="G459" s="238"/>
      <c r="H459" s="241">
        <v>18</v>
      </c>
      <c r="I459" s="242"/>
      <c r="J459" s="238"/>
      <c r="K459" s="238"/>
      <c r="L459" s="243"/>
      <c r="M459" s="244"/>
      <c r="N459" s="245"/>
      <c r="O459" s="245"/>
      <c r="P459" s="245"/>
      <c r="Q459" s="245"/>
      <c r="R459" s="245"/>
      <c r="S459" s="245"/>
      <c r="T459" s="24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7" t="s">
        <v>150</v>
      </c>
      <c r="AU459" s="247" t="s">
        <v>85</v>
      </c>
      <c r="AV459" s="13" t="s">
        <v>85</v>
      </c>
      <c r="AW459" s="13" t="s">
        <v>34</v>
      </c>
      <c r="AX459" s="13" t="s">
        <v>82</v>
      </c>
      <c r="AY459" s="247" t="s">
        <v>142</v>
      </c>
    </row>
    <row r="460" s="2" customFormat="1" ht="21.75" customHeight="1">
      <c r="A460" s="39"/>
      <c r="B460" s="40"/>
      <c r="C460" s="220" t="s">
        <v>759</v>
      </c>
      <c r="D460" s="220" t="s">
        <v>143</v>
      </c>
      <c r="E460" s="221" t="s">
        <v>749</v>
      </c>
      <c r="F460" s="222" t="s">
        <v>750</v>
      </c>
      <c r="G460" s="223" t="s">
        <v>194</v>
      </c>
      <c r="H460" s="224">
        <v>18</v>
      </c>
      <c r="I460" s="225"/>
      <c r="J460" s="226">
        <f>ROUND(I460*H460,2)</f>
        <v>0</v>
      </c>
      <c r="K460" s="222" t="s">
        <v>165</v>
      </c>
      <c r="L460" s="45"/>
      <c r="M460" s="227" t="s">
        <v>19</v>
      </c>
      <c r="N460" s="228" t="s">
        <v>45</v>
      </c>
      <c r="O460" s="85"/>
      <c r="P460" s="229">
        <f>O460*H460</f>
        <v>0</v>
      </c>
      <c r="Q460" s="229">
        <v>0</v>
      </c>
      <c r="R460" s="229">
        <f>Q460*H460</f>
        <v>0</v>
      </c>
      <c r="S460" s="229">
        <v>0</v>
      </c>
      <c r="T460" s="230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1" t="s">
        <v>269</v>
      </c>
      <c r="AT460" s="231" t="s">
        <v>143</v>
      </c>
      <c r="AU460" s="231" t="s">
        <v>85</v>
      </c>
      <c r="AY460" s="18" t="s">
        <v>142</v>
      </c>
      <c r="BE460" s="232">
        <f>IF(N460="základní",J460,0)</f>
        <v>0</v>
      </c>
      <c r="BF460" s="232">
        <f>IF(N460="snížená",J460,0)</f>
        <v>0</v>
      </c>
      <c r="BG460" s="232">
        <f>IF(N460="zákl. přenesená",J460,0)</f>
        <v>0</v>
      </c>
      <c r="BH460" s="232">
        <f>IF(N460="sníž. přenesená",J460,0)</f>
        <v>0</v>
      </c>
      <c r="BI460" s="232">
        <f>IF(N460="nulová",J460,0)</f>
        <v>0</v>
      </c>
      <c r="BJ460" s="18" t="s">
        <v>82</v>
      </c>
      <c r="BK460" s="232">
        <f>ROUND(I460*H460,2)</f>
        <v>0</v>
      </c>
      <c r="BL460" s="18" t="s">
        <v>269</v>
      </c>
      <c r="BM460" s="231" t="s">
        <v>1262</v>
      </c>
    </row>
    <row r="461" s="2" customFormat="1">
      <c r="A461" s="39"/>
      <c r="B461" s="40"/>
      <c r="C461" s="41"/>
      <c r="D461" s="233" t="s">
        <v>149</v>
      </c>
      <c r="E461" s="41"/>
      <c r="F461" s="234" t="s">
        <v>752</v>
      </c>
      <c r="G461" s="41"/>
      <c r="H461" s="41"/>
      <c r="I461" s="137"/>
      <c r="J461" s="41"/>
      <c r="K461" s="41"/>
      <c r="L461" s="45"/>
      <c r="M461" s="235"/>
      <c r="N461" s="236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149</v>
      </c>
      <c r="AU461" s="18" t="s">
        <v>85</v>
      </c>
    </row>
    <row r="462" s="2" customFormat="1">
      <c r="A462" s="39"/>
      <c r="B462" s="40"/>
      <c r="C462" s="41"/>
      <c r="D462" s="233" t="s">
        <v>197</v>
      </c>
      <c r="E462" s="41"/>
      <c r="F462" s="260" t="s">
        <v>753</v>
      </c>
      <c r="G462" s="41"/>
      <c r="H462" s="41"/>
      <c r="I462" s="137"/>
      <c r="J462" s="41"/>
      <c r="K462" s="41"/>
      <c r="L462" s="45"/>
      <c r="M462" s="235"/>
      <c r="N462" s="236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197</v>
      </c>
      <c r="AU462" s="18" t="s">
        <v>85</v>
      </c>
    </row>
    <row r="463" s="13" customFormat="1">
      <c r="A463" s="13"/>
      <c r="B463" s="237"/>
      <c r="C463" s="238"/>
      <c r="D463" s="233" t="s">
        <v>150</v>
      </c>
      <c r="E463" s="239" t="s">
        <v>19</v>
      </c>
      <c r="F463" s="240" t="s">
        <v>1629</v>
      </c>
      <c r="G463" s="238"/>
      <c r="H463" s="241">
        <v>18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7" t="s">
        <v>150</v>
      </c>
      <c r="AU463" s="247" t="s">
        <v>85</v>
      </c>
      <c r="AV463" s="13" t="s">
        <v>85</v>
      </c>
      <c r="AW463" s="13" t="s">
        <v>34</v>
      </c>
      <c r="AX463" s="13" t="s">
        <v>82</v>
      </c>
      <c r="AY463" s="247" t="s">
        <v>142</v>
      </c>
    </row>
    <row r="464" s="2" customFormat="1" ht="16.5" customHeight="1">
      <c r="A464" s="39"/>
      <c r="B464" s="40"/>
      <c r="C464" s="248" t="s">
        <v>764</v>
      </c>
      <c r="D464" s="248" t="s">
        <v>152</v>
      </c>
      <c r="E464" s="249" t="s">
        <v>755</v>
      </c>
      <c r="F464" s="250" t="s">
        <v>756</v>
      </c>
      <c r="G464" s="251" t="s">
        <v>194</v>
      </c>
      <c r="H464" s="252">
        <v>18</v>
      </c>
      <c r="I464" s="253"/>
      <c r="J464" s="254">
        <f>ROUND(I464*H464,2)</f>
        <v>0</v>
      </c>
      <c r="K464" s="250" t="s">
        <v>165</v>
      </c>
      <c r="L464" s="255"/>
      <c r="M464" s="256" t="s">
        <v>19</v>
      </c>
      <c r="N464" s="257" t="s">
        <v>45</v>
      </c>
      <c r="O464" s="85"/>
      <c r="P464" s="229">
        <f>O464*H464</f>
        <v>0</v>
      </c>
      <c r="Q464" s="229">
        <v>0.045999999999999999</v>
      </c>
      <c r="R464" s="229">
        <f>Q464*H464</f>
        <v>0.82799999999999996</v>
      </c>
      <c r="S464" s="229">
        <v>0</v>
      </c>
      <c r="T464" s="230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1" t="s">
        <v>325</v>
      </c>
      <c r="AT464" s="231" t="s">
        <v>152</v>
      </c>
      <c r="AU464" s="231" t="s">
        <v>85</v>
      </c>
      <c r="AY464" s="18" t="s">
        <v>142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8" t="s">
        <v>82</v>
      </c>
      <c r="BK464" s="232">
        <f>ROUND(I464*H464,2)</f>
        <v>0</v>
      </c>
      <c r="BL464" s="18" t="s">
        <v>325</v>
      </c>
      <c r="BM464" s="231" t="s">
        <v>1263</v>
      </c>
    </row>
    <row r="465" s="2" customFormat="1">
      <c r="A465" s="39"/>
      <c r="B465" s="40"/>
      <c r="C465" s="41"/>
      <c r="D465" s="233" t="s">
        <v>149</v>
      </c>
      <c r="E465" s="41"/>
      <c r="F465" s="234" t="s">
        <v>756</v>
      </c>
      <c r="G465" s="41"/>
      <c r="H465" s="41"/>
      <c r="I465" s="137"/>
      <c r="J465" s="41"/>
      <c r="K465" s="41"/>
      <c r="L465" s="45"/>
      <c r="M465" s="235"/>
      <c r="N465" s="236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149</v>
      </c>
      <c r="AU465" s="18" t="s">
        <v>85</v>
      </c>
    </row>
    <row r="466" s="13" customFormat="1">
      <c r="A466" s="13"/>
      <c r="B466" s="237"/>
      <c r="C466" s="238"/>
      <c r="D466" s="233" t="s">
        <v>150</v>
      </c>
      <c r="E466" s="239" t="s">
        <v>19</v>
      </c>
      <c r="F466" s="240" t="s">
        <v>1629</v>
      </c>
      <c r="G466" s="238"/>
      <c r="H466" s="241">
        <v>18</v>
      </c>
      <c r="I466" s="242"/>
      <c r="J466" s="238"/>
      <c r="K466" s="238"/>
      <c r="L466" s="243"/>
      <c r="M466" s="244"/>
      <c r="N466" s="245"/>
      <c r="O466" s="245"/>
      <c r="P466" s="245"/>
      <c r="Q466" s="245"/>
      <c r="R466" s="245"/>
      <c r="S466" s="245"/>
      <c r="T466" s="24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7" t="s">
        <v>150</v>
      </c>
      <c r="AU466" s="247" t="s">
        <v>85</v>
      </c>
      <c r="AV466" s="13" t="s">
        <v>85</v>
      </c>
      <c r="AW466" s="13" t="s">
        <v>34</v>
      </c>
      <c r="AX466" s="13" t="s">
        <v>82</v>
      </c>
      <c r="AY466" s="247" t="s">
        <v>142</v>
      </c>
    </row>
    <row r="467" s="2" customFormat="1" ht="16.5" customHeight="1">
      <c r="A467" s="39"/>
      <c r="B467" s="40"/>
      <c r="C467" s="220" t="s">
        <v>769</v>
      </c>
      <c r="D467" s="220" t="s">
        <v>143</v>
      </c>
      <c r="E467" s="221" t="s">
        <v>1264</v>
      </c>
      <c r="F467" s="222" t="s">
        <v>1265</v>
      </c>
      <c r="G467" s="223" t="s">
        <v>813</v>
      </c>
      <c r="H467" s="224">
        <v>10.5</v>
      </c>
      <c r="I467" s="225"/>
      <c r="J467" s="226">
        <f>ROUND(I467*H467,2)</f>
        <v>0</v>
      </c>
      <c r="K467" s="222" t="s">
        <v>19</v>
      </c>
      <c r="L467" s="45"/>
      <c r="M467" s="227" t="s">
        <v>19</v>
      </c>
      <c r="N467" s="228" t="s">
        <v>45</v>
      </c>
      <c r="O467" s="85"/>
      <c r="P467" s="229">
        <f>O467*H467</f>
        <v>0</v>
      </c>
      <c r="Q467" s="229">
        <v>0</v>
      </c>
      <c r="R467" s="229">
        <f>Q467*H467</f>
        <v>0</v>
      </c>
      <c r="S467" s="229">
        <v>0</v>
      </c>
      <c r="T467" s="230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1" t="s">
        <v>269</v>
      </c>
      <c r="AT467" s="231" t="s">
        <v>143</v>
      </c>
      <c r="AU467" s="231" t="s">
        <v>85</v>
      </c>
      <c r="AY467" s="18" t="s">
        <v>142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18" t="s">
        <v>82</v>
      </c>
      <c r="BK467" s="232">
        <f>ROUND(I467*H467,2)</f>
        <v>0</v>
      </c>
      <c r="BL467" s="18" t="s">
        <v>269</v>
      </c>
      <c r="BM467" s="231" t="s">
        <v>1266</v>
      </c>
    </row>
    <row r="468" s="2" customFormat="1">
      <c r="A468" s="39"/>
      <c r="B468" s="40"/>
      <c r="C468" s="41"/>
      <c r="D468" s="233" t="s">
        <v>149</v>
      </c>
      <c r="E468" s="41"/>
      <c r="F468" s="234" t="s">
        <v>1265</v>
      </c>
      <c r="G468" s="41"/>
      <c r="H468" s="41"/>
      <c r="I468" s="137"/>
      <c r="J468" s="41"/>
      <c r="K468" s="41"/>
      <c r="L468" s="45"/>
      <c r="M468" s="235"/>
      <c r="N468" s="236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149</v>
      </c>
      <c r="AU468" s="18" t="s">
        <v>85</v>
      </c>
    </row>
    <row r="469" s="13" customFormat="1">
      <c r="A469" s="13"/>
      <c r="B469" s="237"/>
      <c r="C469" s="238"/>
      <c r="D469" s="233" t="s">
        <v>150</v>
      </c>
      <c r="E469" s="239" t="s">
        <v>19</v>
      </c>
      <c r="F469" s="240" t="s">
        <v>1630</v>
      </c>
      <c r="G469" s="238"/>
      <c r="H469" s="241">
        <v>10.5</v>
      </c>
      <c r="I469" s="242"/>
      <c r="J469" s="238"/>
      <c r="K469" s="238"/>
      <c r="L469" s="243"/>
      <c r="M469" s="244"/>
      <c r="N469" s="245"/>
      <c r="O469" s="245"/>
      <c r="P469" s="245"/>
      <c r="Q469" s="245"/>
      <c r="R469" s="245"/>
      <c r="S469" s="245"/>
      <c r="T469" s="246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7" t="s">
        <v>150</v>
      </c>
      <c r="AU469" s="247" t="s">
        <v>85</v>
      </c>
      <c r="AV469" s="13" t="s">
        <v>85</v>
      </c>
      <c r="AW469" s="13" t="s">
        <v>34</v>
      </c>
      <c r="AX469" s="13" t="s">
        <v>82</v>
      </c>
      <c r="AY469" s="247" t="s">
        <v>142</v>
      </c>
    </row>
    <row r="470" s="2" customFormat="1" ht="21.75" customHeight="1">
      <c r="A470" s="39"/>
      <c r="B470" s="40"/>
      <c r="C470" s="220" t="s">
        <v>773</v>
      </c>
      <c r="D470" s="220" t="s">
        <v>143</v>
      </c>
      <c r="E470" s="221" t="s">
        <v>1268</v>
      </c>
      <c r="F470" s="222" t="s">
        <v>1269</v>
      </c>
      <c r="G470" s="223" t="s">
        <v>194</v>
      </c>
      <c r="H470" s="224">
        <v>10</v>
      </c>
      <c r="I470" s="225"/>
      <c r="J470" s="226">
        <f>ROUND(I470*H470,2)</f>
        <v>0</v>
      </c>
      <c r="K470" s="222" t="s">
        <v>19</v>
      </c>
      <c r="L470" s="45"/>
      <c r="M470" s="227" t="s">
        <v>19</v>
      </c>
      <c r="N470" s="228" t="s">
        <v>45</v>
      </c>
      <c r="O470" s="85"/>
      <c r="P470" s="229">
        <f>O470*H470</f>
        <v>0</v>
      </c>
      <c r="Q470" s="229">
        <v>0</v>
      </c>
      <c r="R470" s="229">
        <f>Q470*H470</f>
        <v>0</v>
      </c>
      <c r="S470" s="229">
        <v>0</v>
      </c>
      <c r="T470" s="230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1" t="s">
        <v>269</v>
      </c>
      <c r="AT470" s="231" t="s">
        <v>143</v>
      </c>
      <c r="AU470" s="231" t="s">
        <v>85</v>
      </c>
      <c r="AY470" s="18" t="s">
        <v>142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18" t="s">
        <v>82</v>
      </c>
      <c r="BK470" s="232">
        <f>ROUND(I470*H470,2)</f>
        <v>0</v>
      </c>
      <c r="BL470" s="18" t="s">
        <v>269</v>
      </c>
      <c r="BM470" s="231" t="s">
        <v>1270</v>
      </c>
    </row>
    <row r="471" s="2" customFormat="1">
      <c r="A471" s="39"/>
      <c r="B471" s="40"/>
      <c r="C471" s="41"/>
      <c r="D471" s="233" t="s">
        <v>149</v>
      </c>
      <c r="E471" s="41"/>
      <c r="F471" s="234" t="s">
        <v>1269</v>
      </c>
      <c r="G471" s="41"/>
      <c r="H471" s="41"/>
      <c r="I471" s="137"/>
      <c r="J471" s="41"/>
      <c r="K471" s="41"/>
      <c r="L471" s="45"/>
      <c r="M471" s="235"/>
      <c r="N471" s="236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149</v>
      </c>
      <c r="AU471" s="18" t="s">
        <v>85</v>
      </c>
    </row>
    <row r="472" s="13" customFormat="1">
      <c r="A472" s="13"/>
      <c r="B472" s="237"/>
      <c r="C472" s="238"/>
      <c r="D472" s="233" t="s">
        <v>150</v>
      </c>
      <c r="E472" s="239" t="s">
        <v>19</v>
      </c>
      <c r="F472" s="240" t="s">
        <v>1631</v>
      </c>
      <c r="G472" s="238"/>
      <c r="H472" s="241">
        <v>10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7" t="s">
        <v>150</v>
      </c>
      <c r="AU472" s="247" t="s">
        <v>85</v>
      </c>
      <c r="AV472" s="13" t="s">
        <v>85</v>
      </c>
      <c r="AW472" s="13" t="s">
        <v>34</v>
      </c>
      <c r="AX472" s="13" t="s">
        <v>82</v>
      </c>
      <c r="AY472" s="247" t="s">
        <v>142</v>
      </c>
    </row>
    <row r="473" s="2" customFormat="1" ht="16.5" customHeight="1">
      <c r="A473" s="39"/>
      <c r="B473" s="40"/>
      <c r="C473" s="220" t="s">
        <v>779</v>
      </c>
      <c r="D473" s="220" t="s">
        <v>143</v>
      </c>
      <c r="E473" s="221" t="s">
        <v>1272</v>
      </c>
      <c r="F473" s="222" t="s">
        <v>1273</v>
      </c>
      <c r="G473" s="223" t="s">
        <v>813</v>
      </c>
      <c r="H473" s="224">
        <v>3.5</v>
      </c>
      <c r="I473" s="225"/>
      <c r="J473" s="226">
        <f>ROUND(I473*H473,2)</f>
        <v>0</v>
      </c>
      <c r="K473" s="222" t="s">
        <v>19</v>
      </c>
      <c r="L473" s="45"/>
      <c r="M473" s="227" t="s">
        <v>19</v>
      </c>
      <c r="N473" s="228" t="s">
        <v>45</v>
      </c>
      <c r="O473" s="85"/>
      <c r="P473" s="229">
        <f>O473*H473</f>
        <v>0</v>
      </c>
      <c r="Q473" s="229">
        <v>0</v>
      </c>
      <c r="R473" s="229">
        <f>Q473*H473</f>
        <v>0</v>
      </c>
      <c r="S473" s="229">
        <v>0</v>
      </c>
      <c r="T473" s="230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1" t="s">
        <v>269</v>
      </c>
      <c r="AT473" s="231" t="s">
        <v>143</v>
      </c>
      <c r="AU473" s="231" t="s">
        <v>85</v>
      </c>
      <c r="AY473" s="18" t="s">
        <v>142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18" t="s">
        <v>82</v>
      </c>
      <c r="BK473" s="232">
        <f>ROUND(I473*H473,2)</f>
        <v>0</v>
      </c>
      <c r="BL473" s="18" t="s">
        <v>269</v>
      </c>
      <c r="BM473" s="231" t="s">
        <v>1274</v>
      </c>
    </row>
    <row r="474" s="2" customFormat="1">
      <c r="A474" s="39"/>
      <c r="B474" s="40"/>
      <c r="C474" s="41"/>
      <c r="D474" s="233" t="s">
        <v>149</v>
      </c>
      <c r="E474" s="41"/>
      <c r="F474" s="234" t="s">
        <v>1273</v>
      </c>
      <c r="G474" s="41"/>
      <c r="H474" s="41"/>
      <c r="I474" s="137"/>
      <c r="J474" s="41"/>
      <c r="K474" s="41"/>
      <c r="L474" s="45"/>
      <c r="M474" s="235"/>
      <c r="N474" s="236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149</v>
      </c>
      <c r="AU474" s="18" t="s">
        <v>85</v>
      </c>
    </row>
    <row r="475" s="13" customFormat="1">
      <c r="A475" s="13"/>
      <c r="B475" s="237"/>
      <c r="C475" s="238"/>
      <c r="D475" s="233" t="s">
        <v>150</v>
      </c>
      <c r="E475" s="239" t="s">
        <v>19</v>
      </c>
      <c r="F475" s="240" t="s">
        <v>1632</v>
      </c>
      <c r="G475" s="238"/>
      <c r="H475" s="241">
        <v>3.5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7" t="s">
        <v>150</v>
      </c>
      <c r="AU475" s="247" t="s">
        <v>85</v>
      </c>
      <c r="AV475" s="13" t="s">
        <v>85</v>
      </c>
      <c r="AW475" s="13" t="s">
        <v>34</v>
      </c>
      <c r="AX475" s="13" t="s">
        <v>82</v>
      </c>
      <c r="AY475" s="247" t="s">
        <v>142</v>
      </c>
    </row>
    <row r="476" s="2" customFormat="1" ht="21.75" customHeight="1">
      <c r="A476" s="39"/>
      <c r="B476" s="40"/>
      <c r="C476" s="220" t="s">
        <v>786</v>
      </c>
      <c r="D476" s="220" t="s">
        <v>143</v>
      </c>
      <c r="E476" s="221" t="s">
        <v>1276</v>
      </c>
      <c r="F476" s="222" t="s">
        <v>1277</v>
      </c>
      <c r="G476" s="223" t="s">
        <v>813</v>
      </c>
      <c r="H476" s="224">
        <v>14</v>
      </c>
      <c r="I476" s="225"/>
      <c r="J476" s="226">
        <f>ROUND(I476*H476,2)</f>
        <v>0</v>
      </c>
      <c r="K476" s="222" t="s">
        <v>165</v>
      </c>
      <c r="L476" s="45"/>
      <c r="M476" s="227" t="s">
        <v>19</v>
      </c>
      <c r="N476" s="228" t="s">
        <v>45</v>
      </c>
      <c r="O476" s="85"/>
      <c r="P476" s="229">
        <f>O476*H476</f>
        <v>0</v>
      </c>
      <c r="Q476" s="229">
        <v>0</v>
      </c>
      <c r="R476" s="229">
        <f>Q476*H476</f>
        <v>0</v>
      </c>
      <c r="S476" s="229">
        <v>0</v>
      </c>
      <c r="T476" s="230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1" t="s">
        <v>169</v>
      </c>
      <c r="AT476" s="231" t="s">
        <v>143</v>
      </c>
      <c r="AU476" s="231" t="s">
        <v>85</v>
      </c>
      <c r="AY476" s="18" t="s">
        <v>142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18" t="s">
        <v>82</v>
      </c>
      <c r="BK476" s="232">
        <f>ROUND(I476*H476,2)</f>
        <v>0</v>
      </c>
      <c r="BL476" s="18" t="s">
        <v>169</v>
      </c>
      <c r="BM476" s="231" t="s">
        <v>1278</v>
      </c>
    </row>
    <row r="477" s="2" customFormat="1">
      <c r="A477" s="39"/>
      <c r="B477" s="40"/>
      <c r="C477" s="41"/>
      <c r="D477" s="233" t="s">
        <v>149</v>
      </c>
      <c r="E477" s="41"/>
      <c r="F477" s="234" t="s">
        <v>1279</v>
      </c>
      <c r="G477" s="41"/>
      <c r="H477" s="41"/>
      <c r="I477" s="137"/>
      <c r="J477" s="41"/>
      <c r="K477" s="41"/>
      <c r="L477" s="45"/>
      <c r="M477" s="235"/>
      <c r="N477" s="236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149</v>
      </c>
      <c r="AU477" s="18" t="s">
        <v>85</v>
      </c>
    </row>
    <row r="478" s="2" customFormat="1">
      <c r="A478" s="39"/>
      <c r="B478" s="40"/>
      <c r="C478" s="41"/>
      <c r="D478" s="233" t="s">
        <v>197</v>
      </c>
      <c r="E478" s="41"/>
      <c r="F478" s="260" t="s">
        <v>1280</v>
      </c>
      <c r="G478" s="41"/>
      <c r="H478" s="41"/>
      <c r="I478" s="137"/>
      <c r="J478" s="41"/>
      <c r="K478" s="41"/>
      <c r="L478" s="45"/>
      <c r="M478" s="235"/>
      <c r="N478" s="236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197</v>
      </c>
      <c r="AU478" s="18" t="s">
        <v>85</v>
      </c>
    </row>
    <row r="479" s="13" customFormat="1">
      <c r="A479" s="13"/>
      <c r="B479" s="237"/>
      <c r="C479" s="238"/>
      <c r="D479" s="233" t="s">
        <v>150</v>
      </c>
      <c r="E479" s="239" t="s">
        <v>19</v>
      </c>
      <c r="F479" s="240" t="s">
        <v>1267</v>
      </c>
      <c r="G479" s="238"/>
      <c r="H479" s="241">
        <v>10.5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7" t="s">
        <v>150</v>
      </c>
      <c r="AU479" s="247" t="s">
        <v>85</v>
      </c>
      <c r="AV479" s="13" t="s">
        <v>85</v>
      </c>
      <c r="AW479" s="13" t="s">
        <v>34</v>
      </c>
      <c r="AX479" s="13" t="s">
        <v>74</v>
      </c>
      <c r="AY479" s="247" t="s">
        <v>142</v>
      </c>
    </row>
    <row r="480" s="13" customFormat="1">
      <c r="A480" s="13"/>
      <c r="B480" s="237"/>
      <c r="C480" s="238"/>
      <c r="D480" s="233" t="s">
        <v>150</v>
      </c>
      <c r="E480" s="239" t="s">
        <v>19</v>
      </c>
      <c r="F480" s="240" t="s">
        <v>1275</v>
      </c>
      <c r="G480" s="238"/>
      <c r="H480" s="241">
        <v>3.5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7" t="s">
        <v>150</v>
      </c>
      <c r="AU480" s="247" t="s">
        <v>85</v>
      </c>
      <c r="AV480" s="13" t="s">
        <v>85</v>
      </c>
      <c r="AW480" s="13" t="s">
        <v>34</v>
      </c>
      <c r="AX480" s="13" t="s">
        <v>74</v>
      </c>
      <c r="AY480" s="247" t="s">
        <v>142</v>
      </c>
    </row>
    <row r="481" s="14" customFormat="1">
      <c r="A481" s="14"/>
      <c r="B481" s="261"/>
      <c r="C481" s="262"/>
      <c r="D481" s="233" t="s">
        <v>150</v>
      </c>
      <c r="E481" s="263" t="s">
        <v>19</v>
      </c>
      <c r="F481" s="264" t="s">
        <v>480</v>
      </c>
      <c r="G481" s="262"/>
      <c r="H481" s="265">
        <v>14</v>
      </c>
      <c r="I481" s="266"/>
      <c r="J481" s="262"/>
      <c r="K481" s="262"/>
      <c r="L481" s="267"/>
      <c r="M481" s="268"/>
      <c r="N481" s="269"/>
      <c r="O481" s="269"/>
      <c r="P481" s="269"/>
      <c r="Q481" s="269"/>
      <c r="R481" s="269"/>
      <c r="S481" s="269"/>
      <c r="T481" s="27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1" t="s">
        <v>150</v>
      </c>
      <c r="AU481" s="271" t="s">
        <v>85</v>
      </c>
      <c r="AV481" s="14" t="s">
        <v>169</v>
      </c>
      <c r="AW481" s="14" t="s">
        <v>34</v>
      </c>
      <c r="AX481" s="14" t="s">
        <v>82</v>
      </c>
      <c r="AY481" s="271" t="s">
        <v>142</v>
      </c>
    </row>
    <row r="482" s="2" customFormat="1" ht="21.75" customHeight="1">
      <c r="A482" s="39"/>
      <c r="B482" s="40"/>
      <c r="C482" s="220" t="s">
        <v>792</v>
      </c>
      <c r="D482" s="220" t="s">
        <v>143</v>
      </c>
      <c r="E482" s="221" t="s">
        <v>1281</v>
      </c>
      <c r="F482" s="222" t="s">
        <v>1282</v>
      </c>
      <c r="G482" s="223" t="s">
        <v>194</v>
      </c>
      <c r="H482" s="224">
        <v>15</v>
      </c>
      <c r="I482" s="225"/>
      <c r="J482" s="226">
        <f>ROUND(I482*H482,2)</f>
        <v>0</v>
      </c>
      <c r="K482" s="222" t="s">
        <v>165</v>
      </c>
      <c r="L482" s="45"/>
      <c r="M482" s="227" t="s">
        <v>19</v>
      </c>
      <c r="N482" s="228" t="s">
        <v>45</v>
      </c>
      <c r="O482" s="85"/>
      <c r="P482" s="229">
        <f>O482*H482</f>
        <v>0</v>
      </c>
      <c r="Q482" s="229">
        <v>0</v>
      </c>
      <c r="R482" s="229">
        <f>Q482*H482</f>
        <v>0</v>
      </c>
      <c r="S482" s="229">
        <v>0</v>
      </c>
      <c r="T482" s="230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1" t="s">
        <v>269</v>
      </c>
      <c r="AT482" s="231" t="s">
        <v>143</v>
      </c>
      <c r="AU482" s="231" t="s">
        <v>85</v>
      </c>
      <c r="AY482" s="18" t="s">
        <v>142</v>
      </c>
      <c r="BE482" s="232">
        <f>IF(N482="základní",J482,0)</f>
        <v>0</v>
      </c>
      <c r="BF482" s="232">
        <f>IF(N482="snížená",J482,0)</f>
        <v>0</v>
      </c>
      <c r="BG482" s="232">
        <f>IF(N482="zákl. přenesená",J482,0)</f>
        <v>0</v>
      </c>
      <c r="BH482" s="232">
        <f>IF(N482="sníž. přenesená",J482,0)</f>
        <v>0</v>
      </c>
      <c r="BI482" s="232">
        <f>IF(N482="nulová",J482,0)</f>
        <v>0</v>
      </c>
      <c r="BJ482" s="18" t="s">
        <v>82</v>
      </c>
      <c r="BK482" s="232">
        <f>ROUND(I482*H482,2)</f>
        <v>0</v>
      </c>
      <c r="BL482" s="18" t="s">
        <v>269</v>
      </c>
      <c r="BM482" s="231" t="s">
        <v>1283</v>
      </c>
    </row>
    <row r="483" s="2" customFormat="1">
      <c r="A483" s="39"/>
      <c r="B483" s="40"/>
      <c r="C483" s="41"/>
      <c r="D483" s="233" t="s">
        <v>149</v>
      </c>
      <c r="E483" s="41"/>
      <c r="F483" s="234" t="s">
        <v>1284</v>
      </c>
      <c r="G483" s="41"/>
      <c r="H483" s="41"/>
      <c r="I483" s="137"/>
      <c r="J483" s="41"/>
      <c r="K483" s="41"/>
      <c r="L483" s="45"/>
      <c r="M483" s="235"/>
      <c r="N483" s="236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149</v>
      </c>
      <c r="AU483" s="18" t="s">
        <v>85</v>
      </c>
    </row>
    <row r="484" s="2" customFormat="1" ht="16.5" customHeight="1">
      <c r="A484" s="39"/>
      <c r="B484" s="40"/>
      <c r="C484" s="248" t="s">
        <v>799</v>
      </c>
      <c r="D484" s="248" t="s">
        <v>152</v>
      </c>
      <c r="E484" s="249" t="s">
        <v>1285</v>
      </c>
      <c r="F484" s="250" t="s">
        <v>1286</v>
      </c>
      <c r="G484" s="251" t="s">
        <v>194</v>
      </c>
      <c r="H484" s="252">
        <v>15</v>
      </c>
      <c r="I484" s="253"/>
      <c r="J484" s="254">
        <f>ROUND(I484*H484,2)</f>
        <v>0</v>
      </c>
      <c r="K484" s="250" t="s">
        <v>19</v>
      </c>
      <c r="L484" s="255"/>
      <c r="M484" s="256" t="s">
        <v>19</v>
      </c>
      <c r="N484" s="257" t="s">
        <v>45</v>
      </c>
      <c r="O484" s="85"/>
      <c r="P484" s="229">
        <f>O484*H484</f>
        <v>0</v>
      </c>
      <c r="Q484" s="229">
        <v>0.00050000000000000001</v>
      </c>
      <c r="R484" s="229">
        <f>Q484*H484</f>
        <v>0.0074999999999999997</v>
      </c>
      <c r="S484" s="229">
        <v>0</v>
      </c>
      <c r="T484" s="230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1" t="s">
        <v>325</v>
      </c>
      <c r="AT484" s="231" t="s">
        <v>152</v>
      </c>
      <c r="AU484" s="231" t="s">
        <v>85</v>
      </c>
      <c r="AY484" s="18" t="s">
        <v>142</v>
      </c>
      <c r="BE484" s="232">
        <f>IF(N484="základní",J484,0)</f>
        <v>0</v>
      </c>
      <c r="BF484" s="232">
        <f>IF(N484="snížená",J484,0)</f>
        <v>0</v>
      </c>
      <c r="BG484" s="232">
        <f>IF(N484="zákl. přenesená",J484,0)</f>
        <v>0</v>
      </c>
      <c r="BH484" s="232">
        <f>IF(N484="sníž. přenesená",J484,0)</f>
        <v>0</v>
      </c>
      <c r="BI484" s="232">
        <f>IF(N484="nulová",J484,0)</f>
        <v>0</v>
      </c>
      <c r="BJ484" s="18" t="s">
        <v>82</v>
      </c>
      <c r="BK484" s="232">
        <f>ROUND(I484*H484,2)</f>
        <v>0</v>
      </c>
      <c r="BL484" s="18" t="s">
        <v>325</v>
      </c>
      <c r="BM484" s="231" t="s">
        <v>1287</v>
      </c>
    </row>
    <row r="485" s="2" customFormat="1">
      <c r="A485" s="39"/>
      <c r="B485" s="40"/>
      <c r="C485" s="41"/>
      <c r="D485" s="233" t="s">
        <v>149</v>
      </c>
      <c r="E485" s="41"/>
      <c r="F485" s="234" t="s">
        <v>1286</v>
      </c>
      <c r="G485" s="41"/>
      <c r="H485" s="41"/>
      <c r="I485" s="137"/>
      <c r="J485" s="41"/>
      <c r="K485" s="41"/>
      <c r="L485" s="45"/>
      <c r="M485" s="235"/>
      <c r="N485" s="236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149</v>
      </c>
      <c r="AU485" s="18" t="s">
        <v>85</v>
      </c>
    </row>
    <row r="486" s="13" customFormat="1">
      <c r="A486" s="13"/>
      <c r="B486" s="237"/>
      <c r="C486" s="238"/>
      <c r="D486" s="233" t="s">
        <v>150</v>
      </c>
      <c r="E486" s="239" t="s">
        <v>19</v>
      </c>
      <c r="F486" s="240" t="s">
        <v>1633</v>
      </c>
      <c r="G486" s="238"/>
      <c r="H486" s="241">
        <v>15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7" t="s">
        <v>150</v>
      </c>
      <c r="AU486" s="247" t="s">
        <v>85</v>
      </c>
      <c r="AV486" s="13" t="s">
        <v>85</v>
      </c>
      <c r="AW486" s="13" t="s">
        <v>34</v>
      </c>
      <c r="AX486" s="13" t="s">
        <v>82</v>
      </c>
      <c r="AY486" s="247" t="s">
        <v>142</v>
      </c>
    </row>
    <row r="487" s="2" customFormat="1" ht="21.75" customHeight="1">
      <c r="A487" s="39"/>
      <c r="B487" s="40"/>
      <c r="C487" s="220" t="s">
        <v>804</v>
      </c>
      <c r="D487" s="220" t="s">
        <v>143</v>
      </c>
      <c r="E487" s="221" t="s">
        <v>736</v>
      </c>
      <c r="F487" s="222" t="s">
        <v>737</v>
      </c>
      <c r="G487" s="223" t="s">
        <v>146</v>
      </c>
      <c r="H487" s="224">
        <v>144</v>
      </c>
      <c r="I487" s="225"/>
      <c r="J487" s="226">
        <f>ROUND(I487*H487,2)</f>
        <v>0</v>
      </c>
      <c r="K487" s="222" t="s">
        <v>165</v>
      </c>
      <c r="L487" s="45"/>
      <c r="M487" s="227" t="s">
        <v>19</v>
      </c>
      <c r="N487" s="228" t="s">
        <v>45</v>
      </c>
      <c r="O487" s="85"/>
      <c r="P487" s="229">
        <f>O487*H487</f>
        <v>0</v>
      </c>
      <c r="Q487" s="229">
        <v>0</v>
      </c>
      <c r="R487" s="229">
        <f>Q487*H487</f>
        <v>0</v>
      </c>
      <c r="S487" s="229">
        <v>0</v>
      </c>
      <c r="T487" s="230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1" t="s">
        <v>269</v>
      </c>
      <c r="AT487" s="231" t="s">
        <v>143</v>
      </c>
      <c r="AU487" s="231" t="s">
        <v>85</v>
      </c>
      <c r="AY487" s="18" t="s">
        <v>142</v>
      </c>
      <c r="BE487" s="232">
        <f>IF(N487="základní",J487,0)</f>
        <v>0</v>
      </c>
      <c r="BF487" s="232">
        <f>IF(N487="snížená",J487,0)</f>
        <v>0</v>
      </c>
      <c r="BG487" s="232">
        <f>IF(N487="zákl. přenesená",J487,0)</f>
        <v>0</v>
      </c>
      <c r="BH487" s="232">
        <f>IF(N487="sníž. přenesená",J487,0)</f>
        <v>0</v>
      </c>
      <c r="BI487" s="232">
        <f>IF(N487="nulová",J487,0)</f>
        <v>0</v>
      </c>
      <c r="BJ487" s="18" t="s">
        <v>82</v>
      </c>
      <c r="BK487" s="232">
        <f>ROUND(I487*H487,2)</f>
        <v>0</v>
      </c>
      <c r="BL487" s="18" t="s">
        <v>269</v>
      </c>
      <c r="BM487" s="231" t="s">
        <v>738</v>
      </c>
    </row>
    <row r="488" s="2" customFormat="1">
      <c r="A488" s="39"/>
      <c r="B488" s="40"/>
      <c r="C488" s="41"/>
      <c r="D488" s="233" t="s">
        <v>149</v>
      </c>
      <c r="E488" s="41"/>
      <c r="F488" s="234" t="s">
        <v>739</v>
      </c>
      <c r="G488" s="41"/>
      <c r="H488" s="41"/>
      <c r="I488" s="137"/>
      <c r="J488" s="41"/>
      <c r="K488" s="41"/>
      <c r="L488" s="45"/>
      <c r="M488" s="235"/>
      <c r="N488" s="236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149</v>
      </c>
      <c r="AU488" s="18" t="s">
        <v>85</v>
      </c>
    </row>
    <row r="489" s="2" customFormat="1">
      <c r="A489" s="39"/>
      <c r="B489" s="40"/>
      <c r="C489" s="41"/>
      <c r="D489" s="233" t="s">
        <v>197</v>
      </c>
      <c r="E489" s="41"/>
      <c r="F489" s="260" t="s">
        <v>740</v>
      </c>
      <c r="G489" s="41"/>
      <c r="H489" s="41"/>
      <c r="I489" s="137"/>
      <c r="J489" s="41"/>
      <c r="K489" s="41"/>
      <c r="L489" s="45"/>
      <c r="M489" s="235"/>
      <c r="N489" s="236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197</v>
      </c>
      <c r="AU489" s="18" t="s">
        <v>85</v>
      </c>
    </row>
    <row r="490" s="13" customFormat="1">
      <c r="A490" s="13"/>
      <c r="B490" s="237"/>
      <c r="C490" s="238"/>
      <c r="D490" s="233" t="s">
        <v>150</v>
      </c>
      <c r="E490" s="239" t="s">
        <v>19</v>
      </c>
      <c r="F490" s="240" t="s">
        <v>1634</v>
      </c>
      <c r="G490" s="238"/>
      <c r="H490" s="241">
        <v>144</v>
      </c>
      <c r="I490" s="242"/>
      <c r="J490" s="238"/>
      <c r="K490" s="238"/>
      <c r="L490" s="243"/>
      <c r="M490" s="244"/>
      <c r="N490" s="245"/>
      <c r="O490" s="245"/>
      <c r="P490" s="245"/>
      <c r="Q490" s="245"/>
      <c r="R490" s="245"/>
      <c r="S490" s="245"/>
      <c r="T490" s="246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7" t="s">
        <v>150</v>
      </c>
      <c r="AU490" s="247" t="s">
        <v>85</v>
      </c>
      <c r="AV490" s="13" t="s">
        <v>85</v>
      </c>
      <c r="AW490" s="13" t="s">
        <v>34</v>
      </c>
      <c r="AX490" s="13" t="s">
        <v>82</v>
      </c>
      <c r="AY490" s="247" t="s">
        <v>142</v>
      </c>
    </row>
    <row r="491" s="2" customFormat="1" ht="21.75" customHeight="1">
      <c r="A491" s="39"/>
      <c r="B491" s="40"/>
      <c r="C491" s="220" t="s">
        <v>810</v>
      </c>
      <c r="D491" s="220" t="s">
        <v>143</v>
      </c>
      <c r="E491" s="221" t="s">
        <v>891</v>
      </c>
      <c r="F491" s="222" t="s">
        <v>892</v>
      </c>
      <c r="G491" s="223" t="s">
        <v>146</v>
      </c>
      <c r="H491" s="224">
        <v>144</v>
      </c>
      <c r="I491" s="225"/>
      <c r="J491" s="226">
        <f>ROUND(I491*H491,2)</f>
        <v>0</v>
      </c>
      <c r="K491" s="222" t="s">
        <v>165</v>
      </c>
      <c r="L491" s="45"/>
      <c r="M491" s="227" t="s">
        <v>19</v>
      </c>
      <c r="N491" s="228" t="s">
        <v>45</v>
      </c>
      <c r="O491" s="85"/>
      <c r="P491" s="229">
        <f>O491*H491</f>
        <v>0</v>
      </c>
      <c r="Q491" s="229">
        <v>0</v>
      </c>
      <c r="R491" s="229">
        <f>Q491*H491</f>
        <v>0</v>
      </c>
      <c r="S491" s="229">
        <v>0</v>
      </c>
      <c r="T491" s="230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1" t="s">
        <v>269</v>
      </c>
      <c r="AT491" s="231" t="s">
        <v>143</v>
      </c>
      <c r="AU491" s="231" t="s">
        <v>85</v>
      </c>
      <c r="AY491" s="18" t="s">
        <v>142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18" t="s">
        <v>82</v>
      </c>
      <c r="BK491" s="232">
        <f>ROUND(I491*H491,2)</f>
        <v>0</v>
      </c>
      <c r="BL491" s="18" t="s">
        <v>269</v>
      </c>
      <c r="BM491" s="231" t="s">
        <v>893</v>
      </c>
    </row>
    <row r="492" s="2" customFormat="1">
      <c r="A492" s="39"/>
      <c r="B492" s="40"/>
      <c r="C492" s="41"/>
      <c r="D492" s="233" t="s">
        <v>149</v>
      </c>
      <c r="E492" s="41"/>
      <c r="F492" s="234" t="s">
        <v>894</v>
      </c>
      <c r="G492" s="41"/>
      <c r="H492" s="41"/>
      <c r="I492" s="137"/>
      <c r="J492" s="41"/>
      <c r="K492" s="41"/>
      <c r="L492" s="45"/>
      <c r="M492" s="235"/>
      <c r="N492" s="236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149</v>
      </c>
      <c r="AU492" s="18" t="s">
        <v>85</v>
      </c>
    </row>
    <row r="493" s="2" customFormat="1">
      <c r="A493" s="39"/>
      <c r="B493" s="40"/>
      <c r="C493" s="41"/>
      <c r="D493" s="233" t="s">
        <v>197</v>
      </c>
      <c r="E493" s="41"/>
      <c r="F493" s="260" t="s">
        <v>753</v>
      </c>
      <c r="G493" s="41"/>
      <c r="H493" s="41"/>
      <c r="I493" s="137"/>
      <c r="J493" s="41"/>
      <c r="K493" s="41"/>
      <c r="L493" s="45"/>
      <c r="M493" s="235"/>
      <c r="N493" s="236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197</v>
      </c>
      <c r="AU493" s="18" t="s">
        <v>85</v>
      </c>
    </row>
    <row r="494" s="13" customFormat="1">
      <c r="A494" s="13"/>
      <c r="B494" s="237"/>
      <c r="C494" s="238"/>
      <c r="D494" s="233" t="s">
        <v>150</v>
      </c>
      <c r="E494" s="239" t="s">
        <v>19</v>
      </c>
      <c r="F494" s="240" t="s">
        <v>1634</v>
      </c>
      <c r="G494" s="238"/>
      <c r="H494" s="241">
        <v>144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7" t="s">
        <v>150</v>
      </c>
      <c r="AU494" s="247" t="s">
        <v>85</v>
      </c>
      <c r="AV494" s="13" t="s">
        <v>85</v>
      </c>
      <c r="AW494" s="13" t="s">
        <v>34</v>
      </c>
      <c r="AX494" s="13" t="s">
        <v>82</v>
      </c>
      <c r="AY494" s="247" t="s">
        <v>142</v>
      </c>
    </row>
    <row r="495" s="2" customFormat="1" ht="21.75" customHeight="1">
      <c r="A495" s="39"/>
      <c r="B495" s="40"/>
      <c r="C495" s="220" t="s">
        <v>816</v>
      </c>
      <c r="D495" s="220" t="s">
        <v>143</v>
      </c>
      <c r="E495" s="221" t="s">
        <v>1290</v>
      </c>
      <c r="F495" s="222" t="s">
        <v>1291</v>
      </c>
      <c r="G495" s="223" t="s">
        <v>194</v>
      </c>
      <c r="H495" s="224">
        <v>174</v>
      </c>
      <c r="I495" s="225"/>
      <c r="J495" s="226">
        <f>ROUND(I495*H495,2)</f>
        <v>0</v>
      </c>
      <c r="K495" s="222" t="s">
        <v>165</v>
      </c>
      <c r="L495" s="45"/>
      <c r="M495" s="227" t="s">
        <v>19</v>
      </c>
      <c r="N495" s="228" t="s">
        <v>45</v>
      </c>
      <c r="O495" s="85"/>
      <c r="P495" s="229">
        <f>O495*H495</f>
        <v>0</v>
      </c>
      <c r="Q495" s="229">
        <v>0</v>
      </c>
      <c r="R495" s="229">
        <f>Q495*H495</f>
        <v>0</v>
      </c>
      <c r="S495" s="229">
        <v>0</v>
      </c>
      <c r="T495" s="230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1" t="s">
        <v>269</v>
      </c>
      <c r="AT495" s="231" t="s">
        <v>143</v>
      </c>
      <c r="AU495" s="231" t="s">
        <v>85</v>
      </c>
      <c r="AY495" s="18" t="s">
        <v>142</v>
      </c>
      <c r="BE495" s="232">
        <f>IF(N495="základní",J495,0)</f>
        <v>0</v>
      </c>
      <c r="BF495" s="232">
        <f>IF(N495="snížená",J495,0)</f>
        <v>0</v>
      </c>
      <c r="BG495" s="232">
        <f>IF(N495="zákl. přenesená",J495,0)</f>
        <v>0</v>
      </c>
      <c r="BH495" s="232">
        <f>IF(N495="sníž. přenesená",J495,0)</f>
        <v>0</v>
      </c>
      <c r="BI495" s="232">
        <f>IF(N495="nulová",J495,0)</f>
        <v>0</v>
      </c>
      <c r="BJ495" s="18" t="s">
        <v>82</v>
      </c>
      <c r="BK495" s="232">
        <f>ROUND(I495*H495,2)</f>
        <v>0</v>
      </c>
      <c r="BL495" s="18" t="s">
        <v>269</v>
      </c>
      <c r="BM495" s="231" t="s">
        <v>782</v>
      </c>
    </row>
    <row r="496" s="2" customFormat="1">
      <c r="A496" s="39"/>
      <c r="B496" s="40"/>
      <c r="C496" s="41"/>
      <c r="D496" s="233" t="s">
        <v>149</v>
      </c>
      <c r="E496" s="41"/>
      <c r="F496" s="234" t="s">
        <v>1292</v>
      </c>
      <c r="G496" s="41"/>
      <c r="H496" s="41"/>
      <c r="I496" s="137"/>
      <c r="J496" s="41"/>
      <c r="K496" s="41"/>
      <c r="L496" s="45"/>
      <c r="M496" s="235"/>
      <c r="N496" s="236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149</v>
      </c>
      <c r="AU496" s="18" t="s">
        <v>85</v>
      </c>
    </row>
    <row r="497" s="2" customFormat="1">
      <c r="A497" s="39"/>
      <c r="B497" s="40"/>
      <c r="C497" s="41"/>
      <c r="D497" s="233" t="s">
        <v>197</v>
      </c>
      <c r="E497" s="41"/>
      <c r="F497" s="260" t="s">
        <v>784</v>
      </c>
      <c r="G497" s="41"/>
      <c r="H497" s="41"/>
      <c r="I497" s="137"/>
      <c r="J497" s="41"/>
      <c r="K497" s="41"/>
      <c r="L497" s="45"/>
      <c r="M497" s="235"/>
      <c r="N497" s="236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197</v>
      </c>
      <c r="AU497" s="18" t="s">
        <v>85</v>
      </c>
    </row>
    <row r="498" s="13" customFormat="1">
      <c r="A498" s="13"/>
      <c r="B498" s="237"/>
      <c r="C498" s="238"/>
      <c r="D498" s="233" t="s">
        <v>150</v>
      </c>
      <c r="E498" s="239" t="s">
        <v>19</v>
      </c>
      <c r="F498" s="240" t="s">
        <v>1635</v>
      </c>
      <c r="G498" s="238"/>
      <c r="H498" s="241">
        <v>102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7" t="s">
        <v>150</v>
      </c>
      <c r="AU498" s="247" t="s">
        <v>85</v>
      </c>
      <c r="AV498" s="13" t="s">
        <v>85</v>
      </c>
      <c r="AW498" s="13" t="s">
        <v>34</v>
      </c>
      <c r="AX498" s="13" t="s">
        <v>74</v>
      </c>
      <c r="AY498" s="247" t="s">
        <v>142</v>
      </c>
    </row>
    <row r="499" s="13" customFormat="1">
      <c r="A499" s="13"/>
      <c r="B499" s="237"/>
      <c r="C499" s="238"/>
      <c r="D499" s="233" t="s">
        <v>150</v>
      </c>
      <c r="E499" s="239" t="s">
        <v>19</v>
      </c>
      <c r="F499" s="240" t="s">
        <v>1636</v>
      </c>
      <c r="G499" s="238"/>
      <c r="H499" s="241">
        <v>72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7" t="s">
        <v>150</v>
      </c>
      <c r="AU499" s="247" t="s">
        <v>85</v>
      </c>
      <c r="AV499" s="13" t="s">
        <v>85</v>
      </c>
      <c r="AW499" s="13" t="s">
        <v>34</v>
      </c>
      <c r="AX499" s="13" t="s">
        <v>74</v>
      </c>
      <c r="AY499" s="247" t="s">
        <v>142</v>
      </c>
    </row>
    <row r="500" s="14" customFormat="1">
      <c r="A500" s="14"/>
      <c r="B500" s="261"/>
      <c r="C500" s="262"/>
      <c r="D500" s="233" t="s">
        <v>150</v>
      </c>
      <c r="E500" s="263" t="s">
        <v>19</v>
      </c>
      <c r="F500" s="264" t="s">
        <v>480</v>
      </c>
      <c r="G500" s="262"/>
      <c r="H500" s="265">
        <v>174</v>
      </c>
      <c r="I500" s="266"/>
      <c r="J500" s="262"/>
      <c r="K500" s="262"/>
      <c r="L500" s="267"/>
      <c r="M500" s="268"/>
      <c r="N500" s="269"/>
      <c r="O500" s="269"/>
      <c r="P500" s="269"/>
      <c r="Q500" s="269"/>
      <c r="R500" s="269"/>
      <c r="S500" s="269"/>
      <c r="T500" s="270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1" t="s">
        <v>150</v>
      </c>
      <c r="AU500" s="271" t="s">
        <v>85</v>
      </c>
      <c r="AV500" s="14" t="s">
        <v>169</v>
      </c>
      <c r="AW500" s="14" t="s">
        <v>34</v>
      </c>
      <c r="AX500" s="14" t="s">
        <v>82</v>
      </c>
      <c r="AY500" s="271" t="s">
        <v>142</v>
      </c>
    </row>
    <row r="501" s="15" customFormat="1">
      <c r="A501" s="15"/>
      <c r="B501" s="276"/>
      <c r="C501" s="277"/>
      <c r="D501" s="233" t="s">
        <v>150</v>
      </c>
      <c r="E501" s="278" t="s">
        <v>19</v>
      </c>
      <c r="F501" s="279" t="s">
        <v>1637</v>
      </c>
      <c r="G501" s="277"/>
      <c r="H501" s="278" t="s">
        <v>19</v>
      </c>
      <c r="I501" s="280"/>
      <c r="J501" s="277"/>
      <c r="K501" s="277"/>
      <c r="L501" s="281"/>
      <c r="M501" s="282"/>
      <c r="N501" s="283"/>
      <c r="O501" s="283"/>
      <c r="P501" s="283"/>
      <c r="Q501" s="283"/>
      <c r="R501" s="283"/>
      <c r="S501" s="283"/>
      <c r="T501" s="284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85" t="s">
        <v>150</v>
      </c>
      <c r="AU501" s="285" t="s">
        <v>85</v>
      </c>
      <c r="AV501" s="15" t="s">
        <v>82</v>
      </c>
      <c r="AW501" s="15" t="s">
        <v>34</v>
      </c>
      <c r="AX501" s="15" t="s">
        <v>74</v>
      </c>
      <c r="AY501" s="285" t="s">
        <v>142</v>
      </c>
    </row>
    <row r="502" s="2" customFormat="1" ht="21.75" customHeight="1">
      <c r="A502" s="39"/>
      <c r="B502" s="40"/>
      <c r="C502" s="220" t="s">
        <v>822</v>
      </c>
      <c r="D502" s="220" t="s">
        <v>143</v>
      </c>
      <c r="E502" s="221" t="s">
        <v>1294</v>
      </c>
      <c r="F502" s="222" t="s">
        <v>1295</v>
      </c>
      <c r="G502" s="223" t="s">
        <v>194</v>
      </c>
      <c r="H502" s="224">
        <v>174</v>
      </c>
      <c r="I502" s="225"/>
      <c r="J502" s="226">
        <f>ROUND(I502*H502,2)</f>
        <v>0</v>
      </c>
      <c r="K502" s="222" t="s">
        <v>165</v>
      </c>
      <c r="L502" s="45"/>
      <c r="M502" s="227" t="s">
        <v>19</v>
      </c>
      <c r="N502" s="228" t="s">
        <v>45</v>
      </c>
      <c r="O502" s="85"/>
      <c r="P502" s="229">
        <f>O502*H502</f>
        <v>0</v>
      </c>
      <c r="Q502" s="229">
        <v>0</v>
      </c>
      <c r="R502" s="229">
        <f>Q502*H502</f>
        <v>0</v>
      </c>
      <c r="S502" s="229">
        <v>0</v>
      </c>
      <c r="T502" s="230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1" t="s">
        <v>269</v>
      </c>
      <c r="AT502" s="231" t="s">
        <v>143</v>
      </c>
      <c r="AU502" s="231" t="s">
        <v>85</v>
      </c>
      <c r="AY502" s="18" t="s">
        <v>142</v>
      </c>
      <c r="BE502" s="232">
        <f>IF(N502="základní",J502,0)</f>
        <v>0</v>
      </c>
      <c r="BF502" s="232">
        <f>IF(N502="snížená",J502,0)</f>
        <v>0</v>
      </c>
      <c r="BG502" s="232">
        <f>IF(N502="zákl. přenesená",J502,0)</f>
        <v>0</v>
      </c>
      <c r="BH502" s="232">
        <f>IF(N502="sníž. přenesená",J502,0)</f>
        <v>0</v>
      </c>
      <c r="BI502" s="232">
        <f>IF(N502="nulová",J502,0)</f>
        <v>0</v>
      </c>
      <c r="BJ502" s="18" t="s">
        <v>82</v>
      </c>
      <c r="BK502" s="232">
        <f>ROUND(I502*H502,2)</f>
        <v>0</v>
      </c>
      <c r="BL502" s="18" t="s">
        <v>269</v>
      </c>
      <c r="BM502" s="231" t="s">
        <v>807</v>
      </c>
    </row>
    <row r="503" s="2" customFormat="1">
      <c r="A503" s="39"/>
      <c r="B503" s="40"/>
      <c r="C503" s="41"/>
      <c r="D503" s="233" t="s">
        <v>149</v>
      </c>
      <c r="E503" s="41"/>
      <c r="F503" s="234" t="s">
        <v>1296</v>
      </c>
      <c r="G503" s="41"/>
      <c r="H503" s="41"/>
      <c r="I503" s="137"/>
      <c r="J503" s="41"/>
      <c r="K503" s="41"/>
      <c r="L503" s="45"/>
      <c r="M503" s="235"/>
      <c r="N503" s="236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149</v>
      </c>
      <c r="AU503" s="18" t="s">
        <v>85</v>
      </c>
    </row>
    <row r="504" s="13" customFormat="1">
      <c r="A504" s="13"/>
      <c r="B504" s="237"/>
      <c r="C504" s="238"/>
      <c r="D504" s="233" t="s">
        <v>150</v>
      </c>
      <c r="E504" s="239" t="s">
        <v>19</v>
      </c>
      <c r="F504" s="240" t="s">
        <v>1635</v>
      </c>
      <c r="G504" s="238"/>
      <c r="H504" s="241">
        <v>102</v>
      </c>
      <c r="I504" s="242"/>
      <c r="J504" s="238"/>
      <c r="K504" s="238"/>
      <c r="L504" s="243"/>
      <c r="M504" s="244"/>
      <c r="N504" s="245"/>
      <c r="O504" s="245"/>
      <c r="P504" s="245"/>
      <c r="Q504" s="245"/>
      <c r="R504" s="245"/>
      <c r="S504" s="245"/>
      <c r="T504" s="24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7" t="s">
        <v>150</v>
      </c>
      <c r="AU504" s="247" t="s">
        <v>85</v>
      </c>
      <c r="AV504" s="13" t="s">
        <v>85</v>
      </c>
      <c r="AW504" s="13" t="s">
        <v>34</v>
      </c>
      <c r="AX504" s="13" t="s">
        <v>74</v>
      </c>
      <c r="AY504" s="247" t="s">
        <v>142</v>
      </c>
    </row>
    <row r="505" s="13" customFormat="1">
      <c r="A505" s="13"/>
      <c r="B505" s="237"/>
      <c r="C505" s="238"/>
      <c r="D505" s="233" t="s">
        <v>150</v>
      </c>
      <c r="E505" s="239" t="s">
        <v>19</v>
      </c>
      <c r="F505" s="240" t="s">
        <v>1636</v>
      </c>
      <c r="G505" s="238"/>
      <c r="H505" s="241">
        <v>72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7" t="s">
        <v>150</v>
      </c>
      <c r="AU505" s="247" t="s">
        <v>85</v>
      </c>
      <c r="AV505" s="13" t="s">
        <v>85</v>
      </c>
      <c r="AW505" s="13" t="s">
        <v>34</v>
      </c>
      <c r="AX505" s="13" t="s">
        <v>74</v>
      </c>
      <c r="AY505" s="247" t="s">
        <v>142</v>
      </c>
    </row>
    <row r="506" s="14" customFormat="1">
      <c r="A506" s="14"/>
      <c r="B506" s="261"/>
      <c r="C506" s="262"/>
      <c r="D506" s="233" t="s">
        <v>150</v>
      </c>
      <c r="E506" s="263" t="s">
        <v>19</v>
      </c>
      <c r="F506" s="264" t="s">
        <v>480</v>
      </c>
      <c r="G506" s="262"/>
      <c r="H506" s="265">
        <v>174</v>
      </c>
      <c r="I506" s="266"/>
      <c r="J506" s="262"/>
      <c r="K506" s="262"/>
      <c r="L506" s="267"/>
      <c r="M506" s="268"/>
      <c r="N506" s="269"/>
      <c r="O506" s="269"/>
      <c r="P506" s="269"/>
      <c r="Q506" s="269"/>
      <c r="R506" s="269"/>
      <c r="S506" s="269"/>
      <c r="T506" s="27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1" t="s">
        <v>150</v>
      </c>
      <c r="AU506" s="271" t="s">
        <v>85</v>
      </c>
      <c r="AV506" s="14" t="s">
        <v>169</v>
      </c>
      <c r="AW506" s="14" t="s">
        <v>34</v>
      </c>
      <c r="AX506" s="14" t="s">
        <v>82</v>
      </c>
      <c r="AY506" s="271" t="s">
        <v>142</v>
      </c>
    </row>
    <row r="507" s="15" customFormat="1">
      <c r="A507" s="15"/>
      <c r="B507" s="276"/>
      <c r="C507" s="277"/>
      <c r="D507" s="233" t="s">
        <v>150</v>
      </c>
      <c r="E507" s="278" t="s">
        <v>19</v>
      </c>
      <c r="F507" s="279" t="s">
        <v>1637</v>
      </c>
      <c r="G507" s="277"/>
      <c r="H507" s="278" t="s">
        <v>19</v>
      </c>
      <c r="I507" s="280"/>
      <c r="J507" s="277"/>
      <c r="K507" s="277"/>
      <c r="L507" s="281"/>
      <c r="M507" s="282"/>
      <c r="N507" s="283"/>
      <c r="O507" s="283"/>
      <c r="P507" s="283"/>
      <c r="Q507" s="283"/>
      <c r="R507" s="283"/>
      <c r="S507" s="283"/>
      <c r="T507" s="284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85" t="s">
        <v>150</v>
      </c>
      <c r="AU507" s="285" t="s">
        <v>85</v>
      </c>
      <c r="AV507" s="15" t="s">
        <v>82</v>
      </c>
      <c r="AW507" s="15" t="s">
        <v>34</v>
      </c>
      <c r="AX507" s="15" t="s">
        <v>74</v>
      </c>
      <c r="AY507" s="285" t="s">
        <v>142</v>
      </c>
    </row>
    <row r="508" s="2" customFormat="1" ht="21.75" customHeight="1">
      <c r="A508" s="39"/>
      <c r="B508" s="40"/>
      <c r="C508" s="220" t="s">
        <v>829</v>
      </c>
      <c r="D508" s="220" t="s">
        <v>143</v>
      </c>
      <c r="E508" s="221" t="s">
        <v>1297</v>
      </c>
      <c r="F508" s="222" t="s">
        <v>1298</v>
      </c>
      <c r="G508" s="223" t="s">
        <v>194</v>
      </c>
      <c r="H508" s="224">
        <v>10</v>
      </c>
      <c r="I508" s="225"/>
      <c r="J508" s="226">
        <f>ROUND(I508*H508,2)</f>
        <v>0</v>
      </c>
      <c r="K508" s="222" t="s">
        <v>165</v>
      </c>
      <c r="L508" s="45"/>
      <c r="M508" s="227" t="s">
        <v>19</v>
      </c>
      <c r="N508" s="228" t="s">
        <v>45</v>
      </c>
      <c r="O508" s="85"/>
      <c r="P508" s="229">
        <f>O508*H508</f>
        <v>0</v>
      </c>
      <c r="Q508" s="229">
        <v>0</v>
      </c>
      <c r="R508" s="229">
        <f>Q508*H508</f>
        <v>0</v>
      </c>
      <c r="S508" s="229">
        <v>0</v>
      </c>
      <c r="T508" s="230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1" t="s">
        <v>269</v>
      </c>
      <c r="AT508" s="231" t="s">
        <v>143</v>
      </c>
      <c r="AU508" s="231" t="s">
        <v>85</v>
      </c>
      <c r="AY508" s="18" t="s">
        <v>142</v>
      </c>
      <c r="BE508" s="232">
        <f>IF(N508="základní",J508,0)</f>
        <v>0</v>
      </c>
      <c r="BF508" s="232">
        <f>IF(N508="snížená",J508,0)</f>
        <v>0</v>
      </c>
      <c r="BG508" s="232">
        <f>IF(N508="zákl. přenesená",J508,0)</f>
        <v>0</v>
      </c>
      <c r="BH508" s="232">
        <f>IF(N508="sníž. přenesená",J508,0)</f>
        <v>0</v>
      </c>
      <c r="BI508" s="232">
        <f>IF(N508="nulová",J508,0)</f>
        <v>0</v>
      </c>
      <c r="BJ508" s="18" t="s">
        <v>82</v>
      </c>
      <c r="BK508" s="232">
        <f>ROUND(I508*H508,2)</f>
        <v>0</v>
      </c>
      <c r="BL508" s="18" t="s">
        <v>269</v>
      </c>
      <c r="BM508" s="231" t="s">
        <v>1299</v>
      </c>
    </row>
    <row r="509" s="2" customFormat="1">
      <c r="A509" s="39"/>
      <c r="B509" s="40"/>
      <c r="C509" s="41"/>
      <c r="D509" s="233" t="s">
        <v>149</v>
      </c>
      <c r="E509" s="41"/>
      <c r="F509" s="234" t="s">
        <v>1300</v>
      </c>
      <c r="G509" s="41"/>
      <c r="H509" s="41"/>
      <c r="I509" s="137"/>
      <c r="J509" s="41"/>
      <c r="K509" s="41"/>
      <c r="L509" s="45"/>
      <c r="M509" s="235"/>
      <c r="N509" s="236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149</v>
      </c>
      <c r="AU509" s="18" t="s">
        <v>85</v>
      </c>
    </row>
    <row r="510" s="2" customFormat="1">
      <c r="A510" s="39"/>
      <c r="B510" s="40"/>
      <c r="C510" s="41"/>
      <c r="D510" s="233" t="s">
        <v>197</v>
      </c>
      <c r="E510" s="41"/>
      <c r="F510" s="260" t="s">
        <v>784</v>
      </c>
      <c r="G510" s="41"/>
      <c r="H510" s="41"/>
      <c r="I510" s="137"/>
      <c r="J510" s="41"/>
      <c r="K510" s="41"/>
      <c r="L510" s="45"/>
      <c r="M510" s="235"/>
      <c r="N510" s="236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197</v>
      </c>
      <c r="AU510" s="18" t="s">
        <v>85</v>
      </c>
    </row>
    <row r="511" s="13" customFormat="1">
      <c r="A511" s="13"/>
      <c r="B511" s="237"/>
      <c r="C511" s="238"/>
      <c r="D511" s="233" t="s">
        <v>150</v>
      </c>
      <c r="E511" s="239" t="s">
        <v>19</v>
      </c>
      <c r="F511" s="240" t="s">
        <v>1638</v>
      </c>
      <c r="G511" s="238"/>
      <c r="H511" s="241">
        <v>10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7" t="s">
        <v>150</v>
      </c>
      <c r="AU511" s="247" t="s">
        <v>85</v>
      </c>
      <c r="AV511" s="13" t="s">
        <v>85</v>
      </c>
      <c r="AW511" s="13" t="s">
        <v>34</v>
      </c>
      <c r="AX511" s="13" t="s">
        <v>82</v>
      </c>
      <c r="AY511" s="247" t="s">
        <v>142</v>
      </c>
    </row>
    <row r="512" s="2" customFormat="1" ht="21.75" customHeight="1">
      <c r="A512" s="39"/>
      <c r="B512" s="40"/>
      <c r="C512" s="220" t="s">
        <v>838</v>
      </c>
      <c r="D512" s="220" t="s">
        <v>143</v>
      </c>
      <c r="E512" s="221" t="s">
        <v>1302</v>
      </c>
      <c r="F512" s="222" t="s">
        <v>1303</v>
      </c>
      <c r="G512" s="223" t="s">
        <v>194</v>
      </c>
      <c r="H512" s="224">
        <v>10</v>
      </c>
      <c r="I512" s="225"/>
      <c r="J512" s="226">
        <f>ROUND(I512*H512,2)</f>
        <v>0</v>
      </c>
      <c r="K512" s="222" t="s">
        <v>165</v>
      </c>
      <c r="L512" s="45"/>
      <c r="M512" s="227" t="s">
        <v>19</v>
      </c>
      <c r="N512" s="228" t="s">
        <v>45</v>
      </c>
      <c r="O512" s="85"/>
      <c r="P512" s="229">
        <f>O512*H512</f>
        <v>0</v>
      </c>
      <c r="Q512" s="229">
        <v>0</v>
      </c>
      <c r="R512" s="229">
        <f>Q512*H512</f>
        <v>0</v>
      </c>
      <c r="S512" s="229">
        <v>0</v>
      </c>
      <c r="T512" s="230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1" t="s">
        <v>269</v>
      </c>
      <c r="AT512" s="231" t="s">
        <v>143</v>
      </c>
      <c r="AU512" s="231" t="s">
        <v>85</v>
      </c>
      <c r="AY512" s="18" t="s">
        <v>142</v>
      </c>
      <c r="BE512" s="232">
        <f>IF(N512="základní",J512,0)</f>
        <v>0</v>
      </c>
      <c r="BF512" s="232">
        <f>IF(N512="snížená",J512,0)</f>
        <v>0</v>
      </c>
      <c r="BG512" s="232">
        <f>IF(N512="zákl. přenesená",J512,0)</f>
        <v>0</v>
      </c>
      <c r="BH512" s="232">
        <f>IF(N512="sníž. přenesená",J512,0)</f>
        <v>0</v>
      </c>
      <c r="BI512" s="232">
        <f>IF(N512="nulová",J512,0)</f>
        <v>0</v>
      </c>
      <c r="BJ512" s="18" t="s">
        <v>82</v>
      </c>
      <c r="BK512" s="232">
        <f>ROUND(I512*H512,2)</f>
        <v>0</v>
      </c>
      <c r="BL512" s="18" t="s">
        <v>269</v>
      </c>
      <c r="BM512" s="231" t="s">
        <v>1304</v>
      </c>
    </row>
    <row r="513" s="2" customFormat="1">
      <c r="A513" s="39"/>
      <c r="B513" s="40"/>
      <c r="C513" s="41"/>
      <c r="D513" s="233" t="s">
        <v>149</v>
      </c>
      <c r="E513" s="41"/>
      <c r="F513" s="234" t="s">
        <v>1305</v>
      </c>
      <c r="G513" s="41"/>
      <c r="H513" s="41"/>
      <c r="I513" s="137"/>
      <c r="J513" s="41"/>
      <c r="K513" s="41"/>
      <c r="L513" s="45"/>
      <c r="M513" s="235"/>
      <c r="N513" s="236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149</v>
      </c>
      <c r="AU513" s="18" t="s">
        <v>85</v>
      </c>
    </row>
    <row r="514" s="13" customFormat="1">
      <c r="A514" s="13"/>
      <c r="B514" s="237"/>
      <c r="C514" s="238"/>
      <c r="D514" s="233" t="s">
        <v>150</v>
      </c>
      <c r="E514" s="239" t="s">
        <v>19</v>
      </c>
      <c r="F514" s="240" t="s">
        <v>1638</v>
      </c>
      <c r="G514" s="238"/>
      <c r="H514" s="241">
        <v>10</v>
      </c>
      <c r="I514" s="242"/>
      <c r="J514" s="238"/>
      <c r="K514" s="238"/>
      <c r="L514" s="243"/>
      <c r="M514" s="244"/>
      <c r="N514" s="245"/>
      <c r="O514" s="245"/>
      <c r="P514" s="245"/>
      <c r="Q514" s="245"/>
      <c r="R514" s="245"/>
      <c r="S514" s="245"/>
      <c r="T514" s="24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7" t="s">
        <v>150</v>
      </c>
      <c r="AU514" s="247" t="s">
        <v>85</v>
      </c>
      <c r="AV514" s="13" t="s">
        <v>85</v>
      </c>
      <c r="AW514" s="13" t="s">
        <v>34</v>
      </c>
      <c r="AX514" s="13" t="s">
        <v>82</v>
      </c>
      <c r="AY514" s="247" t="s">
        <v>142</v>
      </c>
    </row>
    <row r="515" s="2" customFormat="1" ht="21.75" customHeight="1">
      <c r="A515" s="39"/>
      <c r="B515" s="40"/>
      <c r="C515" s="220" t="s">
        <v>843</v>
      </c>
      <c r="D515" s="220" t="s">
        <v>143</v>
      </c>
      <c r="E515" s="221" t="s">
        <v>793</v>
      </c>
      <c r="F515" s="222" t="s">
        <v>794</v>
      </c>
      <c r="G515" s="223" t="s">
        <v>194</v>
      </c>
      <c r="H515" s="224">
        <v>205</v>
      </c>
      <c r="I515" s="225"/>
      <c r="J515" s="226">
        <f>ROUND(I515*H515,2)</f>
        <v>0</v>
      </c>
      <c r="K515" s="222" t="s">
        <v>165</v>
      </c>
      <c r="L515" s="45"/>
      <c r="M515" s="227" t="s">
        <v>19</v>
      </c>
      <c r="N515" s="228" t="s">
        <v>45</v>
      </c>
      <c r="O515" s="85"/>
      <c r="P515" s="229">
        <f>O515*H515</f>
        <v>0</v>
      </c>
      <c r="Q515" s="229">
        <v>0.156</v>
      </c>
      <c r="R515" s="229">
        <f>Q515*H515</f>
        <v>31.98</v>
      </c>
      <c r="S515" s="229">
        <v>0</v>
      </c>
      <c r="T515" s="230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1" t="s">
        <v>269</v>
      </c>
      <c r="AT515" s="231" t="s">
        <v>143</v>
      </c>
      <c r="AU515" s="231" t="s">
        <v>85</v>
      </c>
      <c r="AY515" s="18" t="s">
        <v>142</v>
      </c>
      <c r="BE515" s="232">
        <f>IF(N515="základní",J515,0)</f>
        <v>0</v>
      </c>
      <c r="BF515" s="232">
        <f>IF(N515="snížená",J515,0)</f>
        <v>0</v>
      </c>
      <c r="BG515" s="232">
        <f>IF(N515="zákl. přenesená",J515,0)</f>
        <v>0</v>
      </c>
      <c r="BH515" s="232">
        <f>IF(N515="sníž. přenesená",J515,0)</f>
        <v>0</v>
      </c>
      <c r="BI515" s="232">
        <f>IF(N515="nulová",J515,0)</f>
        <v>0</v>
      </c>
      <c r="BJ515" s="18" t="s">
        <v>82</v>
      </c>
      <c r="BK515" s="232">
        <f>ROUND(I515*H515,2)</f>
        <v>0</v>
      </c>
      <c r="BL515" s="18" t="s">
        <v>269</v>
      </c>
      <c r="BM515" s="231" t="s">
        <v>795</v>
      </c>
    </row>
    <row r="516" s="2" customFormat="1">
      <c r="A516" s="39"/>
      <c r="B516" s="40"/>
      <c r="C516" s="41"/>
      <c r="D516" s="233" t="s">
        <v>149</v>
      </c>
      <c r="E516" s="41"/>
      <c r="F516" s="234" t="s">
        <v>796</v>
      </c>
      <c r="G516" s="41"/>
      <c r="H516" s="41"/>
      <c r="I516" s="137"/>
      <c r="J516" s="41"/>
      <c r="K516" s="41"/>
      <c r="L516" s="45"/>
      <c r="M516" s="235"/>
      <c r="N516" s="236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149</v>
      </c>
      <c r="AU516" s="18" t="s">
        <v>85</v>
      </c>
    </row>
    <row r="517" s="2" customFormat="1">
      <c r="A517" s="39"/>
      <c r="B517" s="40"/>
      <c r="C517" s="41"/>
      <c r="D517" s="233" t="s">
        <v>197</v>
      </c>
      <c r="E517" s="41"/>
      <c r="F517" s="260" t="s">
        <v>797</v>
      </c>
      <c r="G517" s="41"/>
      <c r="H517" s="41"/>
      <c r="I517" s="137"/>
      <c r="J517" s="41"/>
      <c r="K517" s="41"/>
      <c r="L517" s="45"/>
      <c r="M517" s="235"/>
      <c r="N517" s="236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197</v>
      </c>
      <c r="AU517" s="18" t="s">
        <v>85</v>
      </c>
    </row>
    <row r="518" s="13" customFormat="1">
      <c r="A518" s="13"/>
      <c r="B518" s="237"/>
      <c r="C518" s="238"/>
      <c r="D518" s="233" t="s">
        <v>150</v>
      </c>
      <c r="E518" s="239" t="s">
        <v>19</v>
      </c>
      <c r="F518" s="240" t="s">
        <v>1639</v>
      </c>
      <c r="G518" s="238"/>
      <c r="H518" s="241">
        <v>21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7" t="s">
        <v>150</v>
      </c>
      <c r="AU518" s="247" t="s">
        <v>85</v>
      </c>
      <c r="AV518" s="13" t="s">
        <v>85</v>
      </c>
      <c r="AW518" s="13" t="s">
        <v>34</v>
      </c>
      <c r="AX518" s="13" t="s">
        <v>74</v>
      </c>
      <c r="AY518" s="247" t="s">
        <v>142</v>
      </c>
    </row>
    <row r="519" s="13" customFormat="1">
      <c r="A519" s="13"/>
      <c r="B519" s="237"/>
      <c r="C519" s="238"/>
      <c r="D519" s="233" t="s">
        <v>150</v>
      </c>
      <c r="E519" s="239" t="s">
        <v>19</v>
      </c>
      <c r="F519" s="240" t="s">
        <v>1640</v>
      </c>
      <c r="G519" s="238"/>
      <c r="H519" s="241">
        <v>184</v>
      </c>
      <c r="I519" s="242"/>
      <c r="J519" s="238"/>
      <c r="K519" s="238"/>
      <c r="L519" s="243"/>
      <c r="M519" s="244"/>
      <c r="N519" s="245"/>
      <c r="O519" s="245"/>
      <c r="P519" s="245"/>
      <c r="Q519" s="245"/>
      <c r="R519" s="245"/>
      <c r="S519" s="245"/>
      <c r="T519" s="24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7" t="s">
        <v>150</v>
      </c>
      <c r="AU519" s="247" t="s">
        <v>85</v>
      </c>
      <c r="AV519" s="13" t="s">
        <v>85</v>
      </c>
      <c r="AW519" s="13" t="s">
        <v>34</v>
      </c>
      <c r="AX519" s="13" t="s">
        <v>74</v>
      </c>
      <c r="AY519" s="247" t="s">
        <v>142</v>
      </c>
    </row>
    <row r="520" s="14" customFormat="1">
      <c r="A520" s="14"/>
      <c r="B520" s="261"/>
      <c r="C520" s="262"/>
      <c r="D520" s="233" t="s">
        <v>150</v>
      </c>
      <c r="E520" s="263" t="s">
        <v>19</v>
      </c>
      <c r="F520" s="264" t="s">
        <v>480</v>
      </c>
      <c r="G520" s="262"/>
      <c r="H520" s="265">
        <v>205</v>
      </c>
      <c r="I520" s="266"/>
      <c r="J520" s="262"/>
      <c r="K520" s="262"/>
      <c r="L520" s="267"/>
      <c r="M520" s="268"/>
      <c r="N520" s="269"/>
      <c r="O520" s="269"/>
      <c r="P520" s="269"/>
      <c r="Q520" s="269"/>
      <c r="R520" s="269"/>
      <c r="S520" s="269"/>
      <c r="T520" s="27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1" t="s">
        <v>150</v>
      </c>
      <c r="AU520" s="271" t="s">
        <v>85</v>
      </c>
      <c r="AV520" s="14" t="s">
        <v>169</v>
      </c>
      <c r="AW520" s="14" t="s">
        <v>34</v>
      </c>
      <c r="AX520" s="14" t="s">
        <v>82</v>
      </c>
      <c r="AY520" s="271" t="s">
        <v>142</v>
      </c>
    </row>
    <row r="521" s="15" customFormat="1">
      <c r="A521" s="15"/>
      <c r="B521" s="276"/>
      <c r="C521" s="277"/>
      <c r="D521" s="233" t="s">
        <v>150</v>
      </c>
      <c r="E521" s="278" t="s">
        <v>19</v>
      </c>
      <c r="F521" s="279" t="s">
        <v>1637</v>
      </c>
      <c r="G521" s="277"/>
      <c r="H521" s="278" t="s">
        <v>19</v>
      </c>
      <c r="I521" s="280"/>
      <c r="J521" s="277"/>
      <c r="K521" s="277"/>
      <c r="L521" s="281"/>
      <c r="M521" s="282"/>
      <c r="N521" s="283"/>
      <c r="O521" s="283"/>
      <c r="P521" s="283"/>
      <c r="Q521" s="283"/>
      <c r="R521" s="283"/>
      <c r="S521" s="283"/>
      <c r="T521" s="284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85" t="s">
        <v>150</v>
      </c>
      <c r="AU521" s="285" t="s">
        <v>85</v>
      </c>
      <c r="AV521" s="15" t="s">
        <v>82</v>
      </c>
      <c r="AW521" s="15" t="s">
        <v>34</v>
      </c>
      <c r="AX521" s="15" t="s">
        <v>74</v>
      </c>
      <c r="AY521" s="285" t="s">
        <v>142</v>
      </c>
    </row>
    <row r="522" s="2" customFormat="1" ht="16.5" customHeight="1">
      <c r="A522" s="39"/>
      <c r="B522" s="40"/>
      <c r="C522" s="248" t="s">
        <v>851</v>
      </c>
      <c r="D522" s="248" t="s">
        <v>152</v>
      </c>
      <c r="E522" s="249" t="s">
        <v>800</v>
      </c>
      <c r="F522" s="250" t="s">
        <v>801</v>
      </c>
      <c r="G522" s="251" t="s">
        <v>194</v>
      </c>
      <c r="H522" s="252">
        <v>410</v>
      </c>
      <c r="I522" s="253"/>
      <c r="J522" s="254">
        <f>ROUND(I522*H522,2)</f>
        <v>0</v>
      </c>
      <c r="K522" s="250" t="s">
        <v>165</v>
      </c>
      <c r="L522" s="255"/>
      <c r="M522" s="256" t="s">
        <v>19</v>
      </c>
      <c r="N522" s="257" t="s">
        <v>45</v>
      </c>
      <c r="O522" s="85"/>
      <c r="P522" s="229">
        <f>O522*H522</f>
        <v>0</v>
      </c>
      <c r="Q522" s="229">
        <v>2.0000000000000002E-05</v>
      </c>
      <c r="R522" s="229">
        <f>Q522*H522</f>
        <v>0.0082000000000000007</v>
      </c>
      <c r="S522" s="229">
        <v>0</v>
      </c>
      <c r="T522" s="230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1" t="s">
        <v>325</v>
      </c>
      <c r="AT522" s="231" t="s">
        <v>152</v>
      </c>
      <c r="AU522" s="231" t="s">
        <v>85</v>
      </c>
      <c r="AY522" s="18" t="s">
        <v>142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8" t="s">
        <v>82</v>
      </c>
      <c r="BK522" s="232">
        <f>ROUND(I522*H522,2)</f>
        <v>0</v>
      </c>
      <c r="BL522" s="18" t="s">
        <v>325</v>
      </c>
      <c r="BM522" s="231" t="s">
        <v>802</v>
      </c>
    </row>
    <row r="523" s="2" customFormat="1">
      <c r="A523" s="39"/>
      <c r="B523" s="40"/>
      <c r="C523" s="41"/>
      <c r="D523" s="233" t="s">
        <v>149</v>
      </c>
      <c r="E523" s="41"/>
      <c r="F523" s="234" t="s">
        <v>801</v>
      </c>
      <c r="G523" s="41"/>
      <c r="H523" s="41"/>
      <c r="I523" s="137"/>
      <c r="J523" s="41"/>
      <c r="K523" s="41"/>
      <c r="L523" s="45"/>
      <c r="M523" s="235"/>
      <c r="N523" s="236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149</v>
      </c>
      <c r="AU523" s="18" t="s">
        <v>85</v>
      </c>
    </row>
    <row r="524" s="13" customFormat="1">
      <c r="A524" s="13"/>
      <c r="B524" s="237"/>
      <c r="C524" s="238"/>
      <c r="D524" s="233" t="s">
        <v>150</v>
      </c>
      <c r="E524" s="239" t="s">
        <v>19</v>
      </c>
      <c r="F524" s="240" t="s">
        <v>1641</v>
      </c>
      <c r="G524" s="238"/>
      <c r="H524" s="241">
        <v>410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7" t="s">
        <v>150</v>
      </c>
      <c r="AU524" s="247" t="s">
        <v>85</v>
      </c>
      <c r="AV524" s="13" t="s">
        <v>85</v>
      </c>
      <c r="AW524" s="13" t="s">
        <v>34</v>
      </c>
      <c r="AX524" s="13" t="s">
        <v>82</v>
      </c>
      <c r="AY524" s="247" t="s">
        <v>142</v>
      </c>
    </row>
    <row r="525" s="2" customFormat="1" ht="21.75" customHeight="1">
      <c r="A525" s="39"/>
      <c r="B525" s="40"/>
      <c r="C525" s="220" t="s">
        <v>856</v>
      </c>
      <c r="D525" s="220" t="s">
        <v>143</v>
      </c>
      <c r="E525" s="221" t="s">
        <v>1308</v>
      </c>
      <c r="F525" s="222" t="s">
        <v>1309</v>
      </c>
      <c r="G525" s="223" t="s">
        <v>155</v>
      </c>
      <c r="H525" s="224">
        <v>4</v>
      </c>
      <c r="I525" s="225"/>
      <c r="J525" s="226">
        <f>ROUND(I525*H525,2)</f>
        <v>0</v>
      </c>
      <c r="K525" s="222" t="s">
        <v>165</v>
      </c>
      <c r="L525" s="45"/>
      <c r="M525" s="227" t="s">
        <v>19</v>
      </c>
      <c r="N525" s="228" t="s">
        <v>45</v>
      </c>
      <c r="O525" s="85"/>
      <c r="P525" s="229">
        <f>O525*H525</f>
        <v>0</v>
      </c>
      <c r="Q525" s="229">
        <v>0</v>
      </c>
      <c r="R525" s="229">
        <f>Q525*H525</f>
        <v>0</v>
      </c>
      <c r="S525" s="229">
        <v>0</v>
      </c>
      <c r="T525" s="230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1" t="s">
        <v>269</v>
      </c>
      <c r="AT525" s="231" t="s">
        <v>143</v>
      </c>
      <c r="AU525" s="231" t="s">
        <v>85</v>
      </c>
      <c r="AY525" s="18" t="s">
        <v>142</v>
      </c>
      <c r="BE525" s="232">
        <f>IF(N525="základní",J525,0)</f>
        <v>0</v>
      </c>
      <c r="BF525" s="232">
        <f>IF(N525="snížená",J525,0)</f>
        <v>0</v>
      </c>
      <c r="BG525" s="232">
        <f>IF(N525="zákl. přenesená",J525,0)</f>
        <v>0</v>
      </c>
      <c r="BH525" s="232">
        <f>IF(N525="sníž. přenesená",J525,0)</f>
        <v>0</v>
      </c>
      <c r="BI525" s="232">
        <f>IF(N525="nulová",J525,0)</f>
        <v>0</v>
      </c>
      <c r="BJ525" s="18" t="s">
        <v>82</v>
      </c>
      <c r="BK525" s="232">
        <f>ROUND(I525*H525,2)</f>
        <v>0</v>
      </c>
      <c r="BL525" s="18" t="s">
        <v>269</v>
      </c>
      <c r="BM525" s="231" t="s">
        <v>1310</v>
      </c>
    </row>
    <row r="526" s="2" customFormat="1">
      <c r="A526" s="39"/>
      <c r="B526" s="40"/>
      <c r="C526" s="41"/>
      <c r="D526" s="233" t="s">
        <v>149</v>
      </c>
      <c r="E526" s="41"/>
      <c r="F526" s="234" t="s">
        <v>1311</v>
      </c>
      <c r="G526" s="41"/>
      <c r="H526" s="41"/>
      <c r="I526" s="137"/>
      <c r="J526" s="41"/>
      <c r="K526" s="41"/>
      <c r="L526" s="45"/>
      <c r="M526" s="235"/>
      <c r="N526" s="236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149</v>
      </c>
      <c r="AU526" s="18" t="s">
        <v>85</v>
      </c>
    </row>
    <row r="527" s="2" customFormat="1">
      <c r="A527" s="39"/>
      <c r="B527" s="40"/>
      <c r="C527" s="41"/>
      <c r="D527" s="233" t="s">
        <v>197</v>
      </c>
      <c r="E527" s="41"/>
      <c r="F527" s="260" t="s">
        <v>1312</v>
      </c>
      <c r="G527" s="41"/>
      <c r="H527" s="41"/>
      <c r="I527" s="137"/>
      <c r="J527" s="41"/>
      <c r="K527" s="41"/>
      <c r="L527" s="45"/>
      <c r="M527" s="235"/>
      <c r="N527" s="236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197</v>
      </c>
      <c r="AU527" s="18" t="s">
        <v>85</v>
      </c>
    </row>
    <row r="528" s="13" customFormat="1">
      <c r="A528" s="13"/>
      <c r="B528" s="237"/>
      <c r="C528" s="238"/>
      <c r="D528" s="233" t="s">
        <v>150</v>
      </c>
      <c r="E528" s="239" t="s">
        <v>19</v>
      </c>
      <c r="F528" s="240" t="s">
        <v>1642</v>
      </c>
      <c r="G528" s="238"/>
      <c r="H528" s="241">
        <v>4</v>
      </c>
      <c r="I528" s="242"/>
      <c r="J528" s="238"/>
      <c r="K528" s="238"/>
      <c r="L528" s="243"/>
      <c r="M528" s="244"/>
      <c r="N528" s="245"/>
      <c r="O528" s="245"/>
      <c r="P528" s="245"/>
      <c r="Q528" s="245"/>
      <c r="R528" s="245"/>
      <c r="S528" s="245"/>
      <c r="T528" s="24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7" t="s">
        <v>150</v>
      </c>
      <c r="AU528" s="247" t="s">
        <v>85</v>
      </c>
      <c r="AV528" s="13" t="s">
        <v>85</v>
      </c>
      <c r="AW528" s="13" t="s">
        <v>34</v>
      </c>
      <c r="AX528" s="13" t="s">
        <v>82</v>
      </c>
      <c r="AY528" s="247" t="s">
        <v>142</v>
      </c>
    </row>
    <row r="529" s="2" customFormat="1" ht="21.75" customHeight="1">
      <c r="A529" s="39"/>
      <c r="B529" s="40"/>
      <c r="C529" s="220" t="s">
        <v>861</v>
      </c>
      <c r="D529" s="220" t="s">
        <v>143</v>
      </c>
      <c r="E529" s="221" t="s">
        <v>817</v>
      </c>
      <c r="F529" s="222" t="s">
        <v>818</v>
      </c>
      <c r="G529" s="223" t="s">
        <v>813</v>
      </c>
      <c r="H529" s="224">
        <v>9.7919999999999998</v>
      </c>
      <c r="I529" s="225"/>
      <c r="J529" s="226">
        <f>ROUND(I529*H529,2)</f>
        <v>0</v>
      </c>
      <c r="K529" s="222" t="s">
        <v>165</v>
      </c>
      <c r="L529" s="45"/>
      <c r="M529" s="227" t="s">
        <v>19</v>
      </c>
      <c r="N529" s="228" t="s">
        <v>45</v>
      </c>
      <c r="O529" s="85"/>
      <c r="P529" s="229">
        <f>O529*H529</f>
        <v>0</v>
      </c>
      <c r="Q529" s="229">
        <v>2.2563399999999998</v>
      </c>
      <c r="R529" s="229">
        <f>Q529*H529</f>
        <v>22.094081279999997</v>
      </c>
      <c r="S529" s="229">
        <v>0</v>
      </c>
      <c r="T529" s="230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31" t="s">
        <v>269</v>
      </c>
      <c r="AT529" s="231" t="s">
        <v>143</v>
      </c>
      <c r="AU529" s="231" t="s">
        <v>85</v>
      </c>
      <c r="AY529" s="18" t="s">
        <v>142</v>
      </c>
      <c r="BE529" s="232">
        <f>IF(N529="základní",J529,0)</f>
        <v>0</v>
      </c>
      <c r="BF529" s="232">
        <f>IF(N529="snížená",J529,0)</f>
        <v>0</v>
      </c>
      <c r="BG529" s="232">
        <f>IF(N529="zákl. přenesená",J529,0)</f>
        <v>0</v>
      </c>
      <c r="BH529" s="232">
        <f>IF(N529="sníž. přenesená",J529,0)</f>
        <v>0</v>
      </c>
      <c r="BI529" s="232">
        <f>IF(N529="nulová",J529,0)</f>
        <v>0</v>
      </c>
      <c r="BJ529" s="18" t="s">
        <v>82</v>
      </c>
      <c r="BK529" s="232">
        <f>ROUND(I529*H529,2)</f>
        <v>0</v>
      </c>
      <c r="BL529" s="18" t="s">
        <v>269</v>
      </c>
      <c r="BM529" s="231" t="s">
        <v>819</v>
      </c>
    </row>
    <row r="530" s="2" customFormat="1">
      <c r="A530" s="39"/>
      <c r="B530" s="40"/>
      <c r="C530" s="41"/>
      <c r="D530" s="233" t="s">
        <v>149</v>
      </c>
      <c r="E530" s="41"/>
      <c r="F530" s="234" t="s">
        <v>820</v>
      </c>
      <c r="G530" s="41"/>
      <c r="H530" s="41"/>
      <c r="I530" s="137"/>
      <c r="J530" s="41"/>
      <c r="K530" s="41"/>
      <c r="L530" s="45"/>
      <c r="M530" s="235"/>
      <c r="N530" s="236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149</v>
      </c>
      <c r="AU530" s="18" t="s">
        <v>85</v>
      </c>
    </row>
    <row r="531" s="13" customFormat="1">
      <c r="A531" s="13"/>
      <c r="B531" s="237"/>
      <c r="C531" s="238"/>
      <c r="D531" s="233" t="s">
        <v>150</v>
      </c>
      <c r="E531" s="239" t="s">
        <v>19</v>
      </c>
      <c r="F531" s="240" t="s">
        <v>1643</v>
      </c>
      <c r="G531" s="238"/>
      <c r="H531" s="241">
        <v>9.7919999999999998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7" t="s">
        <v>150</v>
      </c>
      <c r="AU531" s="247" t="s">
        <v>85</v>
      </c>
      <c r="AV531" s="13" t="s">
        <v>85</v>
      </c>
      <c r="AW531" s="13" t="s">
        <v>34</v>
      </c>
      <c r="AX531" s="13" t="s">
        <v>82</v>
      </c>
      <c r="AY531" s="247" t="s">
        <v>142</v>
      </c>
    </row>
    <row r="532" s="2" customFormat="1" ht="16.5" customHeight="1">
      <c r="A532" s="39"/>
      <c r="B532" s="40"/>
      <c r="C532" s="220" t="s">
        <v>868</v>
      </c>
      <c r="D532" s="220" t="s">
        <v>143</v>
      </c>
      <c r="E532" s="221" t="s">
        <v>823</v>
      </c>
      <c r="F532" s="222" t="s">
        <v>824</v>
      </c>
      <c r="G532" s="223" t="s">
        <v>825</v>
      </c>
      <c r="H532" s="224">
        <v>0.10000000000000001</v>
      </c>
      <c r="I532" s="225"/>
      <c r="J532" s="226">
        <f>ROUND(I532*H532,2)</f>
        <v>0</v>
      </c>
      <c r="K532" s="222" t="s">
        <v>165</v>
      </c>
      <c r="L532" s="45"/>
      <c r="M532" s="227" t="s">
        <v>19</v>
      </c>
      <c r="N532" s="228" t="s">
        <v>45</v>
      </c>
      <c r="O532" s="85"/>
      <c r="P532" s="229">
        <f>O532*H532</f>
        <v>0</v>
      </c>
      <c r="Q532" s="229">
        <v>1.0601700000000001</v>
      </c>
      <c r="R532" s="229">
        <f>Q532*H532</f>
        <v>0.10601700000000001</v>
      </c>
      <c r="S532" s="229">
        <v>0</v>
      </c>
      <c r="T532" s="230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1" t="s">
        <v>269</v>
      </c>
      <c r="AT532" s="231" t="s">
        <v>143</v>
      </c>
      <c r="AU532" s="231" t="s">
        <v>85</v>
      </c>
      <c r="AY532" s="18" t="s">
        <v>142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18" t="s">
        <v>82</v>
      </c>
      <c r="BK532" s="232">
        <f>ROUND(I532*H532,2)</f>
        <v>0</v>
      </c>
      <c r="BL532" s="18" t="s">
        <v>269</v>
      </c>
      <c r="BM532" s="231" t="s">
        <v>826</v>
      </c>
    </row>
    <row r="533" s="2" customFormat="1">
      <c r="A533" s="39"/>
      <c r="B533" s="40"/>
      <c r="C533" s="41"/>
      <c r="D533" s="233" t="s">
        <v>149</v>
      </c>
      <c r="E533" s="41"/>
      <c r="F533" s="234" t="s">
        <v>827</v>
      </c>
      <c r="G533" s="41"/>
      <c r="H533" s="41"/>
      <c r="I533" s="137"/>
      <c r="J533" s="41"/>
      <c r="K533" s="41"/>
      <c r="L533" s="45"/>
      <c r="M533" s="235"/>
      <c r="N533" s="236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149</v>
      </c>
      <c r="AU533" s="18" t="s">
        <v>85</v>
      </c>
    </row>
    <row r="534" s="13" customFormat="1">
      <c r="A534" s="13"/>
      <c r="B534" s="237"/>
      <c r="C534" s="238"/>
      <c r="D534" s="233" t="s">
        <v>150</v>
      </c>
      <c r="E534" s="239" t="s">
        <v>19</v>
      </c>
      <c r="F534" s="240" t="s">
        <v>1315</v>
      </c>
      <c r="G534" s="238"/>
      <c r="H534" s="241">
        <v>0.10000000000000001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7" t="s">
        <v>150</v>
      </c>
      <c r="AU534" s="247" t="s">
        <v>85</v>
      </c>
      <c r="AV534" s="13" t="s">
        <v>85</v>
      </c>
      <c r="AW534" s="13" t="s">
        <v>34</v>
      </c>
      <c r="AX534" s="13" t="s">
        <v>82</v>
      </c>
      <c r="AY534" s="247" t="s">
        <v>142</v>
      </c>
    </row>
    <row r="535" s="2" customFormat="1" ht="16.5" customHeight="1">
      <c r="A535" s="39"/>
      <c r="B535" s="40"/>
      <c r="C535" s="220" t="s">
        <v>874</v>
      </c>
      <c r="D535" s="220" t="s">
        <v>143</v>
      </c>
      <c r="E535" s="221" t="s">
        <v>830</v>
      </c>
      <c r="F535" s="222" t="s">
        <v>831</v>
      </c>
      <c r="G535" s="223" t="s">
        <v>825</v>
      </c>
      <c r="H535" s="224">
        <v>57.704999999999998</v>
      </c>
      <c r="I535" s="225"/>
      <c r="J535" s="226">
        <f>ROUND(I535*H535,2)</f>
        <v>0</v>
      </c>
      <c r="K535" s="222" t="s">
        <v>165</v>
      </c>
      <c r="L535" s="45"/>
      <c r="M535" s="227" t="s">
        <v>19</v>
      </c>
      <c r="N535" s="228" t="s">
        <v>45</v>
      </c>
      <c r="O535" s="85"/>
      <c r="P535" s="229">
        <f>O535*H535</f>
        <v>0</v>
      </c>
      <c r="Q535" s="229">
        <v>0</v>
      </c>
      <c r="R535" s="229">
        <f>Q535*H535</f>
        <v>0</v>
      </c>
      <c r="S535" s="229">
        <v>0</v>
      </c>
      <c r="T535" s="230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1" t="s">
        <v>269</v>
      </c>
      <c r="AT535" s="231" t="s">
        <v>143</v>
      </c>
      <c r="AU535" s="231" t="s">
        <v>85</v>
      </c>
      <c r="AY535" s="18" t="s">
        <v>142</v>
      </c>
      <c r="BE535" s="232">
        <f>IF(N535="základní",J535,0)</f>
        <v>0</v>
      </c>
      <c r="BF535" s="232">
        <f>IF(N535="snížená",J535,0)</f>
        <v>0</v>
      </c>
      <c r="BG535" s="232">
        <f>IF(N535="zákl. přenesená",J535,0)</f>
        <v>0</v>
      </c>
      <c r="BH535" s="232">
        <f>IF(N535="sníž. přenesená",J535,0)</f>
        <v>0</v>
      </c>
      <c r="BI535" s="232">
        <f>IF(N535="nulová",J535,0)</f>
        <v>0</v>
      </c>
      <c r="BJ535" s="18" t="s">
        <v>82</v>
      </c>
      <c r="BK535" s="232">
        <f>ROUND(I535*H535,2)</f>
        <v>0</v>
      </c>
      <c r="BL535" s="18" t="s">
        <v>269</v>
      </c>
      <c r="BM535" s="231" t="s">
        <v>832</v>
      </c>
    </row>
    <row r="536" s="2" customFormat="1">
      <c r="A536" s="39"/>
      <c r="B536" s="40"/>
      <c r="C536" s="41"/>
      <c r="D536" s="233" t="s">
        <v>149</v>
      </c>
      <c r="E536" s="41"/>
      <c r="F536" s="234" t="s">
        <v>833</v>
      </c>
      <c r="G536" s="41"/>
      <c r="H536" s="41"/>
      <c r="I536" s="137"/>
      <c r="J536" s="41"/>
      <c r="K536" s="41"/>
      <c r="L536" s="45"/>
      <c r="M536" s="235"/>
      <c r="N536" s="236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149</v>
      </c>
      <c r="AU536" s="18" t="s">
        <v>85</v>
      </c>
    </row>
    <row r="537" s="2" customFormat="1">
      <c r="A537" s="39"/>
      <c r="B537" s="40"/>
      <c r="C537" s="41"/>
      <c r="D537" s="233" t="s">
        <v>197</v>
      </c>
      <c r="E537" s="41"/>
      <c r="F537" s="260" t="s">
        <v>834</v>
      </c>
      <c r="G537" s="41"/>
      <c r="H537" s="41"/>
      <c r="I537" s="137"/>
      <c r="J537" s="41"/>
      <c r="K537" s="41"/>
      <c r="L537" s="45"/>
      <c r="M537" s="235"/>
      <c r="N537" s="236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197</v>
      </c>
      <c r="AU537" s="18" t="s">
        <v>85</v>
      </c>
    </row>
    <row r="538" s="13" customFormat="1">
      <c r="A538" s="13"/>
      <c r="B538" s="237"/>
      <c r="C538" s="238"/>
      <c r="D538" s="233" t="s">
        <v>150</v>
      </c>
      <c r="E538" s="239" t="s">
        <v>19</v>
      </c>
      <c r="F538" s="240" t="s">
        <v>1644</v>
      </c>
      <c r="G538" s="238"/>
      <c r="H538" s="241">
        <v>2.9380000000000002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7" t="s">
        <v>150</v>
      </c>
      <c r="AU538" s="247" t="s">
        <v>85</v>
      </c>
      <c r="AV538" s="13" t="s">
        <v>85</v>
      </c>
      <c r="AW538" s="13" t="s">
        <v>34</v>
      </c>
      <c r="AX538" s="13" t="s">
        <v>74</v>
      </c>
      <c r="AY538" s="247" t="s">
        <v>142</v>
      </c>
    </row>
    <row r="539" s="13" customFormat="1">
      <c r="A539" s="13"/>
      <c r="B539" s="237"/>
      <c r="C539" s="238"/>
      <c r="D539" s="233" t="s">
        <v>150</v>
      </c>
      <c r="E539" s="239" t="s">
        <v>19</v>
      </c>
      <c r="F539" s="240" t="s">
        <v>1645</v>
      </c>
      <c r="G539" s="238"/>
      <c r="H539" s="241">
        <v>38.609999999999999</v>
      </c>
      <c r="I539" s="242"/>
      <c r="J539" s="238"/>
      <c r="K539" s="238"/>
      <c r="L539" s="243"/>
      <c r="M539" s="244"/>
      <c r="N539" s="245"/>
      <c r="O539" s="245"/>
      <c r="P539" s="245"/>
      <c r="Q539" s="245"/>
      <c r="R539" s="245"/>
      <c r="S539" s="245"/>
      <c r="T539" s="246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7" t="s">
        <v>150</v>
      </c>
      <c r="AU539" s="247" t="s">
        <v>85</v>
      </c>
      <c r="AV539" s="13" t="s">
        <v>85</v>
      </c>
      <c r="AW539" s="13" t="s">
        <v>34</v>
      </c>
      <c r="AX539" s="13" t="s">
        <v>74</v>
      </c>
      <c r="AY539" s="247" t="s">
        <v>142</v>
      </c>
    </row>
    <row r="540" s="13" customFormat="1">
      <c r="A540" s="13"/>
      <c r="B540" s="237"/>
      <c r="C540" s="238"/>
      <c r="D540" s="233" t="s">
        <v>150</v>
      </c>
      <c r="E540" s="239" t="s">
        <v>19</v>
      </c>
      <c r="F540" s="240" t="s">
        <v>1646</v>
      </c>
      <c r="G540" s="238"/>
      <c r="H540" s="241">
        <v>16.157</v>
      </c>
      <c r="I540" s="242"/>
      <c r="J540" s="238"/>
      <c r="K540" s="238"/>
      <c r="L540" s="243"/>
      <c r="M540" s="244"/>
      <c r="N540" s="245"/>
      <c r="O540" s="245"/>
      <c r="P540" s="245"/>
      <c r="Q540" s="245"/>
      <c r="R540" s="245"/>
      <c r="S540" s="245"/>
      <c r="T540" s="24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7" t="s">
        <v>150</v>
      </c>
      <c r="AU540" s="247" t="s">
        <v>85</v>
      </c>
      <c r="AV540" s="13" t="s">
        <v>85</v>
      </c>
      <c r="AW540" s="13" t="s">
        <v>34</v>
      </c>
      <c r="AX540" s="13" t="s">
        <v>74</v>
      </c>
      <c r="AY540" s="247" t="s">
        <v>142</v>
      </c>
    </row>
    <row r="541" s="14" customFormat="1">
      <c r="A541" s="14"/>
      <c r="B541" s="261"/>
      <c r="C541" s="262"/>
      <c r="D541" s="233" t="s">
        <v>150</v>
      </c>
      <c r="E541" s="263" t="s">
        <v>19</v>
      </c>
      <c r="F541" s="264" t="s">
        <v>480</v>
      </c>
      <c r="G541" s="262"/>
      <c r="H541" s="265">
        <v>57.704999999999998</v>
      </c>
      <c r="I541" s="266"/>
      <c r="J541" s="262"/>
      <c r="K541" s="262"/>
      <c r="L541" s="267"/>
      <c r="M541" s="268"/>
      <c r="N541" s="269"/>
      <c r="O541" s="269"/>
      <c r="P541" s="269"/>
      <c r="Q541" s="269"/>
      <c r="R541" s="269"/>
      <c r="S541" s="269"/>
      <c r="T541" s="27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1" t="s">
        <v>150</v>
      </c>
      <c r="AU541" s="271" t="s">
        <v>85</v>
      </c>
      <c r="AV541" s="14" t="s">
        <v>169</v>
      </c>
      <c r="AW541" s="14" t="s">
        <v>34</v>
      </c>
      <c r="AX541" s="14" t="s">
        <v>82</v>
      </c>
      <c r="AY541" s="271" t="s">
        <v>142</v>
      </c>
    </row>
    <row r="542" s="2" customFormat="1" ht="21.75" customHeight="1">
      <c r="A542" s="39"/>
      <c r="B542" s="40"/>
      <c r="C542" s="220" t="s">
        <v>325</v>
      </c>
      <c r="D542" s="220" t="s">
        <v>143</v>
      </c>
      <c r="E542" s="221" t="s">
        <v>839</v>
      </c>
      <c r="F542" s="222" t="s">
        <v>840</v>
      </c>
      <c r="G542" s="223" t="s">
        <v>825</v>
      </c>
      <c r="H542" s="224">
        <v>57.704999999999998</v>
      </c>
      <c r="I542" s="225"/>
      <c r="J542" s="226">
        <f>ROUND(I542*H542,2)</f>
        <v>0</v>
      </c>
      <c r="K542" s="222" t="s">
        <v>165</v>
      </c>
      <c r="L542" s="45"/>
      <c r="M542" s="227" t="s">
        <v>19</v>
      </c>
      <c r="N542" s="228" t="s">
        <v>45</v>
      </c>
      <c r="O542" s="85"/>
      <c r="P542" s="229">
        <f>O542*H542</f>
        <v>0</v>
      </c>
      <c r="Q542" s="229">
        <v>0</v>
      </c>
      <c r="R542" s="229">
        <f>Q542*H542</f>
        <v>0</v>
      </c>
      <c r="S542" s="229">
        <v>0</v>
      </c>
      <c r="T542" s="230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1" t="s">
        <v>269</v>
      </c>
      <c r="AT542" s="231" t="s">
        <v>143</v>
      </c>
      <c r="AU542" s="231" t="s">
        <v>85</v>
      </c>
      <c r="AY542" s="18" t="s">
        <v>142</v>
      </c>
      <c r="BE542" s="232">
        <f>IF(N542="základní",J542,0)</f>
        <v>0</v>
      </c>
      <c r="BF542" s="232">
        <f>IF(N542="snížená",J542,0)</f>
        <v>0</v>
      </c>
      <c r="BG542" s="232">
        <f>IF(N542="zákl. přenesená",J542,0)</f>
        <v>0</v>
      </c>
      <c r="BH542" s="232">
        <f>IF(N542="sníž. přenesená",J542,0)</f>
        <v>0</v>
      </c>
      <c r="BI542" s="232">
        <f>IF(N542="nulová",J542,0)</f>
        <v>0</v>
      </c>
      <c r="BJ542" s="18" t="s">
        <v>82</v>
      </c>
      <c r="BK542" s="232">
        <f>ROUND(I542*H542,2)</f>
        <v>0</v>
      </c>
      <c r="BL542" s="18" t="s">
        <v>269</v>
      </c>
      <c r="BM542" s="231" t="s">
        <v>841</v>
      </c>
    </row>
    <row r="543" s="2" customFormat="1">
      <c r="A543" s="39"/>
      <c r="B543" s="40"/>
      <c r="C543" s="41"/>
      <c r="D543" s="233" t="s">
        <v>149</v>
      </c>
      <c r="E543" s="41"/>
      <c r="F543" s="234" t="s">
        <v>842</v>
      </c>
      <c r="G543" s="41"/>
      <c r="H543" s="41"/>
      <c r="I543" s="137"/>
      <c r="J543" s="41"/>
      <c r="K543" s="41"/>
      <c r="L543" s="45"/>
      <c r="M543" s="235"/>
      <c r="N543" s="236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149</v>
      </c>
      <c r="AU543" s="18" t="s">
        <v>85</v>
      </c>
    </row>
    <row r="544" s="2" customFormat="1">
      <c r="A544" s="39"/>
      <c r="B544" s="40"/>
      <c r="C544" s="41"/>
      <c r="D544" s="233" t="s">
        <v>197</v>
      </c>
      <c r="E544" s="41"/>
      <c r="F544" s="260" t="s">
        <v>834</v>
      </c>
      <c r="G544" s="41"/>
      <c r="H544" s="41"/>
      <c r="I544" s="137"/>
      <c r="J544" s="41"/>
      <c r="K544" s="41"/>
      <c r="L544" s="45"/>
      <c r="M544" s="235"/>
      <c r="N544" s="236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197</v>
      </c>
      <c r="AU544" s="18" t="s">
        <v>85</v>
      </c>
    </row>
    <row r="545" s="13" customFormat="1">
      <c r="A545" s="13"/>
      <c r="B545" s="237"/>
      <c r="C545" s="238"/>
      <c r="D545" s="233" t="s">
        <v>150</v>
      </c>
      <c r="E545" s="239" t="s">
        <v>19</v>
      </c>
      <c r="F545" s="240" t="s">
        <v>1644</v>
      </c>
      <c r="G545" s="238"/>
      <c r="H545" s="241">
        <v>2.9380000000000002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7" t="s">
        <v>150</v>
      </c>
      <c r="AU545" s="247" t="s">
        <v>85</v>
      </c>
      <c r="AV545" s="13" t="s">
        <v>85</v>
      </c>
      <c r="AW545" s="13" t="s">
        <v>34</v>
      </c>
      <c r="AX545" s="13" t="s">
        <v>74</v>
      </c>
      <c r="AY545" s="247" t="s">
        <v>142</v>
      </c>
    </row>
    <row r="546" s="13" customFormat="1">
      <c r="A546" s="13"/>
      <c r="B546" s="237"/>
      <c r="C546" s="238"/>
      <c r="D546" s="233" t="s">
        <v>150</v>
      </c>
      <c r="E546" s="239" t="s">
        <v>19</v>
      </c>
      <c r="F546" s="240" t="s">
        <v>1645</v>
      </c>
      <c r="G546" s="238"/>
      <c r="H546" s="241">
        <v>38.609999999999999</v>
      </c>
      <c r="I546" s="242"/>
      <c r="J546" s="238"/>
      <c r="K546" s="238"/>
      <c r="L546" s="243"/>
      <c r="M546" s="244"/>
      <c r="N546" s="245"/>
      <c r="O546" s="245"/>
      <c r="P546" s="245"/>
      <c r="Q546" s="245"/>
      <c r="R546" s="245"/>
      <c r="S546" s="245"/>
      <c r="T546" s="246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7" t="s">
        <v>150</v>
      </c>
      <c r="AU546" s="247" t="s">
        <v>85</v>
      </c>
      <c r="AV546" s="13" t="s">
        <v>85</v>
      </c>
      <c r="AW546" s="13" t="s">
        <v>34</v>
      </c>
      <c r="AX546" s="13" t="s">
        <v>74</v>
      </c>
      <c r="AY546" s="247" t="s">
        <v>142</v>
      </c>
    </row>
    <row r="547" s="13" customFormat="1">
      <c r="A547" s="13"/>
      <c r="B547" s="237"/>
      <c r="C547" s="238"/>
      <c r="D547" s="233" t="s">
        <v>150</v>
      </c>
      <c r="E547" s="239" t="s">
        <v>19</v>
      </c>
      <c r="F547" s="240" t="s">
        <v>1646</v>
      </c>
      <c r="G547" s="238"/>
      <c r="H547" s="241">
        <v>16.157</v>
      </c>
      <c r="I547" s="242"/>
      <c r="J547" s="238"/>
      <c r="K547" s="238"/>
      <c r="L547" s="243"/>
      <c r="M547" s="244"/>
      <c r="N547" s="245"/>
      <c r="O547" s="245"/>
      <c r="P547" s="245"/>
      <c r="Q547" s="245"/>
      <c r="R547" s="245"/>
      <c r="S547" s="245"/>
      <c r="T547" s="246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7" t="s">
        <v>150</v>
      </c>
      <c r="AU547" s="247" t="s">
        <v>85</v>
      </c>
      <c r="AV547" s="13" t="s">
        <v>85</v>
      </c>
      <c r="AW547" s="13" t="s">
        <v>34</v>
      </c>
      <c r="AX547" s="13" t="s">
        <v>74</v>
      </c>
      <c r="AY547" s="247" t="s">
        <v>142</v>
      </c>
    </row>
    <row r="548" s="14" customFormat="1">
      <c r="A548" s="14"/>
      <c r="B548" s="261"/>
      <c r="C548" s="262"/>
      <c r="D548" s="233" t="s">
        <v>150</v>
      </c>
      <c r="E548" s="263" t="s">
        <v>19</v>
      </c>
      <c r="F548" s="264" t="s">
        <v>480</v>
      </c>
      <c r="G548" s="262"/>
      <c r="H548" s="265">
        <v>57.704999999999998</v>
      </c>
      <c r="I548" s="266"/>
      <c r="J548" s="262"/>
      <c r="K548" s="262"/>
      <c r="L548" s="267"/>
      <c r="M548" s="268"/>
      <c r="N548" s="269"/>
      <c r="O548" s="269"/>
      <c r="P548" s="269"/>
      <c r="Q548" s="269"/>
      <c r="R548" s="269"/>
      <c r="S548" s="269"/>
      <c r="T548" s="270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71" t="s">
        <v>150</v>
      </c>
      <c r="AU548" s="271" t="s">
        <v>85</v>
      </c>
      <c r="AV548" s="14" t="s">
        <v>169</v>
      </c>
      <c r="AW548" s="14" t="s">
        <v>34</v>
      </c>
      <c r="AX548" s="14" t="s">
        <v>82</v>
      </c>
      <c r="AY548" s="271" t="s">
        <v>142</v>
      </c>
    </row>
    <row r="549" s="2" customFormat="1" ht="16.5" customHeight="1">
      <c r="A549" s="39"/>
      <c r="B549" s="40"/>
      <c r="C549" s="220" t="s">
        <v>885</v>
      </c>
      <c r="D549" s="220" t="s">
        <v>143</v>
      </c>
      <c r="E549" s="221" t="s">
        <v>844</v>
      </c>
      <c r="F549" s="222" t="s">
        <v>845</v>
      </c>
      <c r="G549" s="223" t="s">
        <v>146</v>
      </c>
      <c r="H549" s="224">
        <v>195</v>
      </c>
      <c r="I549" s="225"/>
      <c r="J549" s="226">
        <f>ROUND(I549*H549,2)</f>
        <v>0</v>
      </c>
      <c r="K549" s="222" t="s">
        <v>165</v>
      </c>
      <c r="L549" s="45"/>
      <c r="M549" s="227" t="s">
        <v>19</v>
      </c>
      <c r="N549" s="228" t="s">
        <v>45</v>
      </c>
      <c r="O549" s="85"/>
      <c r="P549" s="229">
        <f>O549*H549</f>
        <v>0</v>
      </c>
      <c r="Q549" s="229">
        <v>0</v>
      </c>
      <c r="R549" s="229">
        <f>Q549*H549</f>
        <v>0</v>
      </c>
      <c r="S549" s="229">
        <v>0</v>
      </c>
      <c r="T549" s="230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1" t="s">
        <v>269</v>
      </c>
      <c r="AT549" s="231" t="s">
        <v>143</v>
      </c>
      <c r="AU549" s="231" t="s">
        <v>85</v>
      </c>
      <c r="AY549" s="18" t="s">
        <v>142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18" t="s">
        <v>82</v>
      </c>
      <c r="BK549" s="232">
        <f>ROUND(I549*H549,2)</f>
        <v>0</v>
      </c>
      <c r="BL549" s="18" t="s">
        <v>269</v>
      </c>
      <c r="BM549" s="231" t="s">
        <v>846</v>
      </c>
    </row>
    <row r="550" s="2" customFormat="1">
      <c r="A550" s="39"/>
      <c r="B550" s="40"/>
      <c r="C550" s="41"/>
      <c r="D550" s="233" t="s">
        <v>149</v>
      </c>
      <c r="E550" s="41"/>
      <c r="F550" s="234" t="s">
        <v>847</v>
      </c>
      <c r="G550" s="41"/>
      <c r="H550" s="41"/>
      <c r="I550" s="137"/>
      <c r="J550" s="41"/>
      <c r="K550" s="41"/>
      <c r="L550" s="45"/>
      <c r="M550" s="235"/>
      <c r="N550" s="236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149</v>
      </c>
      <c r="AU550" s="18" t="s">
        <v>85</v>
      </c>
    </row>
    <row r="551" s="2" customFormat="1">
      <c r="A551" s="39"/>
      <c r="B551" s="40"/>
      <c r="C551" s="41"/>
      <c r="D551" s="233" t="s">
        <v>197</v>
      </c>
      <c r="E551" s="41"/>
      <c r="F551" s="260" t="s">
        <v>848</v>
      </c>
      <c r="G551" s="41"/>
      <c r="H551" s="41"/>
      <c r="I551" s="137"/>
      <c r="J551" s="41"/>
      <c r="K551" s="41"/>
      <c r="L551" s="45"/>
      <c r="M551" s="235"/>
      <c r="N551" s="236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197</v>
      </c>
      <c r="AU551" s="18" t="s">
        <v>85</v>
      </c>
    </row>
    <row r="552" s="13" customFormat="1">
      <c r="A552" s="13"/>
      <c r="B552" s="237"/>
      <c r="C552" s="238"/>
      <c r="D552" s="233" t="s">
        <v>150</v>
      </c>
      <c r="E552" s="239" t="s">
        <v>19</v>
      </c>
      <c r="F552" s="240" t="s">
        <v>1647</v>
      </c>
      <c r="G552" s="238"/>
      <c r="H552" s="241">
        <v>195</v>
      </c>
      <c r="I552" s="242"/>
      <c r="J552" s="238"/>
      <c r="K552" s="238"/>
      <c r="L552" s="243"/>
      <c r="M552" s="244"/>
      <c r="N552" s="245"/>
      <c r="O552" s="245"/>
      <c r="P552" s="245"/>
      <c r="Q552" s="245"/>
      <c r="R552" s="245"/>
      <c r="S552" s="245"/>
      <c r="T552" s="246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7" t="s">
        <v>150</v>
      </c>
      <c r="AU552" s="247" t="s">
        <v>85</v>
      </c>
      <c r="AV552" s="13" t="s">
        <v>85</v>
      </c>
      <c r="AW552" s="13" t="s">
        <v>34</v>
      </c>
      <c r="AX552" s="13" t="s">
        <v>82</v>
      </c>
      <c r="AY552" s="247" t="s">
        <v>142</v>
      </c>
    </row>
    <row r="553" s="2" customFormat="1" ht="21.75" customHeight="1">
      <c r="A553" s="39"/>
      <c r="B553" s="40"/>
      <c r="C553" s="220" t="s">
        <v>890</v>
      </c>
      <c r="D553" s="220" t="s">
        <v>143</v>
      </c>
      <c r="E553" s="221" t="s">
        <v>852</v>
      </c>
      <c r="F553" s="222" t="s">
        <v>853</v>
      </c>
      <c r="G553" s="223" t="s">
        <v>146</v>
      </c>
      <c r="H553" s="224">
        <v>144</v>
      </c>
      <c r="I553" s="225"/>
      <c r="J553" s="226">
        <f>ROUND(I553*H553,2)</f>
        <v>0</v>
      </c>
      <c r="K553" s="222" t="s">
        <v>165</v>
      </c>
      <c r="L553" s="45"/>
      <c r="M553" s="227" t="s">
        <v>19</v>
      </c>
      <c r="N553" s="228" t="s">
        <v>45</v>
      </c>
      <c r="O553" s="85"/>
      <c r="P553" s="229">
        <f>O553*H553</f>
        <v>0</v>
      </c>
      <c r="Q553" s="229">
        <v>0.1012</v>
      </c>
      <c r="R553" s="229">
        <f>Q553*H553</f>
        <v>14.572799999999999</v>
      </c>
      <c r="S553" s="229">
        <v>0</v>
      </c>
      <c r="T553" s="230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1" t="s">
        <v>269</v>
      </c>
      <c r="AT553" s="231" t="s">
        <v>143</v>
      </c>
      <c r="AU553" s="231" t="s">
        <v>85</v>
      </c>
      <c r="AY553" s="18" t="s">
        <v>142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18" t="s">
        <v>82</v>
      </c>
      <c r="BK553" s="232">
        <f>ROUND(I553*H553,2)</f>
        <v>0</v>
      </c>
      <c r="BL553" s="18" t="s">
        <v>269</v>
      </c>
      <c r="BM553" s="231" t="s">
        <v>854</v>
      </c>
    </row>
    <row r="554" s="2" customFormat="1">
      <c r="A554" s="39"/>
      <c r="B554" s="40"/>
      <c r="C554" s="41"/>
      <c r="D554" s="233" t="s">
        <v>149</v>
      </c>
      <c r="E554" s="41"/>
      <c r="F554" s="234" t="s">
        <v>855</v>
      </c>
      <c r="G554" s="41"/>
      <c r="H554" s="41"/>
      <c r="I554" s="137"/>
      <c r="J554" s="41"/>
      <c r="K554" s="41"/>
      <c r="L554" s="45"/>
      <c r="M554" s="235"/>
      <c r="N554" s="236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149</v>
      </c>
      <c r="AU554" s="18" t="s">
        <v>85</v>
      </c>
    </row>
    <row r="555" s="2" customFormat="1">
      <c r="A555" s="39"/>
      <c r="B555" s="40"/>
      <c r="C555" s="41"/>
      <c r="D555" s="233" t="s">
        <v>197</v>
      </c>
      <c r="E555" s="41"/>
      <c r="F555" s="260" t="s">
        <v>753</v>
      </c>
      <c r="G555" s="41"/>
      <c r="H555" s="41"/>
      <c r="I555" s="137"/>
      <c r="J555" s="41"/>
      <c r="K555" s="41"/>
      <c r="L555" s="45"/>
      <c r="M555" s="235"/>
      <c r="N555" s="236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197</v>
      </c>
      <c r="AU555" s="18" t="s">
        <v>85</v>
      </c>
    </row>
    <row r="556" s="13" customFormat="1">
      <c r="A556" s="13"/>
      <c r="B556" s="237"/>
      <c r="C556" s="238"/>
      <c r="D556" s="233" t="s">
        <v>150</v>
      </c>
      <c r="E556" s="239" t="s">
        <v>19</v>
      </c>
      <c r="F556" s="240" t="s">
        <v>1648</v>
      </c>
      <c r="G556" s="238"/>
      <c r="H556" s="241">
        <v>144</v>
      </c>
      <c r="I556" s="242"/>
      <c r="J556" s="238"/>
      <c r="K556" s="238"/>
      <c r="L556" s="243"/>
      <c r="M556" s="244"/>
      <c r="N556" s="245"/>
      <c r="O556" s="245"/>
      <c r="P556" s="245"/>
      <c r="Q556" s="245"/>
      <c r="R556" s="245"/>
      <c r="S556" s="245"/>
      <c r="T556" s="24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7" t="s">
        <v>150</v>
      </c>
      <c r="AU556" s="247" t="s">
        <v>85</v>
      </c>
      <c r="AV556" s="13" t="s">
        <v>85</v>
      </c>
      <c r="AW556" s="13" t="s">
        <v>34</v>
      </c>
      <c r="AX556" s="13" t="s">
        <v>82</v>
      </c>
      <c r="AY556" s="247" t="s">
        <v>142</v>
      </c>
    </row>
    <row r="557" s="2" customFormat="1" ht="16.5" customHeight="1">
      <c r="A557" s="39"/>
      <c r="B557" s="40"/>
      <c r="C557" s="248" t="s">
        <v>895</v>
      </c>
      <c r="D557" s="248" t="s">
        <v>152</v>
      </c>
      <c r="E557" s="249" t="s">
        <v>857</v>
      </c>
      <c r="F557" s="250" t="s">
        <v>858</v>
      </c>
      <c r="G557" s="251" t="s">
        <v>825</v>
      </c>
      <c r="H557" s="252">
        <v>19.440000000000001</v>
      </c>
      <c r="I557" s="253"/>
      <c r="J557" s="254">
        <f>ROUND(I557*H557,2)</f>
        <v>0</v>
      </c>
      <c r="K557" s="250" t="s">
        <v>19</v>
      </c>
      <c r="L557" s="255"/>
      <c r="M557" s="256" t="s">
        <v>19</v>
      </c>
      <c r="N557" s="257" t="s">
        <v>45</v>
      </c>
      <c r="O557" s="85"/>
      <c r="P557" s="229">
        <f>O557*H557</f>
        <v>0</v>
      </c>
      <c r="Q557" s="229">
        <v>1</v>
      </c>
      <c r="R557" s="229">
        <f>Q557*H557</f>
        <v>19.440000000000001</v>
      </c>
      <c r="S557" s="229">
        <v>0</v>
      </c>
      <c r="T557" s="230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1" t="s">
        <v>388</v>
      </c>
      <c r="AT557" s="231" t="s">
        <v>152</v>
      </c>
      <c r="AU557" s="231" t="s">
        <v>85</v>
      </c>
      <c r="AY557" s="18" t="s">
        <v>142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18" t="s">
        <v>82</v>
      </c>
      <c r="BK557" s="232">
        <f>ROUND(I557*H557,2)</f>
        <v>0</v>
      </c>
      <c r="BL557" s="18" t="s">
        <v>269</v>
      </c>
      <c r="BM557" s="231" t="s">
        <v>859</v>
      </c>
    </row>
    <row r="558" s="2" customFormat="1">
      <c r="A558" s="39"/>
      <c r="B558" s="40"/>
      <c r="C558" s="41"/>
      <c r="D558" s="233" t="s">
        <v>149</v>
      </c>
      <c r="E558" s="41"/>
      <c r="F558" s="234" t="s">
        <v>858</v>
      </c>
      <c r="G558" s="41"/>
      <c r="H558" s="41"/>
      <c r="I558" s="137"/>
      <c r="J558" s="41"/>
      <c r="K558" s="41"/>
      <c r="L558" s="45"/>
      <c r="M558" s="235"/>
      <c r="N558" s="236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149</v>
      </c>
      <c r="AU558" s="18" t="s">
        <v>85</v>
      </c>
    </row>
    <row r="559" s="13" customFormat="1">
      <c r="A559" s="13"/>
      <c r="B559" s="237"/>
      <c r="C559" s="238"/>
      <c r="D559" s="233" t="s">
        <v>150</v>
      </c>
      <c r="E559" s="239" t="s">
        <v>19</v>
      </c>
      <c r="F559" s="240" t="s">
        <v>1649</v>
      </c>
      <c r="G559" s="238"/>
      <c r="H559" s="241">
        <v>19.440000000000001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7" t="s">
        <v>150</v>
      </c>
      <c r="AU559" s="247" t="s">
        <v>85</v>
      </c>
      <c r="AV559" s="13" t="s">
        <v>85</v>
      </c>
      <c r="AW559" s="13" t="s">
        <v>34</v>
      </c>
      <c r="AX559" s="13" t="s">
        <v>82</v>
      </c>
      <c r="AY559" s="247" t="s">
        <v>142</v>
      </c>
    </row>
    <row r="560" s="2" customFormat="1" ht="21.75" customHeight="1">
      <c r="A560" s="39"/>
      <c r="B560" s="40"/>
      <c r="C560" s="220" t="s">
        <v>901</v>
      </c>
      <c r="D560" s="220" t="s">
        <v>143</v>
      </c>
      <c r="E560" s="221" t="s">
        <v>862</v>
      </c>
      <c r="F560" s="222" t="s">
        <v>863</v>
      </c>
      <c r="G560" s="223" t="s">
        <v>146</v>
      </c>
      <c r="H560" s="224">
        <v>186</v>
      </c>
      <c r="I560" s="225"/>
      <c r="J560" s="226">
        <f>ROUND(I560*H560,2)</f>
        <v>0</v>
      </c>
      <c r="K560" s="222" t="s">
        <v>165</v>
      </c>
      <c r="L560" s="45"/>
      <c r="M560" s="227" t="s">
        <v>19</v>
      </c>
      <c r="N560" s="228" t="s">
        <v>45</v>
      </c>
      <c r="O560" s="85"/>
      <c r="P560" s="229">
        <f>O560*H560</f>
        <v>0</v>
      </c>
      <c r="Q560" s="229">
        <v>0.30360999999999999</v>
      </c>
      <c r="R560" s="229">
        <f>Q560*H560</f>
        <v>56.47146</v>
      </c>
      <c r="S560" s="229">
        <v>0</v>
      </c>
      <c r="T560" s="230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1" t="s">
        <v>269</v>
      </c>
      <c r="AT560" s="231" t="s">
        <v>143</v>
      </c>
      <c r="AU560" s="231" t="s">
        <v>85</v>
      </c>
      <c r="AY560" s="18" t="s">
        <v>142</v>
      </c>
      <c r="BE560" s="232">
        <f>IF(N560="základní",J560,0)</f>
        <v>0</v>
      </c>
      <c r="BF560" s="232">
        <f>IF(N560="snížená",J560,0)</f>
        <v>0</v>
      </c>
      <c r="BG560" s="232">
        <f>IF(N560="zákl. přenesená",J560,0)</f>
        <v>0</v>
      </c>
      <c r="BH560" s="232">
        <f>IF(N560="sníž. přenesená",J560,0)</f>
        <v>0</v>
      </c>
      <c r="BI560" s="232">
        <f>IF(N560="nulová",J560,0)</f>
        <v>0</v>
      </c>
      <c r="BJ560" s="18" t="s">
        <v>82</v>
      </c>
      <c r="BK560" s="232">
        <f>ROUND(I560*H560,2)</f>
        <v>0</v>
      </c>
      <c r="BL560" s="18" t="s">
        <v>269</v>
      </c>
      <c r="BM560" s="231" t="s">
        <v>864</v>
      </c>
    </row>
    <row r="561" s="2" customFormat="1">
      <c r="A561" s="39"/>
      <c r="B561" s="40"/>
      <c r="C561" s="41"/>
      <c r="D561" s="233" t="s">
        <v>149</v>
      </c>
      <c r="E561" s="41"/>
      <c r="F561" s="234" t="s">
        <v>865</v>
      </c>
      <c r="G561" s="41"/>
      <c r="H561" s="41"/>
      <c r="I561" s="137"/>
      <c r="J561" s="41"/>
      <c r="K561" s="41"/>
      <c r="L561" s="45"/>
      <c r="M561" s="235"/>
      <c r="N561" s="236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149</v>
      </c>
      <c r="AU561" s="18" t="s">
        <v>85</v>
      </c>
    </row>
    <row r="562" s="2" customFormat="1">
      <c r="A562" s="39"/>
      <c r="B562" s="40"/>
      <c r="C562" s="41"/>
      <c r="D562" s="233" t="s">
        <v>197</v>
      </c>
      <c r="E562" s="41"/>
      <c r="F562" s="260" t="s">
        <v>753</v>
      </c>
      <c r="G562" s="41"/>
      <c r="H562" s="41"/>
      <c r="I562" s="137"/>
      <c r="J562" s="41"/>
      <c r="K562" s="41"/>
      <c r="L562" s="45"/>
      <c r="M562" s="235"/>
      <c r="N562" s="236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197</v>
      </c>
      <c r="AU562" s="18" t="s">
        <v>85</v>
      </c>
    </row>
    <row r="563" s="13" customFormat="1">
      <c r="A563" s="13"/>
      <c r="B563" s="237"/>
      <c r="C563" s="238"/>
      <c r="D563" s="233" t="s">
        <v>150</v>
      </c>
      <c r="E563" s="239" t="s">
        <v>19</v>
      </c>
      <c r="F563" s="240" t="s">
        <v>1650</v>
      </c>
      <c r="G563" s="238"/>
      <c r="H563" s="241">
        <v>42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7" t="s">
        <v>150</v>
      </c>
      <c r="AU563" s="247" t="s">
        <v>85</v>
      </c>
      <c r="AV563" s="13" t="s">
        <v>85</v>
      </c>
      <c r="AW563" s="13" t="s">
        <v>34</v>
      </c>
      <c r="AX563" s="13" t="s">
        <v>74</v>
      </c>
      <c r="AY563" s="247" t="s">
        <v>142</v>
      </c>
    </row>
    <row r="564" s="13" customFormat="1">
      <c r="A564" s="13"/>
      <c r="B564" s="237"/>
      <c r="C564" s="238"/>
      <c r="D564" s="233" t="s">
        <v>150</v>
      </c>
      <c r="E564" s="239" t="s">
        <v>19</v>
      </c>
      <c r="F564" s="240" t="s">
        <v>1651</v>
      </c>
      <c r="G564" s="238"/>
      <c r="H564" s="241">
        <v>144</v>
      </c>
      <c r="I564" s="242"/>
      <c r="J564" s="238"/>
      <c r="K564" s="238"/>
      <c r="L564" s="243"/>
      <c r="M564" s="244"/>
      <c r="N564" s="245"/>
      <c r="O564" s="245"/>
      <c r="P564" s="245"/>
      <c r="Q564" s="245"/>
      <c r="R564" s="245"/>
      <c r="S564" s="245"/>
      <c r="T564" s="24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7" t="s">
        <v>150</v>
      </c>
      <c r="AU564" s="247" t="s">
        <v>85</v>
      </c>
      <c r="AV564" s="13" t="s">
        <v>85</v>
      </c>
      <c r="AW564" s="13" t="s">
        <v>34</v>
      </c>
      <c r="AX564" s="13" t="s">
        <v>74</v>
      </c>
      <c r="AY564" s="247" t="s">
        <v>142</v>
      </c>
    </row>
    <row r="565" s="14" customFormat="1">
      <c r="A565" s="14"/>
      <c r="B565" s="261"/>
      <c r="C565" s="262"/>
      <c r="D565" s="233" t="s">
        <v>150</v>
      </c>
      <c r="E565" s="263" t="s">
        <v>19</v>
      </c>
      <c r="F565" s="264" t="s">
        <v>480</v>
      </c>
      <c r="G565" s="262"/>
      <c r="H565" s="265">
        <v>186</v>
      </c>
      <c r="I565" s="266"/>
      <c r="J565" s="262"/>
      <c r="K565" s="262"/>
      <c r="L565" s="267"/>
      <c r="M565" s="268"/>
      <c r="N565" s="269"/>
      <c r="O565" s="269"/>
      <c r="P565" s="269"/>
      <c r="Q565" s="269"/>
      <c r="R565" s="269"/>
      <c r="S565" s="269"/>
      <c r="T565" s="27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1" t="s">
        <v>150</v>
      </c>
      <c r="AU565" s="271" t="s">
        <v>85</v>
      </c>
      <c r="AV565" s="14" t="s">
        <v>169</v>
      </c>
      <c r="AW565" s="14" t="s">
        <v>34</v>
      </c>
      <c r="AX565" s="14" t="s">
        <v>82</v>
      </c>
      <c r="AY565" s="271" t="s">
        <v>142</v>
      </c>
    </row>
    <row r="566" s="15" customFormat="1">
      <c r="A566" s="15"/>
      <c r="B566" s="276"/>
      <c r="C566" s="277"/>
      <c r="D566" s="233" t="s">
        <v>150</v>
      </c>
      <c r="E566" s="278" t="s">
        <v>19</v>
      </c>
      <c r="F566" s="279" t="s">
        <v>1637</v>
      </c>
      <c r="G566" s="277"/>
      <c r="H566" s="278" t="s">
        <v>19</v>
      </c>
      <c r="I566" s="280"/>
      <c r="J566" s="277"/>
      <c r="K566" s="277"/>
      <c r="L566" s="281"/>
      <c r="M566" s="282"/>
      <c r="N566" s="283"/>
      <c r="O566" s="283"/>
      <c r="P566" s="283"/>
      <c r="Q566" s="283"/>
      <c r="R566" s="283"/>
      <c r="S566" s="283"/>
      <c r="T566" s="284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85" t="s">
        <v>150</v>
      </c>
      <c r="AU566" s="285" t="s">
        <v>85</v>
      </c>
      <c r="AV566" s="15" t="s">
        <v>82</v>
      </c>
      <c r="AW566" s="15" t="s">
        <v>34</v>
      </c>
      <c r="AX566" s="15" t="s">
        <v>74</v>
      </c>
      <c r="AY566" s="285" t="s">
        <v>142</v>
      </c>
    </row>
    <row r="567" s="2" customFormat="1" ht="16.5" customHeight="1">
      <c r="A567" s="39"/>
      <c r="B567" s="40"/>
      <c r="C567" s="248" t="s">
        <v>907</v>
      </c>
      <c r="D567" s="248" t="s">
        <v>152</v>
      </c>
      <c r="E567" s="249" t="s">
        <v>869</v>
      </c>
      <c r="F567" s="250" t="s">
        <v>870</v>
      </c>
      <c r="G567" s="251" t="s">
        <v>825</v>
      </c>
      <c r="H567" s="252">
        <v>75.329999999999998</v>
      </c>
      <c r="I567" s="253"/>
      <c r="J567" s="254">
        <f>ROUND(I567*H567,2)</f>
        <v>0</v>
      </c>
      <c r="K567" s="250" t="s">
        <v>165</v>
      </c>
      <c r="L567" s="255"/>
      <c r="M567" s="256" t="s">
        <v>19</v>
      </c>
      <c r="N567" s="257" t="s">
        <v>45</v>
      </c>
      <c r="O567" s="85"/>
      <c r="P567" s="229">
        <f>O567*H567</f>
        <v>0</v>
      </c>
      <c r="Q567" s="229">
        <v>1</v>
      </c>
      <c r="R567" s="229">
        <f>Q567*H567</f>
        <v>75.329999999999998</v>
      </c>
      <c r="S567" s="229">
        <v>0</v>
      </c>
      <c r="T567" s="230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1" t="s">
        <v>388</v>
      </c>
      <c r="AT567" s="231" t="s">
        <v>152</v>
      </c>
      <c r="AU567" s="231" t="s">
        <v>85</v>
      </c>
      <c r="AY567" s="18" t="s">
        <v>142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18" t="s">
        <v>82</v>
      </c>
      <c r="BK567" s="232">
        <f>ROUND(I567*H567,2)</f>
        <v>0</v>
      </c>
      <c r="BL567" s="18" t="s">
        <v>269</v>
      </c>
      <c r="BM567" s="231" t="s">
        <v>871</v>
      </c>
    </row>
    <row r="568" s="2" customFormat="1">
      <c r="A568" s="39"/>
      <c r="B568" s="40"/>
      <c r="C568" s="41"/>
      <c r="D568" s="233" t="s">
        <v>149</v>
      </c>
      <c r="E568" s="41"/>
      <c r="F568" s="234" t="s">
        <v>870</v>
      </c>
      <c r="G568" s="41"/>
      <c r="H568" s="41"/>
      <c r="I568" s="137"/>
      <c r="J568" s="41"/>
      <c r="K568" s="41"/>
      <c r="L568" s="45"/>
      <c r="M568" s="235"/>
      <c r="N568" s="236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149</v>
      </c>
      <c r="AU568" s="18" t="s">
        <v>85</v>
      </c>
    </row>
    <row r="569" s="13" customFormat="1">
      <c r="A569" s="13"/>
      <c r="B569" s="237"/>
      <c r="C569" s="238"/>
      <c r="D569" s="233" t="s">
        <v>150</v>
      </c>
      <c r="E569" s="239" t="s">
        <v>19</v>
      </c>
      <c r="F569" s="240" t="s">
        <v>1652</v>
      </c>
      <c r="G569" s="238"/>
      <c r="H569" s="241">
        <v>17.010000000000002</v>
      </c>
      <c r="I569" s="242"/>
      <c r="J569" s="238"/>
      <c r="K569" s="238"/>
      <c r="L569" s="243"/>
      <c r="M569" s="244"/>
      <c r="N569" s="245"/>
      <c r="O569" s="245"/>
      <c r="P569" s="245"/>
      <c r="Q569" s="245"/>
      <c r="R569" s="245"/>
      <c r="S569" s="245"/>
      <c r="T569" s="24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7" t="s">
        <v>150</v>
      </c>
      <c r="AU569" s="247" t="s">
        <v>85</v>
      </c>
      <c r="AV569" s="13" t="s">
        <v>85</v>
      </c>
      <c r="AW569" s="13" t="s">
        <v>34</v>
      </c>
      <c r="AX569" s="13" t="s">
        <v>74</v>
      </c>
      <c r="AY569" s="247" t="s">
        <v>142</v>
      </c>
    </row>
    <row r="570" s="13" customFormat="1">
      <c r="A570" s="13"/>
      <c r="B570" s="237"/>
      <c r="C570" s="238"/>
      <c r="D570" s="233" t="s">
        <v>150</v>
      </c>
      <c r="E570" s="239" t="s">
        <v>19</v>
      </c>
      <c r="F570" s="240" t="s">
        <v>1653</v>
      </c>
      <c r="G570" s="238"/>
      <c r="H570" s="241">
        <v>58.32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7" t="s">
        <v>150</v>
      </c>
      <c r="AU570" s="247" t="s">
        <v>85</v>
      </c>
      <c r="AV570" s="13" t="s">
        <v>85</v>
      </c>
      <c r="AW570" s="13" t="s">
        <v>34</v>
      </c>
      <c r="AX570" s="13" t="s">
        <v>74</v>
      </c>
      <c r="AY570" s="247" t="s">
        <v>142</v>
      </c>
    </row>
    <row r="571" s="14" customFormat="1">
      <c r="A571" s="14"/>
      <c r="B571" s="261"/>
      <c r="C571" s="262"/>
      <c r="D571" s="233" t="s">
        <v>150</v>
      </c>
      <c r="E571" s="263" t="s">
        <v>19</v>
      </c>
      <c r="F571" s="264" t="s">
        <v>480</v>
      </c>
      <c r="G571" s="262"/>
      <c r="H571" s="265">
        <v>75.329999999999998</v>
      </c>
      <c r="I571" s="266"/>
      <c r="J571" s="262"/>
      <c r="K571" s="262"/>
      <c r="L571" s="267"/>
      <c r="M571" s="268"/>
      <c r="N571" s="269"/>
      <c r="O571" s="269"/>
      <c r="P571" s="269"/>
      <c r="Q571" s="269"/>
      <c r="R571" s="269"/>
      <c r="S571" s="269"/>
      <c r="T571" s="270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1" t="s">
        <v>150</v>
      </c>
      <c r="AU571" s="271" t="s">
        <v>85</v>
      </c>
      <c r="AV571" s="14" t="s">
        <v>169</v>
      </c>
      <c r="AW571" s="14" t="s">
        <v>34</v>
      </c>
      <c r="AX571" s="14" t="s">
        <v>82</v>
      </c>
      <c r="AY571" s="271" t="s">
        <v>142</v>
      </c>
    </row>
    <row r="572" s="15" customFormat="1">
      <c r="A572" s="15"/>
      <c r="B572" s="276"/>
      <c r="C572" s="277"/>
      <c r="D572" s="233" t="s">
        <v>150</v>
      </c>
      <c r="E572" s="278" t="s">
        <v>19</v>
      </c>
      <c r="F572" s="279" t="s">
        <v>1637</v>
      </c>
      <c r="G572" s="277"/>
      <c r="H572" s="278" t="s">
        <v>19</v>
      </c>
      <c r="I572" s="280"/>
      <c r="J572" s="277"/>
      <c r="K572" s="277"/>
      <c r="L572" s="281"/>
      <c r="M572" s="282"/>
      <c r="N572" s="283"/>
      <c r="O572" s="283"/>
      <c r="P572" s="283"/>
      <c r="Q572" s="283"/>
      <c r="R572" s="283"/>
      <c r="S572" s="283"/>
      <c r="T572" s="284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85" t="s">
        <v>150</v>
      </c>
      <c r="AU572" s="285" t="s">
        <v>85</v>
      </c>
      <c r="AV572" s="15" t="s">
        <v>82</v>
      </c>
      <c r="AW572" s="15" t="s">
        <v>34</v>
      </c>
      <c r="AX572" s="15" t="s">
        <v>74</v>
      </c>
      <c r="AY572" s="285" t="s">
        <v>142</v>
      </c>
    </row>
    <row r="573" s="2" customFormat="1" ht="21.75" customHeight="1">
      <c r="A573" s="39"/>
      <c r="B573" s="40"/>
      <c r="C573" s="220" t="s">
        <v>912</v>
      </c>
      <c r="D573" s="220" t="s">
        <v>143</v>
      </c>
      <c r="E573" s="221" t="s">
        <v>880</v>
      </c>
      <c r="F573" s="222" t="s">
        <v>881</v>
      </c>
      <c r="G573" s="223" t="s">
        <v>146</v>
      </c>
      <c r="H573" s="224">
        <v>144</v>
      </c>
      <c r="I573" s="225"/>
      <c r="J573" s="226">
        <f>ROUND(I573*H573,2)</f>
        <v>0</v>
      </c>
      <c r="K573" s="222" t="s">
        <v>165</v>
      </c>
      <c r="L573" s="45"/>
      <c r="M573" s="227" t="s">
        <v>19</v>
      </c>
      <c r="N573" s="228" t="s">
        <v>45</v>
      </c>
      <c r="O573" s="85"/>
      <c r="P573" s="229">
        <f>O573*H573</f>
        <v>0</v>
      </c>
      <c r="Q573" s="229">
        <v>0.084250000000000005</v>
      </c>
      <c r="R573" s="229">
        <f>Q573*H573</f>
        <v>12.132000000000001</v>
      </c>
      <c r="S573" s="229">
        <v>0</v>
      </c>
      <c r="T573" s="230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1" t="s">
        <v>269</v>
      </c>
      <c r="AT573" s="231" t="s">
        <v>143</v>
      </c>
      <c r="AU573" s="231" t="s">
        <v>85</v>
      </c>
      <c r="AY573" s="18" t="s">
        <v>142</v>
      </c>
      <c r="BE573" s="232">
        <f>IF(N573="základní",J573,0)</f>
        <v>0</v>
      </c>
      <c r="BF573" s="232">
        <f>IF(N573="snížená",J573,0)</f>
        <v>0</v>
      </c>
      <c r="BG573" s="232">
        <f>IF(N573="zákl. přenesená",J573,0)</f>
        <v>0</v>
      </c>
      <c r="BH573" s="232">
        <f>IF(N573="sníž. přenesená",J573,0)</f>
        <v>0</v>
      </c>
      <c r="BI573" s="232">
        <f>IF(N573="nulová",J573,0)</f>
        <v>0</v>
      </c>
      <c r="BJ573" s="18" t="s">
        <v>82</v>
      </c>
      <c r="BK573" s="232">
        <f>ROUND(I573*H573,2)</f>
        <v>0</v>
      </c>
      <c r="BL573" s="18" t="s">
        <v>269</v>
      </c>
      <c r="BM573" s="231" t="s">
        <v>882</v>
      </c>
    </row>
    <row r="574" s="2" customFormat="1">
      <c r="A574" s="39"/>
      <c r="B574" s="40"/>
      <c r="C574" s="41"/>
      <c r="D574" s="233" t="s">
        <v>149</v>
      </c>
      <c r="E574" s="41"/>
      <c r="F574" s="234" t="s">
        <v>883</v>
      </c>
      <c r="G574" s="41"/>
      <c r="H574" s="41"/>
      <c r="I574" s="137"/>
      <c r="J574" s="41"/>
      <c r="K574" s="41"/>
      <c r="L574" s="45"/>
      <c r="M574" s="235"/>
      <c r="N574" s="236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149</v>
      </c>
      <c r="AU574" s="18" t="s">
        <v>85</v>
      </c>
    </row>
    <row r="575" s="2" customFormat="1">
      <c r="A575" s="39"/>
      <c r="B575" s="40"/>
      <c r="C575" s="41"/>
      <c r="D575" s="233" t="s">
        <v>197</v>
      </c>
      <c r="E575" s="41"/>
      <c r="F575" s="260" t="s">
        <v>753</v>
      </c>
      <c r="G575" s="41"/>
      <c r="H575" s="41"/>
      <c r="I575" s="137"/>
      <c r="J575" s="41"/>
      <c r="K575" s="41"/>
      <c r="L575" s="45"/>
      <c r="M575" s="235"/>
      <c r="N575" s="236"/>
      <c r="O575" s="85"/>
      <c r="P575" s="85"/>
      <c r="Q575" s="85"/>
      <c r="R575" s="85"/>
      <c r="S575" s="85"/>
      <c r="T575" s="86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197</v>
      </c>
      <c r="AU575" s="18" t="s">
        <v>85</v>
      </c>
    </row>
    <row r="576" s="13" customFormat="1">
      <c r="A576" s="13"/>
      <c r="B576" s="237"/>
      <c r="C576" s="238"/>
      <c r="D576" s="233" t="s">
        <v>150</v>
      </c>
      <c r="E576" s="239" t="s">
        <v>19</v>
      </c>
      <c r="F576" s="240" t="s">
        <v>1648</v>
      </c>
      <c r="G576" s="238"/>
      <c r="H576" s="241">
        <v>144</v>
      </c>
      <c r="I576" s="242"/>
      <c r="J576" s="238"/>
      <c r="K576" s="238"/>
      <c r="L576" s="243"/>
      <c r="M576" s="244"/>
      <c r="N576" s="245"/>
      <c r="O576" s="245"/>
      <c r="P576" s="245"/>
      <c r="Q576" s="245"/>
      <c r="R576" s="245"/>
      <c r="S576" s="245"/>
      <c r="T576" s="246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7" t="s">
        <v>150</v>
      </c>
      <c r="AU576" s="247" t="s">
        <v>85</v>
      </c>
      <c r="AV576" s="13" t="s">
        <v>85</v>
      </c>
      <c r="AW576" s="13" t="s">
        <v>34</v>
      </c>
      <c r="AX576" s="13" t="s">
        <v>82</v>
      </c>
      <c r="AY576" s="247" t="s">
        <v>142</v>
      </c>
    </row>
    <row r="577" s="2" customFormat="1" ht="16.5" customHeight="1">
      <c r="A577" s="39"/>
      <c r="B577" s="40"/>
      <c r="C577" s="248" t="s">
        <v>917</v>
      </c>
      <c r="D577" s="248" t="s">
        <v>152</v>
      </c>
      <c r="E577" s="249" t="s">
        <v>886</v>
      </c>
      <c r="F577" s="250" t="s">
        <v>887</v>
      </c>
      <c r="G577" s="251" t="s">
        <v>146</v>
      </c>
      <c r="H577" s="252">
        <v>28.800000000000001</v>
      </c>
      <c r="I577" s="253"/>
      <c r="J577" s="254">
        <f>ROUND(I577*H577,2)</f>
        <v>0</v>
      </c>
      <c r="K577" s="250" t="s">
        <v>165</v>
      </c>
      <c r="L577" s="255"/>
      <c r="M577" s="256" t="s">
        <v>19</v>
      </c>
      <c r="N577" s="257" t="s">
        <v>45</v>
      </c>
      <c r="O577" s="85"/>
      <c r="P577" s="229">
        <f>O577*H577</f>
        <v>0</v>
      </c>
      <c r="Q577" s="229">
        <v>0.13100000000000001</v>
      </c>
      <c r="R577" s="229">
        <f>Q577*H577</f>
        <v>3.7728000000000002</v>
      </c>
      <c r="S577" s="229">
        <v>0</v>
      </c>
      <c r="T577" s="230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1" t="s">
        <v>325</v>
      </c>
      <c r="AT577" s="231" t="s">
        <v>152</v>
      </c>
      <c r="AU577" s="231" t="s">
        <v>85</v>
      </c>
      <c r="AY577" s="18" t="s">
        <v>142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18" t="s">
        <v>82</v>
      </c>
      <c r="BK577" s="232">
        <f>ROUND(I577*H577,2)</f>
        <v>0</v>
      </c>
      <c r="BL577" s="18" t="s">
        <v>325</v>
      </c>
      <c r="BM577" s="231" t="s">
        <v>888</v>
      </c>
    </row>
    <row r="578" s="2" customFormat="1">
      <c r="A578" s="39"/>
      <c r="B578" s="40"/>
      <c r="C578" s="41"/>
      <c r="D578" s="233" t="s">
        <v>149</v>
      </c>
      <c r="E578" s="41"/>
      <c r="F578" s="234" t="s">
        <v>887</v>
      </c>
      <c r="G578" s="41"/>
      <c r="H578" s="41"/>
      <c r="I578" s="137"/>
      <c r="J578" s="41"/>
      <c r="K578" s="41"/>
      <c r="L578" s="45"/>
      <c r="M578" s="235"/>
      <c r="N578" s="236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149</v>
      </c>
      <c r="AU578" s="18" t="s">
        <v>85</v>
      </c>
    </row>
    <row r="579" s="13" customFormat="1">
      <c r="A579" s="13"/>
      <c r="B579" s="237"/>
      <c r="C579" s="238"/>
      <c r="D579" s="233" t="s">
        <v>150</v>
      </c>
      <c r="E579" s="239" t="s">
        <v>19</v>
      </c>
      <c r="F579" s="240" t="s">
        <v>1654</v>
      </c>
      <c r="G579" s="238"/>
      <c r="H579" s="241">
        <v>28.800000000000001</v>
      </c>
      <c r="I579" s="242"/>
      <c r="J579" s="238"/>
      <c r="K579" s="238"/>
      <c r="L579" s="243"/>
      <c r="M579" s="244"/>
      <c r="N579" s="245"/>
      <c r="O579" s="245"/>
      <c r="P579" s="245"/>
      <c r="Q579" s="245"/>
      <c r="R579" s="245"/>
      <c r="S579" s="245"/>
      <c r="T579" s="24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7" t="s">
        <v>150</v>
      </c>
      <c r="AU579" s="247" t="s">
        <v>85</v>
      </c>
      <c r="AV579" s="13" t="s">
        <v>85</v>
      </c>
      <c r="AW579" s="13" t="s">
        <v>34</v>
      </c>
      <c r="AX579" s="13" t="s">
        <v>82</v>
      </c>
      <c r="AY579" s="247" t="s">
        <v>142</v>
      </c>
    </row>
    <row r="580" s="2" customFormat="1" ht="21.75" customHeight="1">
      <c r="A580" s="39"/>
      <c r="B580" s="40"/>
      <c r="C580" s="220" t="s">
        <v>922</v>
      </c>
      <c r="D580" s="220" t="s">
        <v>143</v>
      </c>
      <c r="E580" s="221" t="s">
        <v>896</v>
      </c>
      <c r="F580" s="222" t="s">
        <v>897</v>
      </c>
      <c r="G580" s="223" t="s">
        <v>194</v>
      </c>
      <c r="H580" s="224">
        <v>42</v>
      </c>
      <c r="I580" s="225"/>
      <c r="J580" s="226">
        <f>ROUND(I580*H580,2)</f>
        <v>0</v>
      </c>
      <c r="K580" s="222" t="s">
        <v>165</v>
      </c>
      <c r="L580" s="45"/>
      <c r="M580" s="227" t="s">
        <v>19</v>
      </c>
      <c r="N580" s="228" t="s">
        <v>45</v>
      </c>
      <c r="O580" s="85"/>
      <c r="P580" s="229">
        <f>O580*H580</f>
        <v>0</v>
      </c>
      <c r="Q580" s="229">
        <v>0</v>
      </c>
      <c r="R580" s="229">
        <f>Q580*H580</f>
        <v>0</v>
      </c>
      <c r="S580" s="229">
        <v>0</v>
      </c>
      <c r="T580" s="230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1" t="s">
        <v>269</v>
      </c>
      <c r="AT580" s="231" t="s">
        <v>143</v>
      </c>
      <c r="AU580" s="231" t="s">
        <v>85</v>
      </c>
      <c r="AY580" s="18" t="s">
        <v>142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18" t="s">
        <v>82</v>
      </c>
      <c r="BK580" s="232">
        <f>ROUND(I580*H580,2)</f>
        <v>0</v>
      </c>
      <c r="BL580" s="18" t="s">
        <v>269</v>
      </c>
      <c r="BM580" s="231" t="s">
        <v>1324</v>
      </c>
    </row>
    <row r="581" s="2" customFormat="1">
      <c r="A581" s="39"/>
      <c r="B581" s="40"/>
      <c r="C581" s="41"/>
      <c r="D581" s="233" t="s">
        <v>149</v>
      </c>
      <c r="E581" s="41"/>
      <c r="F581" s="234" t="s">
        <v>899</v>
      </c>
      <c r="G581" s="41"/>
      <c r="H581" s="41"/>
      <c r="I581" s="137"/>
      <c r="J581" s="41"/>
      <c r="K581" s="41"/>
      <c r="L581" s="45"/>
      <c r="M581" s="235"/>
      <c r="N581" s="236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149</v>
      </c>
      <c r="AU581" s="18" t="s">
        <v>85</v>
      </c>
    </row>
    <row r="582" s="2" customFormat="1">
      <c r="A582" s="39"/>
      <c r="B582" s="40"/>
      <c r="C582" s="41"/>
      <c r="D582" s="233" t="s">
        <v>197</v>
      </c>
      <c r="E582" s="41"/>
      <c r="F582" s="260" t="s">
        <v>740</v>
      </c>
      <c r="G582" s="41"/>
      <c r="H582" s="41"/>
      <c r="I582" s="137"/>
      <c r="J582" s="41"/>
      <c r="K582" s="41"/>
      <c r="L582" s="45"/>
      <c r="M582" s="235"/>
      <c r="N582" s="236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197</v>
      </c>
      <c r="AU582" s="18" t="s">
        <v>85</v>
      </c>
    </row>
    <row r="583" s="13" customFormat="1">
      <c r="A583" s="13"/>
      <c r="B583" s="237"/>
      <c r="C583" s="238"/>
      <c r="D583" s="233" t="s">
        <v>150</v>
      </c>
      <c r="E583" s="239" t="s">
        <v>19</v>
      </c>
      <c r="F583" s="240" t="s">
        <v>1655</v>
      </c>
      <c r="G583" s="238"/>
      <c r="H583" s="241">
        <v>42</v>
      </c>
      <c r="I583" s="242"/>
      <c r="J583" s="238"/>
      <c r="K583" s="238"/>
      <c r="L583" s="243"/>
      <c r="M583" s="244"/>
      <c r="N583" s="245"/>
      <c r="O583" s="245"/>
      <c r="P583" s="245"/>
      <c r="Q583" s="245"/>
      <c r="R583" s="245"/>
      <c r="S583" s="245"/>
      <c r="T583" s="246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7" t="s">
        <v>150</v>
      </c>
      <c r="AU583" s="247" t="s">
        <v>85</v>
      </c>
      <c r="AV583" s="13" t="s">
        <v>85</v>
      </c>
      <c r="AW583" s="13" t="s">
        <v>34</v>
      </c>
      <c r="AX583" s="13" t="s">
        <v>82</v>
      </c>
      <c r="AY583" s="247" t="s">
        <v>142</v>
      </c>
    </row>
    <row r="584" s="2" customFormat="1" ht="21.75" customHeight="1">
      <c r="A584" s="39"/>
      <c r="B584" s="40"/>
      <c r="C584" s="220" t="s">
        <v>926</v>
      </c>
      <c r="D584" s="220" t="s">
        <v>143</v>
      </c>
      <c r="E584" s="221" t="s">
        <v>902</v>
      </c>
      <c r="F584" s="222" t="s">
        <v>903</v>
      </c>
      <c r="G584" s="223" t="s">
        <v>146</v>
      </c>
      <c r="H584" s="224">
        <v>12.6</v>
      </c>
      <c r="I584" s="225"/>
      <c r="J584" s="226">
        <f>ROUND(I584*H584,2)</f>
        <v>0</v>
      </c>
      <c r="K584" s="222" t="s">
        <v>165</v>
      </c>
      <c r="L584" s="45"/>
      <c r="M584" s="227" t="s">
        <v>19</v>
      </c>
      <c r="N584" s="228" t="s">
        <v>45</v>
      </c>
      <c r="O584" s="85"/>
      <c r="P584" s="229">
        <f>O584*H584</f>
        <v>0</v>
      </c>
      <c r="Q584" s="229">
        <v>0.15192</v>
      </c>
      <c r="R584" s="229">
        <f>Q584*H584</f>
        <v>1.9141919999999999</v>
      </c>
      <c r="S584" s="229">
        <v>0</v>
      </c>
      <c r="T584" s="230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1" t="s">
        <v>269</v>
      </c>
      <c r="AT584" s="231" t="s">
        <v>143</v>
      </c>
      <c r="AU584" s="231" t="s">
        <v>85</v>
      </c>
      <c r="AY584" s="18" t="s">
        <v>142</v>
      </c>
      <c r="BE584" s="232">
        <f>IF(N584="základní",J584,0)</f>
        <v>0</v>
      </c>
      <c r="BF584" s="232">
        <f>IF(N584="snížená",J584,0)</f>
        <v>0</v>
      </c>
      <c r="BG584" s="232">
        <f>IF(N584="zákl. přenesená",J584,0)</f>
        <v>0</v>
      </c>
      <c r="BH584" s="232">
        <f>IF(N584="sníž. přenesená",J584,0)</f>
        <v>0</v>
      </c>
      <c r="BI584" s="232">
        <f>IF(N584="nulová",J584,0)</f>
        <v>0</v>
      </c>
      <c r="BJ584" s="18" t="s">
        <v>82</v>
      </c>
      <c r="BK584" s="232">
        <f>ROUND(I584*H584,2)</f>
        <v>0</v>
      </c>
      <c r="BL584" s="18" t="s">
        <v>269</v>
      </c>
      <c r="BM584" s="231" t="s">
        <v>1326</v>
      </c>
    </row>
    <row r="585" s="2" customFormat="1">
      <c r="A585" s="39"/>
      <c r="B585" s="40"/>
      <c r="C585" s="41"/>
      <c r="D585" s="233" t="s">
        <v>149</v>
      </c>
      <c r="E585" s="41"/>
      <c r="F585" s="234" t="s">
        <v>905</v>
      </c>
      <c r="G585" s="41"/>
      <c r="H585" s="41"/>
      <c r="I585" s="137"/>
      <c r="J585" s="41"/>
      <c r="K585" s="41"/>
      <c r="L585" s="45"/>
      <c r="M585" s="235"/>
      <c r="N585" s="236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149</v>
      </c>
      <c r="AU585" s="18" t="s">
        <v>85</v>
      </c>
    </row>
    <row r="586" s="2" customFormat="1">
      <c r="A586" s="39"/>
      <c r="B586" s="40"/>
      <c r="C586" s="41"/>
      <c r="D586" s="233" t="s">
        <v>197</v>
      </c>
      <c r="E586" s="41"/>
      <c r="F586" s="260" t="s">
        <v>753</v>
      </c>
      <c r="G586" s="41"/>
      <c r="H586" s="41"/>
      <c r="I586" s="137"/>
      <c r="J586" s="41"/>
      <c r="K586" s="41"/>
      <c r="L586" s="45"/>
      <c r="M586" s="235"/>
      <c r="N586" s="236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197</v>
      </c>
      <c r="AU586" s="18" t="s">
        <v>85</v>
      </c>
    </row>
    <row r="587" s="13" customFormat="1">
      <c r="A587" s="13"/>
      <c r="B587" s="237"/>
      <c r="C587" s="238"/>
      <c r="D587" s="233" t="s">
        <v>150</v>
      </c>
      <c r="E587" s="239" t="s">
        <v>19</v>
      </c>
      <c r="F587" s="240" t="s">
        <v>1656</v>
      </c>
      <c r="G587" s="238"/>
      <c r="H587" s="241">
        <v>12.6</v>
      </c>
      <c r="I587" s="242"/>
      <c r="J587" s="238"/>
      <c r="K587" s="238"/>
      <c r="L587" s="243"/>
      <c r="M587" s="244"/>
      <c r="N587" s="245"/>
      <c r="O587" s="245"/>
      <c r="P587" s="245"/>
      <c r="Q587" s="245"/>
      <c r="R587" s="245"/>
      <c r="S587" s="245"/>
      <c r="T587" s="246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7" t="s">
        <v>150</v>
      </c>
      <c r="AU587" s="247" t="s">
        <v>85</v>
      </c>
      <c r="AV587" s="13" t="s">
        <v>85</v>
      </c>
      <c r="AW587" s="13" t="s">
        <v>34</v>
      </c>
      <c r="AX587" s="13" t="s">
        <v>82</v>
      </c>
      <c r="AY587" s="247" t="s">
        <v>142</v>
      </c>
    </row>
    <row r="588" s="2" customFormat="1" ht="21.75" customHeight="1">
      <c r="A588" s="39"/>
      <c r="B588" s="40"/>
      <c r="C588" s="248" t="s">
        <v>930</v>
      </c>
      <c r="D588" s="248" t="s">
        <v>152</v>
      </c>
      <c r="E588" s="249" t="s">
        <v>908</v>
      </c>
      <c r="F588" s="250" t="s">
        <v>909</v>
      </c>
      <c r="G588" s="251" t="s">
        <v>825</v>
      </c>
      <c r="H588" s="252">
        <v>2.3519999999999999</v>
      </c>
      <c r="I588" s="253"/>
      <c r="J588" s="254">
        <f>ROUND(I588*H588,2)</f>
        <v>0</v>
      </c>
      <c r="K588" s="250" t="s">
        <v>165</v>
      </c>
      <c r="L588" s="255"/>
      <c r="M588" s="256" t="s">
        <v>19</v>
      </c>
      <c r="N588" s="257" t="s">
        <v>45</v>
      </c>
      <c r="O588" s="85"/>
      <c r="P588" s="229">
        <f>O588*H588</f>
        <v>0</v>
      </c>
      <c r="Q588" s="229">
        <v>1</v>
      </c>
      <c r="R588" s="229">
        <f>Q588*H588</f>
        <v>2.3519999999999999</v>
      </c>
      <c r="S588" s="229">
        <v>0</v>
      </c>
      <c r="T588" s="230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31" t="s">
        <v>325</v>
      </c>
      <c r="AT588" s="231" t="s">
        <v>152</v>
      </c>
      <c r="AU588" s="231" t="s">
        <v>85</v>
      </c>
      <c r="AY588" s="18" t="s">
        <v>142</v>
      </c>
      <c r="BE588" s="232">
        <f>IF(N588="základní",J588,0)</f>
        <v>0</v>
      </c>
      <c r="BF588" s="232">
        <f>IF(N588="snížená",J588,0)</f>
        <v>0</v>
      </c>
      <c r="BG588" s="232">
        <f>IF(N588="zákl. přenesená",J588,0)</f>
        <v>0</v>
      </c>
      <c r="BH588" s="232">
        <f>IF(N588="sníž. přenesená",J588,0)</f>
        <v>0</v>
      </c>
      <c r="BI588" s="232">
        <f>IF(N588="nulová",J588,0)</f>
        <v>0</v>
      </c>
      <c r="BJ588" s="18" t="s">
        <v>82</v>
      </c>
      <c r="BK588" s="232">
        <f>ROUND(I588*H588,2)</f>
        <v>0</v>
      </c>
      <c r="BL588" s="18" t="s">
        <v>325</v>
      </c>
      <c r="BM588" s="231" t="s">
        <v>1328</v>
      </c>
    </row>
    <row r="589" s="2" customFormat="1">
      <c r="A589" s="39"/>
      <c r="B589" s="40"/>
      <c r="C589" s="41"/>
      <c r="D589" s="233" t="s">
        <v>149</v>
      </c>
      <c r="E589" s="41"/>
      <c r="F589" s="234" t="s">
        <v>909</v>
      </c>
      <c r="G589" s="41"/>
      <c r="H589" s="41"/>
      <c r="I589" s="137"/>
      <c r="J589" s="41"/>
      <c r="K589" s="41"/>
      <c r="L589" s="45"/>
      <c r="M589" s="235"/>
      <c r="N589" s="236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149</v>
      </c>
      <c r="AU589" s="18" t="s">
        <v>85</v>
      </c>
    </row>
    <row r="590" s="13" customFormat="1">
      <c r="A590" s="13"/>
      <c r="B590" s="237"/>
      <c r="C590" s="238"/>
      <c r="D590" s="233" t="s">
        <v>150</v>
      </c>
      <c r="E590" s="239" t="s">
        <v>19</v>
      </c>
      <c r="F590" s="240" t="s">
        <v>1657</v>
      </c>
      <c r="G590" s="238"/>
      <c r="H590" s="241">
        <v>2.3519999999999999</v>
      </c>
      <c r="I590" s="242"/>
      <c r="J590" s="238"/>
      <c r="K590" s="238"/>
      <c r="L590" s="243"/>
      <c r="M590" s="244"/>
      <c r="N590" s="245"/>
      <c r="O590" s="245"/>
      <c r="P590" s="245"/>
      <c r="Q590" s="245"/>
      <c r="R590" s="245"/>
      <c r="S590" s="245"/>
      <c r="T590" s="246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7" t="s">
        <v>150</v>
      </c>
      <c r="AU590" s="247" t="s">
        <v>85</v>
      </c>
      <c r="AV590" s="13" t="s">
        <v>85</v>
      </c>
      <c r="AW590" s="13" t="s">
        <v>34</v>
      </c>
      <c r="AX590" s="13" t="s">
        <v>82</v>
      </c>
      <c r="AY590" s="247" t="s">
        <v>142</v>
      </c>
    </row>
    <row r="591" s="2" customFormat="1" ht="21.75" customHeight="1">
      <c r="A591" s="39"/>
      <c r="B591" s="40"/>
      <c r="C591" s="220" t="s">
        <v>934</v>
      </c>
      <c r="D591" s="220" t="s">
        <v>143</v>
      </c>
      <c r="E591" s="221" t="s">
        <v>913</v>
      </c>
      <c r="F591" s="222" t="s">
        <v>903</v>
      </c>
      <c r="G591" s="223" t="s">
        <v>146</v>
      </c>
      <c r="H591" s="224">
        <v>33.600000000000001</v>
      </c>
      <c r="I591" s="225"/>
      <c r="J591" s="226">
        <f>ROUND(I591*H591,2)</f>
        <v>0</v>
      </c>
      <c r="K591" s="222" t="s">
        <v>19</v>
      </c>
      <c r="L591" s="45"/>
      <c r="M591" s="227" t="s">
        <v>19</v>
      </c>
      <c r="N591" s="228" t="s">
        <v>45</v>
      </c>
      <c r="O591" s="85"/>
      <c r="P591" s="229">
        <f>O591*H591</f>
        <v>0</v>
      </c>
      <c r="Q591" s="229">
        <v>0.15192</v>
      </c>
      <c r="R591" s="229">
        <f>Q591*H591</f>
        <v>5.1045120000000006</v>
      </c>
      <c r="S591" s="229">
        <v>0</v>
      </c>
      <c r="T591" s="230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1" t="s">
        <v>269</v>
      </c>
      <c r="AT591" s="231" t="s">
        <v>143</v>
      </c>
      <c r="AU591" s="231" t="s">
        <v>85</v>
      </c>
      <c r="AY591" s="18" t="s">
        <v>142</v>
      </c>
      <c r="BE591" s="232">
        <f>IF(N591="základní",J591,0)</f>
        <v>0</v>
      </c>
      <c r="BF591" s="232">
        <f>IF(N591="snížená",J591,0)</f>
        <v>0</v>
      </c>
      <c r="BG591" s="232">
        <f>IF(N591="zákl. přenesená",J591,0)</f>
        <v>0</v>
      </c>
      <c r="BH591" s="232">
        <f>IF(N591="sníž. přenesená",J591,0)</f>
        <v>0</v>
      </c>
      <c r="BI591" s="232">
        <f>IF(N591="nulová",J591,0)</f>
        <v>0</v>
      </c>
      <c r="BJ591" s="18" t="s">
        <v>82</v>
      </c>
      <c r="BK591" s="232">
        <f>ROUND(I591*H591,2)</f>
        <v>0</v>
      </c>
      <c r="BL591" s="18" t="s">
        <v>269</v>
      </c>
      <c r="BM591" s="231" t="s">
        <v>1330</v>
      </c>
    </row>
    <row r="592" s="2" customFormat="1">
      <c r="A592" s="39"/>
      <c r="B592" s="40"/>
      <c r="C592" s="41"/>
      <c r="D592" s="233" t="s">
        <v>149</v>
      </c>
      <c r="E592" s="41"/>
      <c r="F592" s="234" t="s">
        <v>915</v>
      </c>
      <c r="G592" s="41"/>
      <c r="H592" s="41"/>
      <c r="I592" s="137"/>
      <c r="J592" s="41"/>
      <c r="K592" s="41"/>
      <c r="L592" s="45"/>
      <c r="M592" s="235"/>
      <c r="N592" s="236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149</v>
      </c>
      <c r="AU592" s="18" t="s">
        <v>85</v>
      </c>
    </row>
    <row r="593" s="2" customFormat="1">
      <c r="A593" s="39"/>
      <c r="B593" s="40"/>
      <c r="C593" s="41"/>
      <c r="D593" s="233" t="s">
        <v>197</v>
      </c>
      <c r="E593" s="41"/>
      <c r="F593" s="260" t="s">
        <v>753</v>
      </c>
      <c r="G593" s="41"/>
      <c r="H593" s="41"/>
      <c r="I593" s="137"/>
      <c r="J593" s="41"/>
      <c r="K593" s="41"/>
      <c r="L593" s="45"/>
      <c r="M593" s="235"/>
      <c r="N593" s="236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197</v>
      </c>
      <c r="AU593" s="18" t="s">
        <v>85</v>
      </c>
    </row>
    <row r="594" s="13" customFormat="1">
      <c r="A594" s="13"/>
      <c r="B594" s="237"/>
      <c r="C594" s="238"/>
      <c r="D594" s="233" t="s">
        <v>150</v>
      </c>
      <c r="E594" s="239" t="s">
        <v>19</v>
      </c>
      <c r="F594" s="240" t="s">
        <v>1658</v>
      </c>
      <c r="G594" s="238"/>
      <c r="H594" s="241">
        <v>33.600000000000001</v>
      </c>
      <c r="I594" s="242"/>
      <c r="J594" s="238"/>
      <c r="K594" s="238"/>
      <c r="L594" s="243"/>
      <c r="M594" s="244"/>
      <c r="N594" s="245"/>
      <c r="O594" s="245"/>
      <c r="P594" s="245"/>
      <c r="Q594" s="245"/>
      <c r="R594" s="245"/>
      <c r="S594" s="245"/>
      <c r="T594" s="24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7" t="s">
        <v>150</v>
      </c>
      <c r="AU594" s="247" t="s">
        <v>85</v>
      </c>
      <c r="AV594" s="13" t="s">
        <v>85</v>
      </c>
      <c r="AW594" s="13" t="s">
        <v>34</v>
      </c>
      <c r="AX594" s="13" t="s">
        <v>82</v>
      </c>
      <c r="AY594" s="247" t="s">
        <v>142</v>
      </c>
    </row>
    <row r="595" s="2" customFormat="1" ht="21.75" customHeight="1">
      <c r="A595" s="39"/>
      <c r="B595" s="40"/>
      <c r="C595" s="248" t="s">
        <v>941</v>
      </c>
      <c r="D595" s="248" t="s">
        <v>152</v>
      </c>
      <c r="E595" s="249" t="s">
        <v>918</v>
      </c>
      <c r="F595" s="250" t="s">
        <v>919</v>
      </c>
      <c r="G595" s="251" t="s">
        <v>825</v>
      </c>
      <c r="H595" s="252">
        <v>3.7629999999999999</v>
      </c>
      <c r="I595" s="253"/>
      <c r="J595" s="254">
        <f>ROUND(I595*H595,2)</f>
        <v>0</v>
      </c>
      <c r="K595" s="250" t="s">
        <v>165</v>
      </c>
      <c r="L595" s="255"/>
      <c r="M595" s="256" t="s">
        <v>19</v>
      </c>
      <c r="N595" s="257" t="s">
        <v>45</v>
      </c>
      <c r="O595" s="85"/>
      <c r="P595" s="229">
        <f>O595*H595</f>
        <v>0</v>
      </c>
      <c r="Q595" s="229">
        <v>1</v>
      </c>
      <c r="R595" s="229">
        <f>Q595*H595</f>
        <v>3.7629999999999999</v>
      </c>
      <c r="S595" s="229">
        <v>0</v>
      </c>
      <c r="T595" s="230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1" t="s">
        <v>325</v>
      </c>
      <c r="AT595" s="231" t="s">
        <v>152</v>
      </c>
      <c r="AU595" s="231" t="s">
        <v>85</v>
      </c>
      <c r="AY595" s="18" t="s">
        <v>142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18" t="s">
        <v>82</v>
      </c>
      <c r="BK595" s="232">
        <f>ROUND(I595*H595,2)</f>
        <v>0</v>
      </c>
      <c r="BL595" s="18" t="s">
        <v>325</v>
      </c>
      <c r="BM595" s="231" t="s">
        <v>1332</v>
      </c>
    </row>
    <row r="596" s="2" customFormat="1">
      <c r="A596" s="39"/>
      <c r="B596" s="40"/>
      <c r="C596" s="41"/>
      <c r="D596" s="233" t="s">
        <v>149</v>
      </c>
      <c r="E596" s="41"/>
      <c r="F596" s="234" t="s">
        <v>919</v>
      </c>
      <c r="G596" s="41"/>
      <c r="H596" s="41"/>
      <c r="I596" s="137"/>
      <c r="J596" s="41"/>
      <c r="K596" s="41"/>
      <c r="L596" s="45"/>
      <c r="M596" s="235"/>
      <c r="N596" s="236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149</v>
      </c>
      <c r="AU596" s="18" t="s">
        <v>85</v>
      </c>
    </row>
    <row r="597" s="13" customFormat="1">
      <c r="A597" s="13"/>
      <c r="B597" s="237"/>
      <c r="C597" s="238"/>
      <c r="D597" s="233" t="s">
        <v>150</v>
      </c>
      <c r="E597" s="239" t="s">
        <v>19</v>
      </c>
      <c r="F597" s="240" t="s">
        <v>1659</v>
      </c>
      <c r="G597" s="238"/>
      <c r="H597" s="241">
        <v>3.7629999999999999</v>
      </c>
      <c r="I597" s="242"/>
      <c r="J597" s="238"/>
      <c r="K597" s="238"/>
      <c r="L597" s="243"/>
      <c r="M597" s="244"/>
      <c r="N597" s="245"/>
      <c r="O597" s="245"/>
      <c r="P597" s="245"/>
      <c r="Q597" s="245"/>
      <c r="R597" s="245"/>
      <c r="S597" s="245"/>
      <c r="T597" s="246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7" t="s">
        <v>150</v>
      </c>
      <c r="AU597" s="247" t="s">
        <v>85</v>
      </c>
      <c r="AV597" s="13" t="s">
        <v>85</v>
      </c>
      <c r="AW597" s="13" t="s">
        <v>34</v>
      </c>
      <c r="AX597" s="13" t="s">
        <v>82</v>
      </c>
      <c r="AY597" s="247" t="s">
        <v>142</v>
      </c>
    </row>
    <row r="598" s="2" customFormat="1" ht="16.5" customHeight="1">
      <c r="A598" s="39"/>
      <c r="B598" s="40"/>
      <c r="C598" s="248" t="s">
        <v>949</v>
      </c>
      <c r="D598" s="248" t="s">
        <v>152</v>
      </c>
      <c r="E598" s="249" t="s">
        <v>923</v>
      </c>
      <c r="F598" s="250" t="s">
        <v>924</v>
      </c>
      <c r="G598" s="251" t="s">
        <v>387</v>
      </c>
      <c r="H598" s="252">
        <v>40</v>
      </c>
      <c r="I598" s="253"/>
      <c r="J598" s="254">
        <f>ROUND(I598*H598,2)</f>
        <v>0</v>
      </c>
      <c r="K598" s="250" t="s">
        <v>165</v>
      </c>
      <c r="L598" s="255"/>
      <c r="M598" s="256" t="s">
        <v>19</v>
      </c>
      <c r="N598" s="257" t="s">
        <v>45</v>
      </c>
      <c r="O598" s="85"/>
      <c r="P598" s="229">
        <f>O598*H598</f>
        <v>0</v>
      </c>
      <c r="Q598" s="229">
        <v>0.001</v>
      </c>
      <c r="R598" s="229">
        <f>Q598*H598</f>
        <v>0.040000000000000001</v>
      </c>
      <c r="S598" s="229">
        <v>0</v>
      </c>
      <c r="T598" s="230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1" t="s">
        <v>325</v>
      </c>
      <c r="AT598" s="231" t="s">
        <v>152</v>
      </c>
      <c r="AU598" s="231" t="s">
        <v>85</v>
      </c>
      <c r="AY598" s="18" t="s">
        <v>142</v>
      </c>
      <c r="BE598" s="232">
        <f>IF(N598="základní",J598,0)</f>
        <v>0</v>
      </c>
      <c r="BF598" s="232">
        <f>IF(N598="snížená",J598,0)</f>
        <v>0</v>
      </c>
      <c r="BG598" s="232">
        <f>IF(N598="zákl. přenesená",J598,0)</f>
        <v>0</v>
      </c>
      <c r="BH598" s="232">
        <f>IF(N598="sníž. přenesená",J598,0)</f>
        <v>0</v>
      </c>
      <c r="BI598" s="232">
        <f>IF(N598="nulová",J598,0)</f>
        <v>0</v>
      </c>
      <c r="BJ598" s="18" t="s">
        <v>82</v>
      </c>
      <c r="BK598" s="232">
        <f>ROUND(I598*H598,2)</f>
        <v>0</v>
      </c>
      <c r="BL598" s="18" t="s">
        <v>325</v>
      </c>
      <c r="BM598" s="231" t="s">
        <v>1334</v>
      </c>
    </row>
    <row r="599" s="2" customFormat="1">
      <c r="A599" s="39"/>
      <c r="B599" s="40"/>
      <c r="C599" s="41"/>
      <c r="D599" s="233" t="s">
        <v>149</v>
      </c>
      <c r="E599" s="41"/>
      <c r="F599" s="234" t="s">
        <v>924</v>
      </c>
      <c r="G599" s="41"/>
      <c r="H599" s="41"/>
      <c r="I599" s="137"/>
      <c r="J599" s="41"/>
      <c r="K599" s="41"/>
      <c r="L599" s="45"/>
      <c r="M599" s="235"/>
      <c r="N599" s="236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149</v>
      </c>
      <c r="AU599" s="18" t="s">
        <v>85</v>
      </c>
    </row>
    <row r="600" s="13" customFormat="1">
      <c r="A600" s="13"/>
      <c r="B600" s="237"/>
      <c r="C600" s="238"/>
      <c r="D600" s="233" t="s">
        <v>150</v>
      </c>
      <c r="E600" s="239" t="s">
        <v>19</v>
      </c>
      <c r="F600" s="240" t="s">
        <v>1660</v>
      </c>
      <c r="G600" s="238"/>
      <c r="H600" s="241">
        <v>40</v>
      </c>
      <c r="I600" s="242"/>
      <c r="J600" s="238"/>
      <c r="K600" s="238"/>
      <c r="L600" s="243"/>
      <c r="M600" s="244"/>
      <c r="N600" s="245"/>
      <c r="O600" s="245"/>
      <c r="P600" s="245"/>
      <c r="Q600" s="245"/>
      <c r="R600" s="245"/>
      <c r="S600" s="245"/>
      <c r="T600" s="246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7" t="s">
        <v>150</v>
      </c>
      <c r="AU600" s="247" t="s">
        <v>85</v>
      </c>
      <c r="AV600" s="13" t="s">
        <v>85</v>
      </c>
      <c r="AW600" s="13" t="s">
        <v>34</v>
      </c>
      <c r="AX600" s="13" t="s">
        <v>82</v>
      </c>
      <c r="AY600" s="247" t="s">
        <v>142</v>
      </c>
    </row>
    <row r="601" s="2" customFormat="1" ht="16.5" customHeight="1">
      <c r="A601" s="39"/>
      <c r="B601" s="40"/>
      <c r="C601" s="248" t="s">
        <v>954</v>
      </c>
      <c r="D601" s="248" t="s">
        <v>152</v>
      </c>
      <c r="E601" s="249" t="s">
        <v>927</v>
      </c>
      <c r="F601" s="250" t="s">
        <v>928</v>
      </c>
      <c r="G601" s="251" t="s">
        <v>825</v>
      </c>
      <c r="H601" s="252">
        <v>3.7629999999999999</v>
      </c>
      <c r="I601" s="253"/>
      <c r="J601" s="254">
        <f>ROUND(I601*H601,2)</f>
        <v>0</v>
      </c>
      <c r="K601" s="250" t="s">
        <v>165</v>
      </c>
      <c r="L601" s="255"/>
      <c r="M601" s="256" t="s">
        <v>19</v>
      </c>
      <c r="N601" s="257" t="s">
        <v>45</v>
      </c>
      <c r="O601" s="85"/>
      <c r="P601" s="229">
        <f>O601*H601</f>
        <v>0</v>
      </c>
      <c r="Q601" s="229">
        <v>1</v>
      </c>
      <c r="R601" s="229">
        <f>Q601*H601</f>
        <v>3.7629999999999999</v>
      </c>
      <c r="S601" s="229">
        <v>0</v>
      </c>
      <c r="T601" s="230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1" t="s">
        <v>325</v>
      </c>
      <c r="AT601" s="231" t="s">
        <v>152</v>
      </c>
      <c r="AU601" s="231" t="s">
        <v>85</v>
      </c>
      <c r="AY601" s="18" t="s">
        <v>142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18" t="s">
        <v>82</v>
      </c>
      <c r="BK601" s="232">
        <f>ROUND(I601*H601,2)</f>
        <v>0</v>
      </c>
      <c r="BL601" s="18" t="s">
        <v>325</v>
      </c>
      <c r="BM601" s="231" t="s">
        <v>1335</v>
      </c>
    </row>
    <row r="602" s="2" customFormat="1">
      <c r="A602" s="39"/>
      <c r="B602" s="40"/>
      <c r="C602" s="41"/>
      <c r="D602" s="233" t="s">
        <v>149</v>
      </c>
      <c r="E602" s="41"/>
      <c r="F602" s="234" t="s">
        <v>928</v>
      </c>
      <c r="G602" s="41"/>
      <c r="H602" s="41"/>
      <c r="I602" s="137"/>
      <c r="J602" s="41"/>
      <c r="K602" s="41"/>
      <c r="L602" s="45"/>
      <c r="M602" s="235"/>
      <c r="N602" s="236"/>
      <c r="O602" s="85"/>
      <c r="P602" s="85"/>
      <c r="Q602" s="85"/>
      <c r="R602" s="85"/>
      <c r="S602" s="85"/>
      <c r="T602" s="86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149</v>
      </c>
      <c r="AU602" s="18" t="s">
        <v>85</v>
      </c>
    </row>
    <row r="603" s="13" customFormat="1">
      <c r="A603" s="13"/>
      <c r="B603" s="237"/>
      <c r="C603" s="238"/>
      <c r="D603" s="233" t="s">
        <v>150</v>
      </c>
      <c r="E603" s="239" t="s">
        <v>19</v>
      </c>
      <c r="F603" s="240" t="s">
        <v>1659</v>
      </c>
      <c r="G603" s="238"/>
      <c r="H603" s="241">
        <v>3.7629999999999999</v>
      </c>
      <c r="I603" s="242"/>
      <c r="J603" s="238"/>
      <c r="K603" s="238"/>
      <c r="L603" s="243"/>
      <c r="M603" s="244"/>
      <c r="N603" s="245"/>
      <c r="O603" s="245"/>
      <c r="P603" s="245"/>
      <c r="Q603" s="245"/>
      <c r="R603" s="245"/>
      <c r="S603" s="245"/>
      <c r="T603" s="24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7" t="s">
        <v>150</v>
      </c>
      <c r="AU603" s="247" t="s">
        <v>85</v>
      </c>
      <c r="AV603" s="13" t="s">
        <v>85</v>
      </c>
      <c r="AW603" s="13" t="s">
        <v>34</v>
      </c>
      <c r="AX603" s="13" t="s">
        <v>82</v>
      </c>
      <c r="AY603" s="247" t="s">
        <v>142</v>
      </c>
    </row>
    <row r="604" s="2" customFormat="1" ht="21.75" customHeight="1">
      <c r="A604" s="39"/>
      <c r="B604" s="40"/>
      <c r="C604" s="220" t="s">
        <v>959</v>
      </c>
      <c r="D604" s="220" t="s">
        <v>143</v>
      </c>
      <c r="E604" s="221" t="s">
        <v>931</v>
      </c>
      <c r="F604" s="222" t="s">
        <v>932</v>
      </c>
      <c r="G604" s="223" t="s">
        <v>194</v>
      </c>
      <c r="H604" s="224">
        <v>42</v>
      </c>
      <c r="I604" s="225"/>
      <c r="J604" s="226">
        <f>ROUND(I604*H604,2)</f>
        <v>0</v>
      </c>
      <c r="K604" s="222" t="s">
        <v>19</v>
      </c>
      <c r="L604" s="45"/>
      <c r="M604" s="227" t="s">
        <v>19</v>
      </c>
      <c r="N604" s="228" t="s">
        <v>45</v>
      </c>
      <c r="O604" s="85"/>
      <c r="P604" s="229">
        <f>O604*H604</f>
        <v>0</v>
      </c>
      <c r="Q604" s="229">
        <v>0</v>
      </c>
      <c r="R604" s="229">
        <f>Q604*H604</f>
        <v>0</v>
      </c>
      <c r="S604" s="229">
        <v>0</v>
      </c>
      <c r="T604" s="230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1" t="s">
        <v>269</v>
      </c>
      <c r="AT604" s="231" t="s">
        <v>143</v>
      </c>
      <c r="AU604" s="231" t="s">
        <v>85</v>
      </c>
      <c r="AY604" s="18" t="s">
        <v>142</v>
      </c>
      <c r="BE604" s="232">
        <f>IF(N604="základní",J604,0)</f>
        <v>0</v>
      </c>
      <c r="BF604" s="232">
        <f>IF(N604="snížená",J604,0)</f>
        <v>0</v>
      </c>
      <c r="BG604" s="232">
        <f>IF(N604="zákl. přenesená",J604,0)</f>
        <v>0</v>
      </c>
      <c r="BH604" s="232">
        <f>IF(N604="sníž. přenesená",J604,0)</f>
        <v>0</v>
      </c>
      <c r="BI604" s="232">
        <f>IF(N604="nulová",J604,0)</f>
        <v>0</v>
      </c>
      <c r="BJ604" s="18" t="s">
        <v>82</v>
      </c>
      <c r="BK604" s="232">
        <f>ROUND(I604*H604,2)</f>
        <v>0</v>
      </c>
      <c r="BL604" s="18" t="s">
        <v>269</v>
      </c>
      <c r="BM604" s="231" t="s">
        <v>1336</v>
      </c>
    </row>
    <row r="605" s="2" customFormat="1">
      <c r="A605" s="39"/>
      <c r="B605" s="40"/>
      <c r="C605" s="41"/>
      <c r="D605" s="233" t="s">
        <v>149</v>
      </c>
      <c r="E605" s="41"/>
      <c r="F605" s="234" t="s">
        <v>932</v>
      </c>
      <c r="G605" s="41"/>
      <c r="H605" s="41"/>
      <c r="I605" s="137"/>
      <c r="J605" s="41"/>
      <c r="K605" s="41"/>
      <c r="L605" s="45"/>
      <c r="M605" s="235"/>
      <c r="N605" s="236"/>
      <c r="O605" s="85"/>
      <c r="P605" s="85"/>
      <c r="Q605" s="85"/>
      <c r="R605" s="85"/>
      <c r="S605" s="85"/>
      <c r="T605" s="86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149</v>
      </c>
      <c r="AU605" s="18" t="s">
        <v>85</v>
      </c>
    </row>
    <row r="606" s="2" customFormat="1">
      <c r="A606" s="39"/>
      <c r="B606" s="40"/>
      <c r="C606" s="41"/>
      <c r="D606" s="233" t="s">
        <v>197</v>
      </c>
      <c r="E606" s="41"/>
      <c r="F606" s="260" t="s">
        <v>740</v>
      </c>
      <c r="G606" s="41"/>
      <c r="H606" s="41"/>
      <c r="I606" s="137"/>
      <c r="J606" s="41"/>
      <c r="K606" s="41"/>
      <c r="L606" s="45"/>
      <c r="M606" s="235"/>
      <c r="N606" s="236"/>
      <c r="O606" s="85"/>
      <c r="P606" s="85"/>
      <c r="Q606" s="85"/>
      <c r="R606" s="85"/>
      <c r="S606" s="85"/>
      <c r="T606" s="86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197</v>
      </c>
      <c r="AU606" s="18" t="s">
        <v>85</v>
      </c>
    </row>
    <row r="607" s="13" customFormat="1">
      <c r="A607" s="13"/>
      <c r="B607" s="237"/>
      <c r="C607" s="238"/>
      <c r="D607" s="233" t="s">
        <v>150</v>
      </c>
      <c r="E607" s="239" t="s">
        <v>19</v>
      </c>
      <c r="F607" s="240" t="s">
        <v>1655</v>
      </c>
      <c r="G607" s="238"/>
      <c r="H607" s="241">
        <v>42</v>
      </c>
      <c r="I607" s="242"/>
      <c r="J607" s="238"/>
      <c r="K607" s="238"/>
      <c r="L607" s="243"/>
      <c r="M607" s="244"/>
      <c r="N607" s="245"/>
      <c r="O607" s="245"/>
      <c r="P607" s="245"/>
      <c r="Q607" s="245"/>
      <c r="R607" s="245"/>
      <c r="S607" s="245"/>
      <c r="T607" s="246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7" t="s">
        <v>150</v>
      </c>
      <c r="AU607" s="247" t="s">
        <v>85</v>
      </c>
      <c r="AV607" s="13" t="s">
        <v>85</v>
      </c>
      <c r="AW607" s="13" t="s">
        <v>34</v>
      </c>
      <c r="AX607" s="13" t="s">
        <v>82</v>
      </c>
      <c r="AY607" s="247" t="s">
        <v>142</v>
      </c>
    </row>
    <row r="608" s="12" customFormat="1" ht="25.92" customHeight="1">
      <c r="A608" s="12"/>
      <c r="B608" s="206"/>
      <c r="C608" s="207"/>
      <c r="D608" s="208" t="s">
        <v>73</v>
      </c>
      <c r="E608" s="209" t="s">
        <v>82</v>
      </c>
      <c r="F608" s="209" t="s">
        <v>940</v>
      </c>
      <c r="G608" s="207"/>
      <c r="H608" s="207"/>
      <c r="I608" s="210"/>
      <c r="J608" s="211">
        <f>BK608</f>
        <v>0</v>
      </c>
      <c r="K608" s="207"/>
      <c r="L608" s="212"/>
      <c r="M608" s="213"/>
      <c r="N608" s="214"/>
      <c r="O608" s="214"/>
      <c r="P608" s="215">
        <f>P609+SUM(P610:P635)</f>
        <v>0</v>
      </c>
      <c r="Q608" s="214"/>
      <c r="R608" s="215">
        <f>R609+SUM(R610:R635)</f>
        <v>0.52360000000000007</v>
      </c>
      <c r="S608" s="214"/>
      <c r="T608" s="216">
        <f>T609+SUM(T610:T635)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17" t="s">
        <v>169</v>
      </c>
      <c r="AT608" s="218" t="s">
        <v>73</v>
      </c>
      <c r="AU608" s="218" t="s">
        <v>74</v>
      </c>
      <c r="AY608" s="217" t="s">
        <v>142</v>
      </c>
      <c r="BK608" s="219">
        <f>BK609+SUM(BK610:BK635)</f>
        <v>0</v>
      </c>
    </row>
    <row r="609" s="2" customFormat="1" ht="21.75" customHeight="1">
      <c r="A609" s="39"/>
      <c r="B609" s="40"/>
      <c r="C609" s="220" t="s">
        <v>965</v>
      </c>
      <c r="D609" s="220" t="s">
        <v>143</v>
      </c>
      <c r="E609" s="221" t="s">
        <v>942</v>
      </c>
      <c r="F609" s="222" t="s">
        <v>943</v>
      </c>
      <c r="G609" s="223" t="s">
        <v>155</v>
      </c>
      <c r="H609" s="224">
        <v>4</v>
      </c>
      <c r="I609" s="225"/>
      <c r="J609" s="226">
        <f>ROUND(I609*H609,2)</f>
        <v>0</v>
      </c>
      <c r="K609" s="222" t="s">
        <v>165</v>
      </c>
      <c r="L609" s="45"/>
      <c r="M609" s="227" t="s">
        <v>19</v>
      </c>
      <c r="N609" s="228" t="s">
        <v>45</v>
      </c>
      <c r="O609" s="85"/>
      <c r="P609" s="229">
        <f>O609*H609</f>
        <v>0</v>
      </c>
      <c r="Q609" s="229">
        <v>0.00064999999999999997</v>
      </c>
      <c r="R609" s="229">
        <f>Q609*H609</f>
        <v>0.0025999999999999999</v>
      </c>
      <c r="S609" s="229">
        <v>0</v>
      </c>
      <c r="T609" s="230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1" t="s">
        <v>944</v>
      </c>
      <c r="AT609" s="231" t="s">
        <v>143</v>
      </c>
      <c r="AU609" s="231" t="s">
        <v>82</v>
      </c>
      <c r="AY609" s="18" t="s">
        <v>142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18" t="s">
        <v>82</v>
      </c>
      <c r="BK609" s="232">
        <f>ROUND(I609*H609,2)</f>
        <v>0</v>
      </c>
      <c r="BL609" s="18" t="s">
        <v>944</v>
      </c>
      <c r="BM609" s="231" t="s">
        <v>945</v>
      </c>
    </row>
    <row r="610" s="2" customFormat="1">
      <c r="A610" s="39"/>
      <c r="B610" s="40"/>
      <c r="C610" s="41"/>
      <c r="D610" s="233" t="s">
        <v>149</v>
      </c>
      <c r="E610" s="41"/>
      <c r="F610" s="234" t="s">
        <v>946</v>
      </c>
      <c r="G610" s="41"/>
      <c r="H610" s="41"/>
      <c r="I610" s="137"/>
      <c r="J610" s="41"/>
      <c r="K610" s="41"/>
      <c r="L610" s="45"/>
      <c r="M610" s="235"/>
      <c r="N610" s="236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149</v>
      </c>
      <c r="AU610" s="18" t="s">
        <v>82</v>
      </c>
    </row>
    <row r="611" s="2" customFormat="1">
      <c r="A611" s="39"/>
      <c r="B611" s="40"/>
      <c r="C611" s="41"/>
      <c r="D611" s="233" t="s">
        <v>197</v>
      </c>
      <c r="E611" s="41"/>
      <c r="F611" s="260" t="s">
        <v>947</v>
      </c>
      <c r="G611" s="41"/>
      <c r="H611" s="41"/>
      <c r="I611" s="137"/>
      <c r="J611" s="41"/>
      <c r="K611" s="41"/>
      <c r="L611" s="45"/>
      <c r="M611" s="235"/>
      <c r="N611" s="236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197</v>
      </c>
      <c r="AU611" s="18" t="s">
        <v>82</v>
      </c>
    </row>
    <row r="612" s="13" customFormat="1">
      <c r="A612" s="13"/>
      <c r="B612" s="237"/>
      <c r="C612" s="238"/>
      <c r="D612" s="233" t="s">
        <v>150</v>
      </c>
      <c r="E612" s="239" t="s">
        <v>19</v>
      </c>
      <c r="F612" s="240" t="s">
        <v>1624</v>
      </c>
      <c r="G612" s="238"/>
      <c r="H612" s="241">
        <v>4</v>
      </c>
      <c r="I612" s="242"/>
      <c r="J612" s="238"/>
      <c r="K612" s="238"/>
      <c r="L612" s="243"/>
      <c r="M612" s="244"/>
      <c r="N612" s="245"/>
      <c r="O612" s="245"/>
      <c r="P612" s="245"/>
      <c r="Q612" s="245"/>
      <c r="R612" s="245"/>
      <c r="S612" s="245"/>
      <c r="T612" s="246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7" t="s">
        <v>150</v>
      </c>
      <c r="AU612" s="247" t="s">
        <v>82</v>
      </c>
      <c r="AV612" s="13" t="s">
        <v>85</v>
      </c>
      <c r="AW612" s="13" t="s">
        <v>34</v>
      </c>
      <c r="AX612" s="13" t="s">
        <v>82</v>
      </c>
      <c r="AY612" s="247" t="s">
        <v>142</v>
      </c>
    </row>
    <row r="613" s="2" customFormat="1" ht="21.75" customHeight="1">
      <c r="A613" s="39"/>
      <c r="B613" s="40"/>
      <c r="C613" s="220" t="s">
        <v>970</v>
      </c>
      <c r="D613" s="220" t="s">
        <v>143</v>
      </c>
      <c r="E613" s="221" t="s">
        <v>950</v>
      </c>
      <c r="F613" s="222" t="s">
        <v>951</v>
      </c>
      <c r="G613" s="223" t="s">
        <v>155</v>
      </c>
      <c r="H613" s="224">
        <v>4</v>
      </c>
      <c r="I613" s="225"/>
      <c r="J613" s="226">
        <f>ROUND(I613*H613,2)</f>
        <v>0</v>
      </c>
      <c r="K613" s="222" t="s">
        <v>165</v>
      </c>
      <c r="L613" s="45"/>
      <c r="M613" s="227" t="s">
        <v>19</v>
      </c>
      <c r="N613" s="228" t="s">
        <v>45</v>
      </c>
      <c r="O613" s="85"/>
      <c r="P613" s="229">
        <f>O613*H613</f>
        <v>0</v>
      </c>
      <c r="Q613" s="229">
        <v>0</v>
      </c>
      <c r="R613" s="229">
        <f>Q613*H613</f>
        <v>0</v>
      </c>
      <c r="S613" s="229">
        <v>0</v>
      </c>
      <c r="T613" s="230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1" t="s">
        <v>944</v>
      </c>
      <c r="AT613" s="231" t="s">
        <v>143</v>
      </c>
      <c r="AU613" s="231" t="s">
        <v>82</v>
      </c>
      <c r="AY613" s="18" t="s">
        <v>142</v>
      </c>
      <c r="BE613" s="232">
        <f>IF(N613="základní",J613,0)</f>
        <v>0</v>
      </c>
      <c r="BF613" s="232">
        <f>IF(N613="snížená",J613,0)</f>
        <v>0</v>
      </c>
      <c r="BG613" s="232">
        <f>IF(N613="zákl. přenesená",J613,0)</f>
        <v>0</v>
      </c>
      <c r="BH613" s="232">
        <f>IF(N613="sníž. přenesená",J613,0)</f>
        <v>0</v>
      </c>
      <c r="BI613" s="232">
        <f>IF(N613="nulová",J613,0)</f>
        <v>0</v>
      </c>
      <c r="BJ613" s="18" t="s">
        <v>82</v>
      </c>
      <c r="BK613" s="232">
        <f>ROUND(I613*H613,2)</f>
        <v>0</v>
      </c>
      <c r="BL613" s="18" t="s">
        <v>944</v>
      </c>
      <c r="BM613" s="231" t="s">
        <v>952</v>
      </c>
    </row>
    <row r="614" s="2" customFormat="1">
      <c r="A614" s="39"/>
      <c r="B614" s="40"/>
      <c r="C614" s="41"/>
      <c r="D614" s="233" t="s">
        <v>149</v>
      </c>
      <c r="E614" s="41"/>
      <c r="F614" s="234" t="s">
        <v>953</v>
      </c>
      <c r="G614" s="41"/>
      <c r="H614" s="41"/>
      <c r="I614" s="137"/>
      <c r="J614" s="41"/>
      <c r="K614" s="41"/>
      <c r="L614" s="45"/>
      <c r="M614" s="235"/>
      <c r="N614" s="236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149</v>
      </c>
      <c r="AU614" s="18" t="s">
        <v>82</v>
      </c>
    </row>
    <row r="615" s="2" customFormat="1">
      <c r="A615" s="39"/>
      <c r="B615" s="40"/>
      <c r="C615" s="41"/>
      <c r="D615" s="233" t="s">
        <v>197</v>
      </c>
      <c r="E615" s="41"/>
      <c r="F615" s="260" t="s">
        <v>947</v>
      </c>
      <c r="G615" s="41"/>
      <c r="H615" s="41"/>
      <c r="I615" s="137"/>
      <c r="J615" s="41"/>
      <c r="K615" s="41"/>
      <c r="L615" s="45"/>
      <c r="M615" s="235"/>
      <c r="N615" s="236"/>
      <c r="O615" s="85"/>
      <c r="P615" s="85"/>
      <c r="Q615" s="85"/>
      <c r="R615" s="85"/>
      <c r="S615" s="85"/>
      <c r="T615" s="86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197</v>
      </c>
      <c r="AU615" s="18" t="s">
        <v>82</v>
      </c>
    </row>
    <row r="616" s="13" customFormat="1">
      <c r="A616" s="13"/>
      <c r="B616" s="237"/>
      <c r="C616" s="238"/>
      <c r="D616" s="233" t="s">
        <v>150</v>
      </c>
      <c r="E616" s="239" t="s">
        <v>19</v>
      </c>
      <c r="F616" s="240" t="s">
        <v>1624</v>
      </c>
      <c r="G616" s="238"/>
      <c r="H616" s="241">
        <v>4</v>
      </c>
      <c r="I616" s="242"/>
      <c r="J616" s="238"/>
      <c r="K616" s="238"/>
      <c r="L616" s="243"/>
      <c r="M616" s="244"/>
      <c r="N616" s="245"/>
      <c r="O616" s="245"/>
      <c r="P616" s="245"/>
      <c r="Q616" s="245"/>
      <c r="R616" s="245"/>
      <c r="S616" s="245"/>
      <c r="T616" s="24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47" t="s">
        <v>150</v>
      </c>
      <c r="AU616" s="247" t="s">
        <v>82</v>
      </c>
      <c r="AV616" s="13" t="s">
        <v>85</v>
      </c>
      <c r="AW616" s="13" t="s">
        <v>34</v>
      </c>
      <c r="AX616" s="13" t="s">
        <v>82</v>
      </c>
      <c r="AY616" s="247" t="s">
        <v>142</v>
      </c>
    </row>
    <row r="617" s="2" customFormat="1" ht="21.75" customHeight="1">
      <c r="A617" s="39"/>
      <c r="B617" s="40"/>
      <c r="C617" s="248" t="s">
        <v>975</v>
      </c>
      <c r="D617" s="248" t="s">
        <v>152</v>
      </c>
      <c r="E617" s="249" t="s">
        <v>955</v>
      </c>
      <c r="F617" s="250" t="s">
        <v>956</v>
      </c>
      <c r="G617" s="251" t="s">
        <v>155</v>
      </c>
      <c r="H617" s="252">
        <v>28</v>
      </c>
      <c r="I617" s="253"/>
      <c r="J617" s="254">
        <f>ROUND(I617*H617,2)</f>
        <v>0</v>
      </c>
      <c r="K617" s="250" t="s">
        <v>165</v>
      </c>
      <c r="L617" s="255"/>
      <c r="M617" s="256" t="s">
        <v>19</v>
      </c>
      <c r="N617" s="257" t="s">
        <v>45</v>
      </c>
      <c r="O617" s="85"/>
      <c r="P617" s="229">
        <f>O617*H617</f>
        <v>0</v>
      </c>
      <c r="Q617" s="229">
        <v>0</v>
      </c>
      <c r="R617" s="229">
        <f>Q617*H617</f>
        <v>0</v>
      </c>
      <c r="S617" s="229">
        <v>0</v>
      </c>
      <c r="T617" s="230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1" t="s">
        <v>944</v>
      </c>
      <c r="AT617" s="231" t="s">
        <v>152</v>
      </c>
      <c r="AU617" s="231" t="s">
        <v>82</v>
      </c>
      <c r="AY617" s="18" t="s">
        <v>142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18" t="s">
        <v>82</v>
      </c>
      <c r="BK617" s="232">
        <f>ROUND(I617*H617,2)</f>
        <v>0</v>
      </c>
      <c r="BL617" s="18" t="s">
        <v>944</v>
      </c>
      <c r="BM617" s="231" t="s">
        <v>957</v>
      </c>
    </row>
    <row r="618" s="2" customFormat="1">
      <c r="A618" s="39"/>
      <c r="B618" s="40"/>
      <c r="C618" s="41"/>
      <c r="D618" s="233" t="s">
        <v>149</v>
      </c>
      <c r="E618" s="41"/>
      <c r="F618" s="234" t="s">
        <v>956</v>
      </c>
      <c r="G618" s="41"/>
      <c r="H618" s="41"/>
      <c r="I618" s="137"/>
      <c r="J618" s="41"/>
      <c r="K618" s="41"/>
      <c r="L618" s="45"/>
      <c r="M618" s="235"/>
      <c r="N618" s="236"/>
      <c r="O618" s="85"/>
      <c r="P618" s="85"/>
      <c r="Q618" s="85"/>
      <c r="R618" s="85"/>
      <c r="S618" s="85"/>
      <c r="T618" s="86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149</v>
      </c>
      <c r="AU618" s="18" t="s">
        <v>82</v>
      </c>
    </row>
    <row r="619" s="13" customFormat="1">
      <c r="A619" s="13"/>
      <c r="B619" s="237"/>
      <c r="C619" s="238"/>
      <c r="D619" s="233" t="s">
        <v>150</v>
      </c>
      <c r="E619" s="239" t="s">
        <v>19</v>
      </c>
      <c r="F619" s="240" t="s">
        <v>1661</v>
      </c>
      <c r="G619" s="238"/>
      <c r="H619" s="241">
        <v>28</v>
      </c>
      <c r="I619" s="242"/>
      <c r="J619" s="238"/>
      <c r="K619" s="238"/>
      <c r="L619" s="243"/>
      <c r="M619" s="244"/>
      <c r="N619" s="245"/>
      <c r="O619" s="245"/>
      <c r="P619" s="245"/>
      <c r="Q619" s="245"/>
      <c r="R619" s="245"/>
      <c r="S619" s="245"/>
      <c r="T619" s="246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7" t="s">
        <v>150</v>
      </c>
      <c r="AU619" s="247" t="s">
        <v>82</v>
      </c>
      <c r="AV619" s="13" t="s">
        <v>85</v>
      </c>
      <c r="AW619" s="13" t="s">
        <v>34</v>
      </c>
      <c r="AX619" s="13" t="s">
        <v>82</v>
      </c>
      <c r="AY619" s="247" t="s">
        <v>142</v>
      </c>
    </row>
    <row r="620" s="2" customFormat="1" ht="21.75" customHeight="1">
      <c r="A620" s="39"/>
      <c r="B620" s="40"/>
      <c r="C620" s="220" t="s">
        <v>984</v>
      </c>
      <c r="D620" s="220" t="s">
        <v>143</v>
      </c>
      <c r="E620" s="221" t="s">
        <v>960</v>
      </c>
      <c r="F620" s="222" t="s">
        <v>961</v>
      </c>
      <c r="G620" s="223" t="s">
        <v>194</v>
      </c>
      <c r="H620" s="224">
        <v>140</v>
      </c>
      <c r="I620" s="225"/>
      <c r="J620" s="226">
        <f>ROUND(I620*H620,2)</f>
        <v>0</v>
      </c>
      <c r="K620" s="222" t="s">
        <v>165</v>
      </c>
      <c r="L620" s="45"/>
      <c r="M620" s="227" t="s">
        <v>19</v>
      </c>
      <c r="N620" s="228" t="s">
        <v>45</v>
      </c>
      <c r="O620" s="85"/>
      <c r="P620" s="229">
        <f>O620*H620</f>
        <v>0</v>
      </c>
      <c r="Q620" s="229">
        <v>0.00014999999999999999</v>
      </c>
      <c r="R620" s="229">
        <f>Q620*H620</f>
        <v>0.020999999999999998</v>
      </c>
      <c r="S620" s="229">
        <v>0</v>
      </c>
      <c r="T620" s="230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1" t="s">
        <v>147</v>
      </c>
      <c r="AT620" s="231" t="s">
        <v>143</v>
      </c>
      <c r="AU620" s="231" t="s">
        <v>82</v>
      </c>
      <c r="AY620" s="18" t="s">
        <v>142</v>
      </c>
      <c r="BE620" s="232">
        <f>IF(N620="základní",J620,0)</f>
        <v>0</v>
      </c>
      <c r="BF620" s="232">
        <f>IF(N620="snížená",J620,0)</f>
        <v>0</v>
      </c>
      <c r="BG620" s="232">
        <f>IF(N620="zákl. přenesená",J620,0)</f>
        <v>0</v>
      </c>
      <c r="BH620" s="232">
        <f>IF(N620="sníž. přenesená",J620,0)</f>
        <v>0</v>
      </c>
      <c r="BI620" s="232">
        <f>IF(N620="nulová",J620,0)</f>
        <v>0</v>
      </c>
      <c r="BJ620" s="18" t="s">
        <v>82</v>
      </c>
      <c r="BK620" s="232">
        <f>ROUND(I620*H620,2)</f>
        <v>0</v>
      </c>
      <c r="BL620" s="18" t="s">
        <v>147</v>
      </c>
      <c r="BM620" s="231" t="s">
        <v>962</v>
      </c>
    </row>
    <row r="621" s="2" customFormat="1">
      <c r="A621" s="39"/>
      <c r="B621" s="40"/>
      <c r="C621" s="41"/>
      <c r="D621" s="233" t="s">
        <v>149</v>
      </c>
      <c r="E621" s="41"/>
      <c r="F621" s="234" t="s">
        <v>963</v>
      </c>
      <c r="G621" s="41"/>
      <c r="H621" s="41"/>
      <c r="I621" s="137"/>
      <c r="J621" s="41"/>
      <c r="K621" s="41"/>
      <c r="L621" s="45"/>
      <c r="M621" s="235"/>
      <c r="N621" s="236"/>
      <c r="O621" s="85"/>
      <c r="P621" s="85"/>
      <c r="Q621" s="85"/>
      <c r="R621" s="85"/>
      <c r="S621" s="85"/>
      <c r="T621" s="86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149</v>
      </c>
      <c r="AU621" s="18" t="s">
        <v>82</v>
      </c>
    </row>
    <row r="622" s="2" customFormat="1">
      <c r="A622" s="39"/>
      <c r="B622" s="40"/>
      <c r="C622" s="41"/>
      <c r="D622" s="233" t="s">
        <v>197</v>
      </c>
      <c r="E622" s="41"/>
      <c r="F622" s="260" t="s">
        <v>947</v>
      </c>
      <c r="G622" s="41"/>
      <c r="H622" s="41"/>
      <c r="I622" s="137"/>
      <c r="J622" s="41"/>
      <c r="K622" s="41"/>
      <c r="L622" s="45"/>
      <c r="M622" s="235"/>
      <c r="N622" s="236"/>
      <c r="O622" s="85"/>
      <c r="P622" s="85"/>
      <c r="Q622" s="85"/>
      <c r="R622" s="85"/>
      <c r="S622" s="85"/>
      <c r="T622" s="86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197</v>
      </c>
      <c r="AU622" s="18" t="s">
        <v>82</v>
      </c>
    </row>
    <row r="623" s="13" customFormat="1">
      <c r="A623" s="13"/>
      <c r="B623" s="237"/>
      <c r="C623" s="238"/>
      <c r="D623" s="233" t="s">
        <v>150</v>
      </c>
      <c r="E623" s="239" t="s">
        <v>19</v>
      </c>
      <c r="F623" s="240" t="s">
        <v>1662</v>
      </c>
      <c r="G623" s="238"/>
      <c r="H623" s="241">
        <v>140</v>
      </c>
      <c r="I623" s="242"/>
      <c r="J623" s="238"/>
      <c r="K623" s="238"/>
      <c r="L623" s="243"/>
      <c r="M623" s="244"/>
      <c r="N623" s="245"/>
      <c r="O623" s="245"/>
      <c r="P623" s="245"/>
      <c r="Q623" s="245"/>
      <c r="R623" s="245"/>
      <c r="S623" s="245"/>
      <c r="T623" s="246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7" t="s">
        <v>150</v>
      </c>
      <c r="AU623" s="247" t="s">
        <v>82</v>
      </c>
      <c r="AV623" s="13" t="s">
        <v>85</v>
      </c>
      <c r="AW623" s="13" t="s">
        <v>34</v>
      </c>
      <c r="AX623" s="13" t="s">
        <v>82</v>
      </c>
      <c r="AY623" s="247" t="s">
        <v>142</v>
      </c>
    </row>
    <row r="624" s="2" customFormat="1" ht="21.75" customHeight="1">
      <c r="A624" s="39"/>
      <c r="B624" s="40"/>
      <c r="C624" s="220" t="s">
        <v>991</v>
      </c>
      <c r="D624" s="220" t="s">
        <v>143</v>
      </c>
      <c r="E624" s="221" t="s">
        <v>966</v>
      </c>
      <c r="F624" s="222" t="s">
        <v>967</v>
      </c>
      <c r="G624" s="223" t="s">
        <v>194</v>
      </c>
      <c r="H624" s="224">
        <v>140</v>
      </c>
      <c r="I624" s="225"/>
      <c r="J624" s="226">
        <f>ROUND(I624*H624,2)</f>
        <v>0</v>
      </c>
      <c r="K624" s="222" t="s">
        <v>165</v>
      </c>
      <c r="L624" s="45"/>
      <c r="M624" s="227" t="s">
        <v>19</v>
      </c>
      <c r="N624" s="228" t="s">
        <v>45</v>
      </c>
      <c r="O624" s="85"/>
      <c r="P624" s="229">
        <f>O624*H624</f>
        <v>0</v>
      </c>
      <c r="Q624" s="229">
        <v>0</v>
      </c>
      <c r="R624" s="229">
        <f>Q624*H624</f>
        <v>0</v>
      </c>
      <c r="S624" s="229">
        <v>0</v>
      </c>
      <c r="T624" s="230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1" t="s">
        <v>944</v>
      </c>
      <c r="AT624" s="231" t="s">
        <v>143</v>
      </c>
      <c r="AU624" s="231" t="s">
        <v>82</v>
      </c>
      <c r="AY624" s="18" t="s">
        <v>142</v>
      </c>
      <c r="BE624" s="232">
        <f>IF(N624="základní",J624,0)</f>
        <v>0</v>
      </c>
      <c r="BF624" s="232">
        <f>IF(N624="snížená",J624,0)</f>
        <v>0</v>
      </c>
      <c r="BG624" s="232">
        <f>IF(N624="zákl. přenesená",J624,0)</f>
        <v>0</v>
      </c>
      <c r="BH624" s="232">
        <f>IF(N624="sníž. přenesená",J624,0)</f>
        <v>0</v>
      </c>
      <c r="BI624" s="232">
        <f>IF(N624="nulová",J624,0)</f>
        <v>0</v>
      </c>
      <c r="BJ624" s="18" t="s">
        <v>82</v>
      </c>
      <c r="BK624" s="232">
        <f>ROUND(I624*H624,2)</f>
        <v>0</v>
      </c>
      <c r="BL624" s="18" t="s">
        <v>944</v>
      </c>
      <c r="BM624" s="231" t="s">
        <v>968</v>
      </c>
    </row>
    <row r="625" s="2" customFormat="1">
      <c r="A625" s="39"/>
      <c r="B625" s="40"/>
      <c r="C625" s="41"/>
      <c r="D625" s="233" t="s">
        <v>149</v>
      </c>
      <c r="E625" s="41"/>
      <c r="F625" s="234" t="s">
        <v>969</v>
      </c>
      <c r="G625" s="41"/>
      <c r="H625" s="41"/>
      <c r="I625" s="137"/>
      <c r="J625" s="41"/>
      <c r="K625" s="41"/>
      <c r="L625" s="45"/>
      <c r="M625" s="235"/>
      <c r="N625" s="236"/>
      <c r="O625" s="85"/>
      <c r="P625" s="85"/>
      <c r="Q625" s="85"/>
      <c r="R625" s="85"/>
      <c r="S625" s="85"/>
      <c r="T625" s="86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149</v>
      </c>
      <c r="AU625" s="18" t="s">
        <v>82</v>
      </c>
    </row>
    <row r="626" s="2" customFormat="1">
      <c r="A626" s="39"/>
      <c r="B626" s="40"/>
      <c r="C626" s="41"/>
      <c r="D626" s="233" t="s">
        <v>197</v>
      </c>
      <c r="E626" s="41"/>
      <c r="F626" s="260" t="s">
        <v>947</v>
      </c>
      <c r="G626" s="41"/>
      <c r="H626" s="41"/>
      <c r="I626" s="137"/>
      <c r="J626" s="41"/>
      <c r="K626" s="41"/>
      <c r="L626" s="45"/>
      <c r="M626" s="235"/>
      <c r="N626" s="236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197</v>
      </c>
      <c r="AU626" s="18" t="s">
        <v>82</v>
      </c>
    </row>
    <row r="627" s="13" customFormat="1">
      <c r="A627" s="13"/>
      <c r="B627" s="237"/>
      <c r="C627" s="238"/>
      <c r="D627" s="233" t="s">
        <v>150</v>
      </c>
      <c r="E627" s="239" t="s">
        <v>19</v>
      </c>
      <c r="F627" s="240" t="s">
        <v>1662</v>
      </c>
      <c r="G627" s="238"/>
      <c r="H627" s="241">
        <v>140</v>
      </c>
      <c r="I627" s="242"/>
      <c r="J627" s="238"/>
      <c r="K627" s="238"/>
      <c r="L627" s="243"/>
      <c r="M627" s="244"/>
      <c r="N627" s="245"/>
      <c r="O627" s="245"/>
      <c r="P627" s="245"/>
      <c r="Q627" s="245"/>
      <c r="R627" s="245"/>
      <c r="S627" s="245"/>
      <c r="T627" s="246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7" t="s">
        <v>150</v>
      </c>
      <c r="AU627" s="247" t="s">
        <v>82</v>
      </c>
      <c r="AV627" s="13" t="s">
        <v>85</v>
      </c>
      <c r="AW627" s="13" t="s">
        <v>34</v>
      </c>
      <c r="AX627" s="13" t="s">
        <v>82</v>
      </c>
      <c r="AY627" s="247" t="s">
        <v>142</v>
      </c>
    </row>
    <row r="628" s="2" customFormat="1" ht="21.75" customHeight="1">
      <c r="A628" s="39"/>
      <c r="B628" s="40"/>
      <c r="C628" s="248" t="s">
        <v>999</v>
      </c>
      <c r="D628" s="248" t="s">
        <v>152</v>
      </c>
      <c r="E628" s="249" t="s">
        <v>971</v>
      </c>
      <c r="F628" s="250" t="s">
        <v>972</v>
      </c>
      <c r="G628" s="251" t="s">
        <v>155</v>
      </c>
      <c r="H628" s="252">
        <v>40</v>
      </c>
      <c r="I628" s="253"/>
      <c r="J628" s="254">
        <f>ROUND(I628*H628,2)</f>
        <v>0</v>
      </c>
      <c r="K628" s="250" t="s">
        <v>165</v>
      </c>
      <c r="L628" s="255"/>
      <c r="M628" s="256" t="s">
        <v>19</v>
      </c>
      <c r="N628" s="257" t="s">
        <v>45</v>
      </c>
      <c r="O628" s="85"/>
      <c r="P628" s="229">
        <f>O628*H628</f>
        <v>0</v>
      </c>
      <c r="Q628" s="229">
        <v>0.012500000000000001</v>
      </c>
      <c r="R628" s="229">
        <f>Q628*H628</f>
        <v>0.5</v>
      </c>
      <c r="S628" s="229">
        <v>0</v>
      </c>
      <c r="T628" s="230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1" t="s">
        <v>944</v>
      </c>
      <c r="AT628" s="231" t="s">
        <v>152</v>
      </c>
      <c r="AU628" s="231" t="s">
        <v>82</v>
      </c>
      <c r="AY628" s="18" t="s">
        <v>142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18" t="s">
        <v>82</v>
      </c>
      <c r="BK628" s="232">
        <f>ROUND(I628*H628,2)</f>
        <v>0</v>
      </c>
      <c r="BL628" s="18" t="s">
        <v>944</v>
      </c>
      <c r="BM628" s="231" t="s">
        <v>973</v>
      </c>
    </row>
    <row r="629" s="2" customFormat="1">
      <c r="A629" s="39"/>
      <c r="B629" s="40"/>
      <c r="C629" s="41"/>
      <c r="D629" s="233" t="s">
        <v>149</v>
      </c>
      <c r="E629" s="41"/>
      <c r="F629" s="234" t="s">
        <v>972</v>
      </c>
      <c r="G629" s="41"/>
      <c r="H629" s="41"/>
      <c r="I629" s="137"/>
      <c r="J629" s="41"/>
      <c r="K629" s="41"/>
      <c r="L629" s="45"/>
      <c r="M629" s="235"/>
      <c r="N629" s="236"/>
      <c r="O629" s="85"/>
      <c r="P629" s="85"/>
      <c r="Q629" s="85"/>
      <c r="R629" s="85"/>
      <c r="S629" s="85"/>
      <c r="T629" s="86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149</v>
      </c>
      <c r="AU629" s="18" t="s">
        <v>82</v>
      </c>
    </row>
    <row r="630" s="13" customFormat="1">
      <c r="A630" s="13"/>
      <c r="B630" s="237"/>
      <c r="C630" s="238"/>
      <c r="D630" s="233" t="s">
        <v>150</v>
      </c>
      <c r="E630" s="239" t="s">
        <v>19</v>
      </c>
      <c r="F630" s="240" t="s">
        <v>1663</v>
      </c>
      <c r="G630" s="238"/>
      <c r="H630" s="241">
        <v>40</v>
      </c>
      <c r="I630" s="242"/>
      <c r="J630" s="238"/>
      <c r="K630" s="238"/>
      <c r="L630" s="243"/>
      <c r="M630" s="244"/>
      <c r="N630" s="245"/>
      <c r="O630" s="245"/>
      <c r="P630" s="245"/>
      <c r="Q630" s="245"/>
      <c r="R630" s="245"/>
      <c r="S630" s="245"/>
      <c r="T630" s="246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7" t="s">
        <v>150</v>
      </c>
      <c r="AU630" s="247" t="s">
        <v>82</v>
      </c>
      <c r="AV630" s="13" t="s">
        <v>85</v>
      </c>
      <c r="AW630" s="13" t="s">
        <v>34</v>
      </c>
      <c r="AX630" s="13" t="s">
        <v>82</v>
      </c>
      <c r="AY630" s="247" t="s">
        <v>142</v>
      </c>
    </row>
    <row r="631" s="2" customFormat="1" ht="21.75" customHeight="1">
      <c r="A631" s="39"/>
      <c r="B631" s="40"/>
      <c r="C631" s="220" t="s">
        <v>1006</v>
      </c>
      <c r="D631" s="220" t="s">
        <v>143</v>
      </c>
      <c r="E631" s="221" t="s">
        <v>976</v>
      </c>
      <c r="F631" s="222" t="s">
        <v>977</v>
      </c>
      <c r="G631" s="223" t="s">
        <v>978</v>
      </c>
      <c r="H631" s="224">
        <v>24</v>
      </c>
      <c r="I631" s="225"/>
      <c r="J631" s="226">
        <f>ROUND(I631*H631,2)</f>
        <v>0</v>
      </c>
      <c r="K631" s="222" t="s">
        <v>165</v>
      </c>
      <c r="L631" s="45"/>
      <c r="M631" s="227" t="s">
        <v>19</v>
      </c>
      <c r="N631" s="228" t="s">
        <v>45</v>
      </c>
      <c r="O631" s="85"/>
      <c r="P631" s="229">
        <f>O631*H631</f>
        <v>0</v>
      </c>
      <c r="Q631" s="229">
        <v>0</v>
      </c>
      <c r="R631" s="229">
        <f>Q631*H631</f>
        <v>0</v>
      </c>
      <c r="S631" s="229">
        <v>0</v>
      </c>
      <c r="T631" s="230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31" t="s">
        <v>169</v>
      </c>
      <c r="AT631" s="231" t="s">
        <v>143</v>
      </c>
      <c r="AU631" s="231" t="s">
        <v>82</v>
      </c>
      <c r="AY631" s="18" t="s">
        <v>142</v>
      </c>
      <c r="BE631" s="232">
        <f>IF(N631="základní",J631,0)</f>
        <v>0</v>
      </c>
      <c r="BF631" s="232">
        <f>IF(N631="snížená",J631,0)</f>
        <v>0</v>
      </c>
      <c r="BG631" s="232">
        <f>IF(N631="zákl. přenesená",J631,0)</f>
        <v>0</v>
      </c>
      <c r="BH631" s="232">
        <f>IF(N631="sníž. přenesená",J631,0)</f>
        <v>0</v>
      </c>
      <c r="BI631" s="232">
        <f>IF(N631="nulová",J631,0)</f>
        <v>0</v>
      </c>
      <c r="BJ631" s="18" t="s">
        <v>82</v>
      </c>
      <c r="BK631" s="232">
        <f>ROUND(I631*H631,2)</f>
        <v>0</v>
      </c>
      <c r="BL631" s="18" t="s">
        <v>169</v>
      </c>
      <c r="BM631" s="231" t="s">
        <v>979</v>
      </c>
    </row>
    <row r="632" s="2" customFormat="1">
      <c r="A632" s="39"/>
      <c r="B632" s="40"/>
      <c r="C632" s="41"/>
      <c r="D632" s="233" t="s">
        <v>149</v>
      </c>
      <c r="E632" s="41"/>
      <c r="F632" s="234" t="s">
        <v>980</v>
      </c>
      <c r="G632" s="41"/>
      <c r="H632" s="41"/>
      <c r="I632" s="137"/>
      <c r="J632" s="41"/>
      <c r="K632" s="41"/>
      <c r="L632" s="45"/>
      <c r="M632" s="235"/>
      <c r="N632" s="236"/>
      <c r="O632" s="85"/>
      <c r="P632" s="85"/>
      <c r="Q632" s="85"/>
      <c r="R632" s="85"/>
      <c r="S632" s="85"/>
      <c r="T632" s="86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149</v>
      </c>
      <c r="AU632" s="18" t="s">
        <v>82</v>
      </c>
    </row>
    <row r="633" s="2" customFormat="1">
      <c r="A633" s="39"/>
      <c r="B633" s="40"/>
      <c r="C633" s="41"/>
      <c r="D633" s="233" t="s">
        <v>197</v>
      </c>
      <c r="E633" s="41"/>
      <c r="F633" s="260" t="s">
        <v>981</v>
      </c>
      <c r="G633" s="41"/>
      <c r="H633" s="41"/>
      <c r="I633" s="137"/>
      <c r="J633" s="41"/>
      <c r="K633" s="41"/>
      <c r="L633" s="45"/>
      <c r="M633" s="235"/>
      <c r="N633" s="236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197</v>
      </c>
      <c r="AU633" s="18" t="s">
        <v>82</v>
      </c>
    </row>
    <row r="634" s="13" customFormat="1">
      <c r="A634" s="13"/>
      <c r="B634" s="237"/>
      <c r="C634" s="238"/>
      <c r="D634" s="233" t="s">
        <v>150</v>
      </c>
      <c r="E634" s="239" t="s">
        <v>19</v>
      </c>
      <c r="F634" s="240" t="s">
        <v>1664</v>
      </c>
      <c r="G634" s="238"/>
      <c r="H634" s="241">
        <v>24</v>
      </c>
      <c r="I634" s="242"/>
      <c r="J634" s="238"/>
      <c r="K634" s="238"/>
      <c r="L634" s="243"/>
      <c r="M634" s="244"/>
      <c r="N634" s="245"/>
      <c r="O634" s="245"/>
      <c r="P634" s="245"/>
      <c r="Q634" s="245"/>
      <c r="R634" s="245"/>
      <c r="S634" s="245"/>
      <c r="T634" s="246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7" t="s">
        <v>150</v>
      </c>
      <c r="AU634" s="247" t="s">
        <v>82</v>
      </c>
      <c r="AV634" s="13" t="s">
        <v>85</v>
      </c>
      <c r="AW634" s="13" t="s">
        <v>34</v>
      </c>
      <c r="AX634" s="13" t="s">
        <v>82</v>
      </c>
      <c r="AY634" s="247" t="s">
        <v>142</v>
      </c>
    </row>
    <row r="635" s="12" customFormat="1" ht="22.8" customHeight="1">
      <c r="A635" s="12"/>
      <c r="B635" s="206"/>
      <c r="C635" s="207"/>
      <c r="D635" s="208" t="s">
        <v>73</v>
      </c>
      <c r="E635" s="258" t="s">
        <v>199</v>
      </c>
      <c r="F635" s="258" t="s">
        <v>983</v>
      </c>
      <c r="G635" s="207"/>
      <c r="H635" s="207"/>
      <c r="I635" s="210"/>
      <c r="J635" s="259">
        <f>BK635</f>
        <v>0</v>
      </c>
      <c r="K635" s="207"/>
      <c r="L635" s="212"/>
      <c r="M635" s="213"/>
      <c r="N635" s="214"/>
      <c r="O635" s="214"/>
      <c r="P635" s="215">
        <f>SUM(P636:P642)</f>
        <v>0</v>
      </c>
      <c r="Q635" s="214"/>
      <c r="R635" s="215">
        <f>SUM(R636:R642)</f>
        <v>0</v>
      </c>
      <c r="S635" s="214"/>
      <c r="T635" s="216">
        <f>SUM(T636:T642)</f>
        <v>0</v>
      </c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R635" s="217" t="s">
        <v>82</v>
      </c>
      <c r="AT635" s="218" t="s">
        <v>73</v>
      </c>
      <c r="AU635" s="218" t="s">
        <v>82</v>
      </c>
      <c r="AY635" s="217" t="s">
        <v>142</v>
      </c>
      <c r="BK635" s="219">
        <f>SUM(BK636:BK642)</f>
        <v>0</v>
      </c>
    </row>
    <row r="636" s="2" customFormat="1" ht="21.75" customHeight="1">
      <c r="A636" s="39"/>
      <c r="B636" s="40"/>
      <c r="C636" s="220" t="s">
        <v>1013</v>
      </c>
      <c r="D636" s="220" t="s">
        <v>143</v>
      </c>
      <c r="E636" s="221" t="s">
        <v>985</v>
      </c>
      <c r="F636" s="222" t="s">
        <v>986</v>
      </c>
      <c r="G636" s="223" t="s">
        <v>987</v>
      </c>
      <c r="H636" s="224">
        <v>6</v>
      </c>
      <c r="I636" s="225"/>
      <c r="J636" s="226">
        <f>ROUND(I636*H636,2)</f>
        <v>0</v>
      </c>
      <c r="K636" s="222" t="s">
        <v>19</v>
      </c>
      <c r="L636" s="45"/>
      <c r="M636" s="227" t="s">
        <v>19</v>
      </c>
      <c r="N636" s="228" t="s">
        <v>45</v>
      </c>
      <c r="O636" s="85"/>
      <c r="P636" s="229">
        <f>O636*H636</f>
        <v>0</v>
      </c>
      <c r="Q636" s="229">
        <v>0</v>
      </c>
      <c r="R636" s="229">
        <f>Q636*H636</f>
        <v>0</v>
      </c>
      <c r="S636" s="229">
        <v>0</v>
      </c>
      <c r="T636" s="230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31" t="s">
        <v>169</v>
      </c>
      <c r="AT636" s="231" t="s">
        <v>143</v>
      </c>
      <c r="AU636" s="231" t="s">
        <v>85</v>
      </c>
      <c r="AY636" s="18" t="s">
        <v>142</v>
      </c>
      <c r="BE636" s="232">
        <f>IF(N636="základní",J636,0)</f>
        <v>0</v>
      </c>
      <c r="BF636" s="232">
        <f>IF(N636="snížená",J636,0)</f>
        <v>0</v>
      </c>
      <c r="BG636" s="232">
        <f>IF(N636="zákl. přenesená",J636,0)</f>
        <v>0</v>
      </c>
      <c r="BH636" s="232">
        <f>IF(N636="sníž. přenesená",J636,0)</f>
        <v>0</v>
      </c>
      <c r="BI636" s="232">
        <f>IF(N636="nulová",J636,0)</f>
        <v>0</v>
      </c>
      <c r="BJ636" s="18" t="s">
        <v>82</v>
      </c>
      <c r="BK636" s="232">
        <f>ROUND(I636*H636,2)</f>
        <v>0</v>
      </c>
      <c r="BL636" s="18" t="s">
        <v>169</v>
      </c>
      <c r="BM636" s="231" t="s">
        <v>988</v>
      </c>
    </row>
    <row r="637" s="2" customFormat="1">
      <c r="A637" s="39"/>
      <c r="B637" s="40"/>
      <c r="C637" s="41"/>
      <c r="D637" s="233" t="s">
        <v>149</v>
      </c>
      <c r="E637" s="41"/>
      <c r="F637" s="234" t="s">
        <v>986</v>
      </c>
      <c r="G637" s="41"/>
      <c r="H637" s="41"/>
      <c r="I637" s="137"/>
      <c r="J637" s="41"/>
      <c r="K637" s="41"/>
      <c r="L637" s="45"/>
      <c r="M637" s="235"/>
      <c r="N637" s="236"/>
      <c r="O637" s="85"/>
      <c r="P637" s="85"/>
      <c r="Q637" s="85"/>
      <c r="R637" s="85"/>
      <c r="S637" s="85"/>
      <c r="T637" s="86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149</v>
      </c>
      <c r="AU637" s="18" t="s">
        <v>85</v>
      </c>
    </row>
    <row r="638" s="13" customFormat="1">
      <c r="A638" s="13"/>
      <c r="B638" s="237"/>
      <c r="C638" s="238"/>
      <c r="D638" s="233" t="s">
        <v>150</v>
      </c>
      <c r="E638" s="239" t="s">
        <v>19</v>
      </c>
      <c r="F638" s="240" t="s">
        <v>1341</v>
      </c>
      <c r="G638" s="238"/>
      <c r="H638" s="241">
        <v>1</v>
      </c>
      <c r="I638" s="242"/>
      <c r="J638" s="238"/>
      <c r="K638" s="238"/>
      <c r="L638" s="243"/>
      <c r="M638" s="244"/>
      <c r="N638" s="245"/>
      <c r="O638" s="245"/>
      <c r="P638" s="245"/>
      <c r="Q638" s="245"/>
      <c r="R638" s="245"/>
      <c r="S638" s="245"/>
      <c r="T638" s="246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7" t="s">
        <v>150</v>
      </c>
      <c r="AU638" s="247" t="s">
        <v>85</v>
      </c>
      <c r="AV638" s="13" t="s">
        <v>85</v>
      </c>
      <c r="AW638" s="13" t="s">
        <v>34</v>
      </c>
      <c r="AX638" s="13" t="s">
        <v>74</v>
      </c>
      <c r="AY638" s="247" t="s">
        <v>142</v>
      </c>
    </row>
    <row r="639" s="13" customFormat="1">
      <c r="A639" s="13"/>
      <c r="B639" s="237"/>
      <c r="C639" s="238"/>
      <c r="D639" s="233" t="s">
        <v>150</v>
      </c>
      <c r="E639" s="239" t="s">
        <v>19</v>
      </c>
      <c r="F639" s="240" t="s">
        <v>1342</v>
      </c>
      <c r="G639" s="238"/>
      <c r="H639" s="241">
        <v>2</v>
      </c>
      <c r="I639" s="242"/>
      <c r="J639" s="238"/>
      <c r="K639" s="238"/>
      <c r="L639" s="243"/>
      <c r="M639" s="244"/>
      <c r="N639" s="245"/>
      <c r="O639" s="245"/>
      <c r="P639" s="245"/>
      <c r="Q639" s="245"/>
      <c r="R639" s="245"/>
      <c r="S639" s="245"/>
      <c r="T639" s="246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7" t="s">
        <v>150</v>
      </c>
      <c r="AU639" s="247" t="s">
        <v>85</v>
      </c>
      <c r="AV639" s="13" t="s">
        <v>85</v>
      </c>
      <c r="AW639" s="13" t="s">
        <v>34</v>
      </c>
      <c r="AX639" s="13" t="s">
        <v>74</v>
      </c>
      <c r="AY639" s="247" t="s">
        <v>142</v>
      </c>
    </row>
    <row r="640" s="13" customFormat="1">
      <c r="A640" s="13"/>
      <c r="B640" s="237"/>
      <c r="C640" s="238"/>
      <c r="D640" s="233" t="s">
        <v>150</v>
      </c>
      <c r="E640" s="239" t="s">
        <v>19</v>
      </c>
      <c r="F640" s="240" t="s">
        <v>1665</v>
      </c>
      <c r="G640" s="238"/>
      <c r="H640" s="241">
        <v>1</v>
      </c>
      <c r="I640" s="242"/>
      <c r="J640" s="238"/>
      <c r="K640" s="238"/>
      <c r="L640" s="243"/>
      <c r="M640" s="244"/>
      <c r="N640" s="245"/>
      <c r="O640" s="245"/>
      <c r="P640" s="245"/>
      <c r="Q640" s="245"/>
      <c r="R640" s="245"/>
      <c r="S640" s="245"/>
      <c r="T640" s="246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7" t="s">
        <v>150</v>
      </c>
      <c r="AU640" s="247" t="s">
        <v>85</v>
      </c>
      <c r="AV640" s="13" t="s">
        <v>85</v>
      </c>
      <c r="AW640" s="13" t="s">
        <v>34</v>
      </c>
      <c r="AX640" s="13" t="s">
        <v>74</v>
      </c>
      <c r="AY640" s="247" t="s">
        <v>142</v>
      </c>
    </row>
    <row r="641" s="13" customFormat="1">
      <c r="A641" s="13"/>
      <c r="B641" s="237"/>
      <c r="C641" s="238"/>
      <c r="D641" s="233" t="s">
        <v>150</v>
      </c>
      <c r="E641" s="239" t="s">
        <v>19</v>
      </c>
      <c r="F641" s="240" t="s">
        <v>990</v>
      </c>
      <c r="G641" s="238"/>
      <c r="H641" s="241">
        <v>2</v>
      </c>
      <c r="I641" s="242"/>
      <c r="J641" s="238"/>
      <c r="K641" s="238"/>
      <c r="L641" s="243"/>
      <c r="M641" s="244"/>
      <c r="N641" s="245"/>
      <c r="O641" s="245"/>
      <c r="P641" s="245"/>
      <c r="Q641" s="245"/>
      <c r="R641" s="245"/>
      <c r="S641" s="245"/>
      <c r="T641" s="246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7" t="s">
        <v>150</v>
      </c>
      <c r="AU641" s="247" t="s">
        <v>85</v>
      </c>
      <c r="AV641" s="13" t="s">
        <v>85</v>
      </c>
      <c r="AW641" s="13" t="s">
        <v>34</v>
      </c>
      <c r="AX641" s="13" t="s">
        <v>74</v>
      </c>
      <c r="AY641" s="247" t="s">
        <v>142</v>
      </c>
    </row>
    <row r="642" s="14" customFormat="1">
      <c r="A642" s="14"/>
      <c r="B642" s="261"/>
      <c r="C642" s="262"/>
      <c r="D642" s="233" t="s">
        <v>150</v>
      </c>
      <c r="E642" s="263" t="s">
        <v>19</v>
      </c>
      <c r="F642" s="264" t="s">
        <v>480</v>
      </c>
      <c r="G642" s="262"/>
      <c r="H642" s="265">
        <v>6</v>
      </c>
      <c r="I642" s="266"/>
      <c r="J642" s="262"/>
      <c r="K642" s="262"/>
      <c r="L642" s="267"/>
      <c r="M642" s="268"/>
      <c r="N642" s="269"/>
      <c r="O642" s="269"/>
      <c r="P642" s="269"/>
      <c r="Q642" s="269"/>
      <c r="R642" s="269"/>
      <c r="S642" s="269"/>
      <c r="T642" s="27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1" t="s">
        <v>150</v>
      </c>
      <c r="AU642" s="271" t="s">
        <v>85</v>
      </c>
      <c r="AV642" s="14" t="s">
        <v>169</v>
      </c>
      <c r="AW642" s="14" t="s">
        <v>34</v>
      </c>
      <c r="AX642" s="14" t="s">
        <v>82</v>
      </c>
      <c r="AY642" s="271" t="s">
        <v>142</v>
      </c>
    </row>
    <row r="643" s="12" customFormat="1" ht="25.92" customHeight="1">
      <c r="A643" s="12"/>
      <c r="B643" s="206"/>
      <c r="C643" s="207"/>
      <c r="D643" s="208" t="s">
        <v>73</v>
      </c>
      <c r="E643" s="209" t="s">
        <v>997</v>
      </c>
      <c r="F643" s="209" t="s">
        <v>998</v>
      </c>
      <c r="G643" s="207"/>
      <c r="H643" s="207"/>
      <c r="I643" s="210"/>
      <c r="J643" s="211">
        <f>BK643</f>
        <v>0</v>
      </c>
      <c r="K643" s="207"/>
      <c r="L643" s="212"/>
      <c r="M643" s="213"/>
      <c r="N643" s="214"/>
      <c r="O643" s="214"/>
      <c r="P643" s="215">
        <f>SUM(P644:P658)</f>
        <v>0</v>
      </c>
      <c r="Q643" s="214"/>
      <c r="R643" s="215">
        <f>SUM(R644:R658)</f>
        <v>0</v>
      </c>
      <c r="S643" s="214"/>
      <c r="T643" s="216">
        <f>SUM(T644:T658)</f>
        <v>0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17" t="s">
        <v>169</v>
      </c>
      <c r="AT643" s="218" t="s">
        <v>73</v>
      </c>
      <c r="AU643" s="218" t="s">
        <v>74</v>
      </c>
      <c r="AY643" s="217" t="s">
        <v>142</v>
      </c>
      <c r="BK643" s="219">
        <f>SUM(BK644:BK658)</f>
        <v>0</v>
      </c>
    </row>
    <row r="644" s="2" customFormat="1" ht="16.5" customHeight="1">
      <c r="A644" s="39"/>
      <c r="B644" s="40"/>
      <c r="C644" s="220" t="s">
        <v>1019</v>
      </c>
      <c r="D644" s="220" t="s">
        <v>143</v>
      </c>
      <c r="E644" s="221" t="s">
        <v>1000</v>
      </c>
      <c r="F644" s="222" t="s">
        <v>1001</v>
      </c>
      <c r="G644" s="223" t="s">
        <v>635</v>
      </c>
      <c r="H644" s="224">
        <v>32</v>
      </c>
      <c r="I644" s="225"/>
      <c r="J644" s="226">
        <f>ROUND(I644*H644,2)</f>
        <v>0</v>
      </c>
      <c r="K644" s="222" t="s">
        <v>165</v>
      </c>
      <c r="L644" s="45"/>
      <c r="M644" s="227" t="s">
        <v>19</v>
      </c>
      <c r="N644" s="228" t="s">
        <v>45</v>
      </c>
      <c r="O644" s="85"/>
      <c r="P644" s="229">
        <f>O644*H644</f>
        <v>0</v>
      </c>
      <c r="Q644" s="229">
        <v>0</v>
      </c>
      <c r="R644" s="229">
        <f>Q644*H644</f>
        <v>0</v>
      </c>
      <c r="S644" s="229">
        <v>0</v>
      </c>
      <c r="T644" s="230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31" t="s">
        <v>944</v>
      </c>
      <c r="AT644" s="231" t="s">
        <v>143</v>
      </c>
      <c r="AU644" s="231" t="s">
        <v>82</v>
      </c>
      <c r="AY644" s="18" t="s">
        <v>142</v>
      </c>
      <c r="BE644" s="232">
        <f>IF(N644="základní",J644,0)</f>
        <v>0</v>
      </c>
      <c r="BF644" s="232">
        <f>IF(N644="snížená",J644,0)</f>
        <v>0</v>
      </c>
      <c r="BG644" s="232">
        <f>IF(N644="zákl. přenesená",J644,0)</f>
        <v>0</v>
      </c>
      <c r="BH644" s="232">
        <f>IF(N644="sníž. přenesená",J644,0)</f>
        <v>0</v>
      </c>
      <c r="BI644" s="232">
        <f>IF(N644="nulová",J644,0)</f>
        <v>0</v>
      </c>
      <c r="BJ644" s="18" t="s">
        <v>82</v>
      </c>
      <c r="BK644" s="232">
        <f>ROUND(I644*H644,2)</f>
        <v>0</v>
      </c>
      <c r="BL644" s="18" t="s">
        <v>944</v>
      </c>
      <c r="BM644" s="231" t="s">
        <v>1002</v>
      </c>
    </row>
    <row r="645" s="2" customFormat="1">
      <c r="A645" s="39"/>
      <c r="B645" s="40"/>
      <c r="C645" s="41"/>
      <c r="D645" s="233" t="s">
        <v>149</v>
      </c>
      <c r="E645" s="41"/>
      <c r="F645" s="234" t="s">
        <v>1003</v>
      </c>
      <c r="G645" s="41"/>
      <c r="H645" s="41"/>
      <c r="I645" s="137"/>
      <c r="J645" s="41"/>
      <c r="K645" s="41"/>
      <c r="L645" s="45"/>
      <c r="M645" s="235"/>
      <c r="N645" s="236"/>
      <c r="O645" s="85"/>
      <c r="P645" s="85"/>
      <c r="Q645" s="85"/>
      <c r="R645" s="85"/>
      <c r="S645" s="85"/>
      <c r="T645" s="86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T645" s="18" t="s">
        <v>149</v>
      </c>
      <c r="AU645" s="18" t="s">
        <v>82</v>
      </c>
    </row>
    <row r="646" s="13" customFormat="1">
      <c r="A646" s="13"/>
      <c r="B646" s="237"/>
      <c r="C646" s="238"/>
      <c r="D646" s="233" t="s">
        <v>150</v>
      </c>
      <c r="E646" s="239" t="s">
        <v>19</v>
      </c>
      <c r="F646" s="240" t="s">
        <v>1666</v>
      </c>
      <c r="G646" s="238"/>
      <c r="H646" s="241">
        <v>32</v>
      </c>
      <c r="I646" s="242"/>
      <c r="J646" s="238"/>
      <c r="K646" s="238"/>
      <c r="L646" s="243"/>
      <c r="M646" s="244"/>
      <c r="N646" s="245"/>
      <c r="O646" s="245"/>
      <c r="P646" s="245"/>
      <c r="Q646" s="245"/>
      <c r="R646" s="245"/>
      <c r="S646" s="245"/>
      <c r="T646" s="246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7" t="s">
        <v>150</v>
      </c>
      <c r="AU646" s="247" t="s">
        <v>82</v>
      </c>
      <c r="AV646" s="13" t="s">
        <v>85</v>
      </c>
      <c r="AW646" s="13" t="s">
        <v>34</v>
      </c>
      <c r="AX646" s="13" t="s">
        <v>82</v>
      </c>
      <c r="AY646" s="247" t="s">
        <v>142</v>
      </c>
    </row>
    <row r="647" s="2" customFormat="1" ht="21.75" customHeight="1">
      <c r="A647" s="39"/>
      <c r="B647" s="40"/>
      <c r="C647" s="220" t="s">
        <v>1025</v>
      </c>
      <c r="D647" s="220" t="s">
        <v>143</v>
      </c>
      <c r="E647" s="221" t="s">
        <v>1020</v>
      </c>
      <c r="F647" s="222" t="s">
        <v>1021</v>
      </c>
      <c r="G647" s="223" t="s">
        <v>635</v>
      </c>
      <c r="H647" s="224">
        <v>32</v>
      </c>
      <c r="I647" s="225"/>
      <c r="J647" s="226">
        <f>ROUND(I647*H647,2)</f>
        <v>0</v>
      </c>
      <c r="K647" s="222" t="s">
        <v>165</v>
      </c>
      <c r="L647" s="45"/>
      <c r="M647" s="227" t="s">
        <v>19</v>
      </c>
      <c r="N647" s="228" t="s">
        <v>45</v>
      </c>
      <c r="O647" s="85"/>
      <c r="P647" s="229">
        <f>O647*H647</f>
        <v>0</v>
      </c>
      <c r="Q647" s="229">
        <v>0</v>
      </c>
      <c r="R647" s="229">
        <f>Q647*H647</f>
        <v>0</v>
      </c>
      <c r="S647" s="229">
        <v>0</v>
      </c>
      <c r="T647" s="230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1" t="s">
        <v>944</v>
      </c>
      <c r="AT647" s="231" t="s">
        <v>143</v>
      </c>
      <c r="AU647" s="231" t="s">
        <v>82</v>
      </c>
      <c r="AY647" s="18" t="s">
        <v>142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18" t="s">
        <v>82</v>
      </c>
      <c r="BK647" s="232">
        <f>ROUND(I647*H647,2)</f>
        <v>0</v>
      </c>
      <c r="BL647" s="18" t="s">
        <v>944</v>
      </c>
      <c r="BM647" s="231" t="s">
        <v>1022</v>
      </c>
    </row>
    <row r="648" s="2" customFormat="1">
      <c r="A648" s="39"/>
      <c r="B648" s="40"/>
      <c r="C648" s="41"/>
      <c r="D648" s="233" t="s">
        <v>149</v>
      </c>
      <c r="E648" s="41"/>
      <c r="F648" s="234" t="s">
        <v>1023</v>
      </c>
      <c r="G648" s="41"/>
      <c r="H648" s="41"/>
      <c r="I648" s="137"/>
      <c r="J648" s="41"/>
      <c r="K648" s="41"/>
      <c r="L648" s="45"/>
      <c r="M648" s="235"/>
      <c r="N648" s="236"/>
      <c r="O648" s="85"/>
      <c r="P648" s="85"/>
      <c r="Q648" s="85"/>
      <c r="R648" s="85"/>
      <c r="S648" s="85"/>
      <c r="T648" s="86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149</v>
      </c>
      <c r="AU648" s="18" t="s">
        <v>82</v>
      </c>
    </row>
    <row r="649" s="13" customFormat="1">
      <c r="A649" s="13"/>
      <c r="B649" s="237"/>
      <c r="C649" s="238"/>
      <c r="D649" s="233" t="s">
        <v>150</v>
      </c>
      <c r="E649" s="239" t="s">
        <v>19</v>
      </c>
      <c r="F649" s="240" t="s">
        <v>1024</v>
      </c>
      <c r="G649" s="238"/>
      <c r="H649" s="241">
        <v>32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7" t="s">
        <v>150</v>
      </c>
      <c r="AU649" s="247" t="s">
        <v>82</v>
      </c>
      <c r="AV649" s="13" t="s">
        <v>85</v>
      </c>
      <c r="AW649" s="13" t="s">
        <v>34</v>
      </c>
      <c r="AX649" s="13" t="s">
        <v>82</v>
      </c>
      <c r="AY649" s="247" t="s">
        <v>142</v>
      </c>
    </row>
    <row r="650" s="2" customFormat="1" ht="21.75" customHeight="1">
      <c r="A650" s="39"/>
      <c r="B650" s="40"/>
      <c r="C650" s="220" t="s">
        <v>1033</v>
      </c>
      <c r="D650" s="220" t="s">
        <v>143</v>
      </c>
      <c r="E650" s="221" t="s">
        <v>1026</v>
      </c>
      <c r="F650" s="222" t="s">
        <v>1027</v>
      </c>
      <c r="G650" s="223" t="s">
        <v>635</v>
      </c>
      <c r="H650" s="224">
        <v>104</v>
      </c>
      <c r="I650" s="225"/>
      <c r="J650" s="226">
        <f>ROUND(I650*H650,2)</f>
        <v>0</v>
      </c>
      <c r="K650" s="222" t="s">
        <v>165</v>
      </c>
      <c r="L650" s="45"/>
      <c r="M650" s="227" t="s">
        <v>19</v>
      </c>
      <c r="N650" s="228" t="s">
        <v>45</v>
      </c>
      <c r="O650" s="85"/>
      <c r="P650" s="229">
        <f>O650*H650</f>
        <v>0</v>
      </c>
      <c r="Q650" s="229">
        <v>0</v>
      </c>
      <c r="R650" s="229">
        <f>Q650*H650</f>
        <v>0</v>
      </c>
      <c r="S650" s="229">
        <v>0</v>
      </c>
      <c r="T650" s="230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31" t="s">
        <v>944</v>
      </c>
      <c r="AT650" s="231" t="s">
        <v>143</v>
      </c>
      <c r="AU650" s="231" t="s">
        <v>82</v>
      </c>
      <c r="AY650" s="18" t="s">
        <v>142</v>
      </c>
      <c r="BE650" s="232">
        <f>IF(N650="základní",J650,0)</f>
        <v>0</v>
      </c>
      <c r="BF650" s="232">
        <f>IF(N650="snížená",J650,0)</f>
        <v>0</v>
      </c>
      <c r="BG650" s="232">
        <f>IF(N650="zákl. přenesená",J650,0)</f>
        <v>0</v>
      </c>
      <c r="BH650" s="232">
        <f>IF(N650="sníž. přenesená",J650,0)</f>
        <v>0</v>
      </c>
      <c r="BI650" s="232">
        <f>IF(N650="nulová",J650,0)</f>
        <v>0</v>
      </c>
      <c r="BJ650" s="18" t="s">
        <v>82</v>
      </c>
      <c r="BK650" s="232">
        <f>ROUND(I650*H650,2)</f>
        <v>0</v>
      </c>
      <c r="BL650" s="18" t="s">
        <v>944</v>
      </c>
      <c r="BM650" s="231" t="s">
        <v>1028</v>
      </c>
    </row>
    <row r="651" s="2" customFormat="1">
      <c r="A651" s="39"/>
      <c r="B651" s="40"/>
      <c r="C651" s="41"/>
      <c r="D651" s="233" t="s">
        <v>149</v>
      </c>
      <c r="E651" s="41"/>
      <c r="F651" s="234" t="s">
        <v>1029</v>
      </c>
      <c r="G651" s="41"/>
      <c r="H651" s="41"/>
      <c r="I651" s="137"/>
      <c r="J651" s="41"/>
      <c r="K651" s="41"/>
      <c r="L651" s="45"/>
      <c r="M651" s="235"/>
      <c r="N651" s="236"/>
      <c r="O651" s="85"/>
      <c r="P651" s="85"/>
      <c r="Q651" s="85"/>
      <c r="R651" s="85"/>
      <c r="S651" s="85"/>
      <c r="T651" s="86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18" t="s">
        <v>149</v>
      </c>
      <c r="AU651" s="18" t="s">
        <v>82</v>
      </c>
    </row>
    <row r="652" s="2" customFormat="1">
      <c r="A652" s="39"/>
      <c r="B652" s="40"/>
      <c r="C652" s="41"/>
      <c r="D652" s="233" t="s">
        <v>210</v>
      </c>
      <c r="E652" s="41"/>
      <c r="F652" s="260" t="s">
        <v>1030</v>
      </c>
      <c r="G652" s="41"/>
      <c r="H652" s="41"/>
      <c r="I652" s="137"/>
      <c r="J652" s="41"/>
      <c r="K652" s="41"/>
      <c r="L652" s="45"/>
      <c r="M652" s="235"/>
      <c r="N652" s="236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210</v>
      </c>
      <c r="AU652" s="18" t="s">
        <v>82</v>
      </c>
    </row>
    <row r="653" s="13" customFormat="1">
      <c r="A653" s="13"/>
      <c r="B653" s="237"/>
      <c r="C653" s="238"/>
      <c r="D653" s="233" t="s">
        <v>150</v>
      </c>
      <c r="E653" s="239" t="s">
        <v>19</v>
      </c>
      <c r="F653" s="240" t="s">
        <v>1031</v>
      </c>
      <c r="G653" s="238"/>
      <c r="H653" s="241">
        <v>80</v>
      </c>
      <c r="I653" s="242"/>
      <c r="J653" s="238"/>
      <c r="K653" s="238"/>
      <c r="L653" s="243"/>
      <c r="M653" s="244"/>
      <c r="N653" s="245"/>
      <c r="O653" s="245"/>
      <c r="P653" s="245"/>
      <c r="Q653" s="245"/>
      <c r="R653" s="245"/>
      <c r="S653" s="245"/>
      <c r="T653" s="246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7" t="s">
        <v>150</v>
      </c>
      <c r="AU653" s="247" t="s">
        <v>82</v>
      </c>
      <c r="AV653" s="13" t="s">
        <v>85</v>
      </c>
      <c r="AW653" s="13" t="s">
        <v>34</v>
      </c>
      <c r="AX653" s="13" t="s">
        <v>74</v>
      </c>
      <c r="AY653" s="247" t="s">
        <v>142</v>
      </c>
    </row>
    <row r="654" s="13" customFormat="1">
      <c r="A654" s="13"/>
      <c r="B654" s="237"/>
      <c r="C654" s="238"/>
      <c r="D654" s="233" t="s">
        <v>150</v>
      </c>
      <c r="E654" s="239" t="s">
        <v>19</v>
      </c>
      <c r="F654" s="240" t="s">
        <v>1032</v>
      </c>
      <c r="G654" s="238"/>
      <c r="H654" s="241">
        <v>24</v>
      </c>
      <c r="I654" s="242"/>
      <c r="J654" s="238"/>
      <c r="K654" s="238"/>
      <c r="L654" s="243"/>
      <c r="M654" s="244"/>
      <c r="N654" s="245"/>
      <c r="O654" s="245"/>
      <c r="P654" s="245"/>
      <c r="Q654" s="245"/>
      <c r="R654" s="245"/>
      <c r="S654" s="245"/>
      <c r="T654" s="246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7" t="s">
        <v>150</v>
      </c>
      <c r="AU654" s="247" t="s">
        <v>82</v>
      </c>
      <c r="AV654" s="13" t="s">
        <v>85</v>
      </c>
      <c r="AW654" s="13" t="s">
        <v>34</v>
      </c>
      <c r="AX654" s="13" t="s">
        <v>74</v>
      </c>
      <c r="AY654" s="247" t="s">
        <v>142</v>
      </c>
    </row>
    <row r="655" s="14" customFormat="1">
      <c r="A655" s="14"/>
      <c r="B655" s="261"/>
      <c r="C655" s="262"/>
      <c r="D655" s="233" t="s">
        <v>150</v>
      </c>
      <c r="E655" s="263" t="s">
        <v>19</v>
      </c>
      <c r="F655" s="264" t="s">
        <v>480</v>
      </c>
      <c r="G655" s="262"/>
      <c r="H655" s="265">
        <v>104</v>
      </c>
      <c r="I655" s="266"/>
      <c r="J655" s="262"/>
      <c r="K655" s="262"/>
      <c r="L655" s="267"/>
      <c r="M655" s="268"/>
      <c r="N655" s="269"/>
      <c r="O655" s="269"/>
      <c r="P655" s="269"/>
      <c r="Q655" s="269"/>
      <c r="R655" s="269"/>
      <c r="S655" s="269"/>
      <c r="T655" s="27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1" t="s">
        <v>150</v>
      </c>
      <c r="AU655" s="271" t="s">
        <v>82</v>
      </c>
      <c r="AV655" s="14" t="s">
        <v>169</v>
      </c>
      <c r="AW655" s="14" t="s">
        <v>34</v>
      </c>
      <c r="AX655" s="14" t="s">
        <v>82</v>
      </c>
      <c r="AY655" s="271" t="s">
        <v>142</v>
      </c>
    </row>
    <row r="656" s="2" customFormat="1" ht="16.5" customHeight="1">
      <c r="A656" s="39"/>
      <c r="B656" s="40"/>
      <c r="C656" s="220" t="s">
        <v>1042</v>
      </c>
      <c r="D656" s="220" t="s">
        <v>143</v>
      </c>
      <c r="E656" s="221" t="s">
        <v>1034</v>
      </c>
      <c r="F656" s="222" t="s">
        <v>1035</v>
      </c>
      <c r="G656" s="223" t="s">
        <v>635</v>
      </c>
      <c r="H656" s="224">
        <v>8</v>
      </c>
      <c r="I656" s="225"/>
      <c r="J656" s="226">
        <f>ROUND(I656*H656,2)</f>
        <v>0</v>
      </c>
      <c r="K656" s="222" t="s">
        <v>165</v>
      </c>
      <c r="L656" s="45"/>
      <c r="M656" s="227" t="s">
        <v>19</v>
      </c>
      <c r="N656" s="228" t="s">
        <v>45</v>
      </c>
      <c r="O656" s="85"/>
      <c r="P656" s="229">
        <f>O656*H656</f>
        <v>0</v>
      </c>
      <c r="Q656" s="229">
        <v>0</v>
      </c>
      <c r="R656" s="229">
        <f>Q656*H656</f>
        <v>0</v>
      </c>
      <c r="S656" s="229">
        <v>0</v>
      </c>
      <c r="T656" s="230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31" t="s">
        <v>944</v>
      </c>
      <c r="AT656" s="231" t="s">
        <v>143</v>
      </c>
      <c r="AU656" s="231" t="s">
        <v>82</v>
      </c>
      <c r="AY656" s="18" t="s">
        <v>142</v>
      </c>
      <c r="BE656" s="232">
        <f>IF(N656="základní",J656,0)</f>
        <v>0</v>
      </c>
      <c r="BF656" s="232">
        <f>IF(N656="snížená",J656,0)</f>
        <v>0</v>
      </c>
      <c r="BG656" s="232">
        <f>IF(N656="zákl. přenesená",J656,0)</f>
        <v>0</v>
      </c>
      <c r="BH656" s="232">
        <f>IF(N656="sníž. přenesená",J656,0)</f>
        <v>0</v>
      </c>
      <c r="BI656" s="232">
        <f>IF(N656="nulová",J656,0)</f>
        <v>0</v>
      </c>
      <c r="BJ656" s="18" t="s">
        <v>82</v>
      </c>
      <c r="BK656" s="232">
        <f>ROUND(I656*H656,2)</f>
        <v>0</v>
      </c>
      <c r="BL656" s="18" t="s">
        <v>944</v>
      </c>
      <c r="BM656" s="231" t="s">
        <v>1036</v>
      </c>
    </row>
    <row r="657" s="2" customFormat="1">
      <c r="A657" s="39"/>
      <c r="B657" s="40"/>
      <c r="C657" s="41"/>
      <c r="D657" s="233" t="s">
        <v>149</v>
      </c>
      <c r="E657" s="41"/>
      <c r="F657" s="234" t="s">
        <v>1037</v>
      </c>
      <c r="G657" s="41"/>
      <c r="H657" s="41"/>
      <c r="I657" s="137"/>
      <c r="J657" s="41"/>
      <c r="K657" s="41"/>
      <c r="L657" s="45"/>
      <c r="M657" s="235"/>
      <c r="N657" s="236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149</v>
      </c>
      <c r="AU657" s="18" t="s">
        <v>82</v>
      </c>
    </row>
    <row r="658" s="13" customFormat="1">
      <c r="A658" s="13"/>
      <c r="B658" s="237"/>
      <c r="C658" s="238"/>
      <c r="D658" s="233" t="s">
        <v>150</v>
      </c>
      <c r="E658" s="239" t="s">
        <v>19</v>
      </c>
      <c r="F658" s="240" t="s">
        <v>1018</v>
      </c>
      <c r="G658" s="238"/>
      <c r="H658" s="241">
        <v>8</v>
      </c>
      <c r="I658" s="242"/>
      <c r="J658" s="238"/>
      <c r="K658" s="238"/>
      <c r="L658" s="243"/>
      <c r="M658" s="244"/>
      <c r="N658" s="245"/>
      <c r="O658" s="245"/>
      <c r="P658" s="245"/>
      <c r="Q658" s="245"/>
      <c r="R658" s="245"/>
      <c r="S658" s="245"/>
      <c r="T658" s="246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7" t="s">
        <v>150</v>
      </c>
      <c r="AU658" s="247" t="s">
        <v>82</v>
      </c>
      <c r="AV658" s="13" t="s">
        <v>85</v>
      </c>
      <c r="AW658" s="13" t="s">
        <v>34</v>
      </c>
      <c r="AX658" s="13" t="s">
        <v>82</v>
      </c>
      <c r="AY658" s="247" t="s">
        <v>142</v>
      </c>
    </row>
    <row r="659" s="12" customFormat="1" ht="25.92" customHeight="1">
      <c r="A659" s="12"/>
      <c r="B659" s="206"/>
      <c r="C659" s="207"/>
      <c r="D659" s="208" t="s">
        <v>73</v>
      </c>
      <c r="E659" s="209" t="s">
        <v>1038</v>
      </c>
      <c r="F659" s="209" t="s">
        <v>1039</v>
      </c>
      <c r="G659" s="207"/>
      <c r="H659" s="207"/>
      <c r="I659" s="210"/>
      <c r="J659" s="211">
        <f>BK659</f>
        <v>0</v>
      </c>
      <c r="K659" s="207"/>
      <c r="L659" s="212"/>
      <c r="M659" s="213"/>
      <c r="N659" s="214"/>
      <c r="O659" s="214"/>
      <c r="P659" s="215">
        <f>P660+P675+P678+P681+P684</f>
        <v>0</v>
      </c>
      <c r="Q659" s="214"/>
      <c r="R659" s="215">
        <f>R660+R675+R678+R681+R684</f>
        <v>0</v>
      </c>
      <c r="S659" s="214"/>
      <c r="T659" s="216">
        <f>T660+T675+T678+T681+T684</f>
        <v>0</v>
      </c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R659" s="217" t="s">
        <v>174</v>
      </c>
      <c r="AT659" s="218" t="s">
        <v>73</v>
      </c>
      <c r="AU659" s="218" t="s">
        <v>74</v>
      </c>
      <c r="AY659" s="217" t="s">
        <v>142</v>
      </c>
      <c r="BK659" s="219">
        <f>BK660+BK675+BK678+BK681+BK684</f>
        <v>0</v>
      </c>
    </row>
    <row r="660" s="12" customFormat="1" ht="22.8" customHeight="1">
      <c r="A660" s="12"/>
      <c r="B660" s="206"/>
      <c r="C660" s="207"/>
      <c r="D660" s="208" t="s">
        <v>73</v>
      </c>
      <c r="E660" s="258" t="s">
        <v>1040</v>
      </c>
      <c r="F660" s="258" t="s">
        <v>1041</v>
      </c>
      <c r="G660" s="207"/>
      <c r="H660" s="207"/>
      <c r="I660" s="210"/>
      <c r="J660" s="259">
        <f>BK660</f>
        <v>0</v>
      </c>
      <c r="K660" s="207"/>
      <c r="L660" s="212"/>
      <c r="M660" s="213"/>
      <c r="N660" s="214"/>
      <c r="O660" s="214"/>
      <c r="P660" s="215">
        <f>SUM(P661:P674)</f>
        <v>0</v>
      </c>
      <c r="Q660" s="214"/>
      <c r="R660" s="215">
        <f>SUM(R661:R674)</f>
        <v>0</v>
      </c>
      <c r="S660" s="214"/>
      <c r="T660" s="216">
        <f>SUM(T661:T674)</f>
        <v>0</v>
      </c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R660" s="217" t="s">
        <v>174</v>
      </c>
      <c r="AT660" s="218" t="s">
        <v>73</v>
      </c>
      <c r="AU660" s="218" t="s">
        <v>82</v>
      </c>
      <c r="AY660" s="217" t="s">
        <v>142</v>
      </c>
      <c r="BK660" s="219">
        <f>SUM(BK661:BK674)</f>
        <v>0</v>
      </c>
    </row>
    <row r="661" s="2" customFormat="1" ht="16.5" customHeight="1">
      <c r="A661" s="39"/>
      <c r="B661" s="40"/>
      <c r="C661" s="220" t="s">
        <v>1049</v>
      </c>
      <c r="D661" s="220" t="s">
        <v>143</v>
      </c>
      <c r="E661" s="221" t="s">
        <v>1043</v>
      </c>
      <c r="F661" s="222" t="s">
        <v>1044</v>
      </c>
      <c r="G661" s="223" t="s">
        <v>1045</v>
      </c>
      <c r="H661" s="224">
        <v>1</v>
      </c>
      <c r="I661" s="225"/>
      <c r="J661" s="226">
        <f>ROUND(I661*H661,2)</f>
        <v>0</v>
      </c>
      <c r="K661" s="222" t="s">
        <v>165</v>
      </c>
      <c r="L661" s="45"/>
      <c r="M661" s="227" t="s">
        <v>19</v>
      </c>
      <c r="N661" s="228" t="s">
        <v>45</v>
      </c>
      <c r="O661" s="85"/>
      <c r="P661" s="229">
        <f>O661*H661</f>
        <v>0</v>
      </c>
      <c r="Q661" s="229">
        <v>0</v>
      </c>
      <c r="R661" s="229">
        <f>Q661*H661</f>
        <v>0</v>
      </c>
      <c r="S661" s="229">
        <v>0</v>
      </c>
      <c r="T661" s="230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31" t="s">
        <v>1046</v>
      </c>
      <c r="AT661" s="231" t="s">
        <v>143</v>
      </c>
      <c r="AU661" s="231" t="s">
        <v>85</v>
      </c>
      <c r="AY661" s="18" t="s">
        <v>142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18" t="s">
        <v>82</v>
      </c>
      <c r="BK661" s="232">
        <f>ROUND(I661*H661,2)</f>
        <v>0</v>
      </c>
      <c r="BL661" s="18" t="s">
        <v>1046</v>
      </c>
      <c r="BM661" s="231" t="s">
        <v>1047</v>
      </c>
    </row>
    <row r="662" s="2" customFormat="1">
      <c r="A662" s="39"/>
      <c r="B662" s="40"/>
      <c r="C662" s="41"/>
      <c r="D662" s="233" t="s">
        <v>149</v>
      </c>
      <c r="E662" s="41"/>
      <c r="F662" s="234" t="s">
        <v>1048</v>
      </c>
      <c r="G662" s="41"/>
      <c r="H662" s="41"/>
      <c r="I662" s="137"/>
      <c r="J662" s="41"/>
      <c r="K662" s="41"/>
      <c r="L662" s="45"/>
      <c r="M662" s="235"/>
      <c r="N662" s="236"/>
      <c r="O662" s="85"/>
      <c r="P662" s="85"/>
      <c r="Q662" s="85"/>
      <c r="R662" s="85"/>
      <c r="S662" s="85"/>
      <c r="T662" s="86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149</v>
      </c>
      <c r="AU662" s="18" t="s">
        <v>85</v>
      </c>
    </row>
    <row r="663" s="2" customFormat="1" ht="16.5" customHeight="1">
      <c r="A663" s="39"/>
      <c r="B663" s="40"/>
      <c r="C663" s="220" t="s">
        <v>1053</v>
      </c>
      <c r="D663" s="220" t="s">
        <v>143</v>
      </c>
      <c r="E663" s="221" t="s">
        <v>1050</v>
      </c>
      <c r="F663" s="222" t="s">
        <v>1051</v>
      </c>
      <c r="G663" s="223" t="s">
        <v>1045</v>
      </c>
      <c r="H663" s="224">
        <v>1</v>
      </c>
      <c r="I663" s="225"/>
      <c r="J663" s="226">
        <f>ROUND(I663*H663,2)</f>
        <v>0</v>
      </c>
      <c r="K663" s="222" t="s">
        <v>165</v>
      </c>
      <c r="L663" s="45"/>
      <c r="M663" s="227" t="s">
        <v>19</v>
      </c>
      <c r="N663" s="228" t="s">
        <v>45</v>
      </c>
      <c r="O663" s="85"/>
      <c r="P663" s="229">
        <f>O663*H663</f>
        <v>0</v>
      </c>
      <c r="Q663" s="229">
        <v>0</v>
      </c>
      <c r="R663" s="229">
        <f>Q663*H663</f>
        <v>0</v>
      </c>
      <c r="S663" s="229">
        <v>0</v>
      </c>
      <c r="T663" s="230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31" t="s">
        <v>1046</v>
      </c>
      <c r="AT663" s="231" t="s">
        <v>143</v>
      </c>
      <c r="AU663" s="231" t="s">
        <v>85</v>
      </c>
      <c r="AY663" s="18" t="s">
        <v>142</v>
      </c>
      <c r="BE663" s="232">
        <f>IF(N663="základní",J663,0)</f>
        <v>0</v>
      </c>
      <c r="BF663" s="232">
        <f>IF(N663="snížená",J663,0)</f>
        <v>0</v>
      </c>
      <c r="BG663" s="232">
        <f>IF(N663="zákl. přenesená",J663,0)</f>
        <v>0</v>
      </c>
      <c r="BH663" s="232">
        <f>IF(N663="sníž. přenesená",J663,0)</f>
        <v>0</v>
      </c>
      <c r="BI663" s="232">
        <f>IF(N663="nulová",J663,0)</f>
        <v>0</v>
      </c>
      <c r="BJ663" s="18" t="s">
        <v>82</v>
      </c>
      <c r="BK663" s="232">
        <f>ROUND(I663*H663,2)</f>
        <v>0</v>
      </c>
      <c r="BL663" s="18" t="s">
        <v>1046</v>
      </c>
      <c r="BM663" s="231" t="s">
        <v>1052</v>
      </c>
    </row>
    <row r="664" s="2" customFormat="1">
      <c r="A664" s="39"/>
      <c r="B664" s="40"/>
      <c r="C664" s="41"/>
      <c r="D664" s="233" t="s">
        <v>149</v>
      </c>
      <c r="E664" s="41"/>
      <c r="F664" s="234" t="s">
        <v>1051</v>
      </c>
      <c r="G664" s="41"/>
      <c r="H664" s="41"/>
      <c r="I664" s="137"/>
      <c r="J664" s="41"/>
      <c r="K664" s="41"/>
      <c r="L664" s="45"/>
      <c r="M664" s="235"/>
      <c r="N664" s="236"/>
      <c r="O664" s="85"/>
      <c r="P664" s="85"/>
      <c r="Q664" s="85"/>
      <c r="R664" s="85"/>
      <c r="S664" s="85"/>
      <c r="T664" s="86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149</v>
      </c>
      <c r="AU664" s="18" t="s">
        <v>85</v>
      </c>
    </row>
    <row r="665" s="2" customFormat="1" ht="16.5" customHeight="1">
      <c r="A665" s="39"/>
      <c r="B665" s="40"/>
      <c r="C665" s="220" t="s">
        <v>1057</v>
      </c>
      <c r="D665" s="220" t="s">
        <v>143</v>
      </c>
      <c r="E665" s="221" t="s">
        <v>1054</v>
      </c>
      <c r="F665" s="222" t="s">
        <v>1055</v>
      </c>
      <c r="G665" s="223" t="s">
        <v>1045</v>
      </c>
      <c r="H665" s="224">
        <v>1</v>
      </c>
      <c r="I665" s="225"/>
      <c r="J665" s="226">
        <f>ROUND(I665*H665,2)</f>
        <v>0</v>
      </c>
      <c r="K665" s="222" t="s">
        <v>165</v>
      </c>
      <c r="L665" s="45"/>
      <c r="M665" s="227" t="s">
        <v>19</v>
      </c>
      <c r="N665" s="228" t="s">
        <v>45</v>
      </c>
      <c r="O665" s="85"/>
      <c r="P665" s="229">
        <f>O665*H665</f>
        <v>0</v>
      </c>
      <c r="Q665" s="229">
        <v>0</v>
      </c>
      <c r="R665" s="229">
        <f>Q665*H665</f>
        <v>0</v>
      </c>
      <c r="S665" s="229">
        <v>0</v>
      </c>
      <c r="T665" s="230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31" t="s">
        <v>1046</v>
      </c>
      <c r="AT665" s="231" t="s">
        <v>143</v>
      </c>
      <c r="AU665" s="231" t="s">
        <v>85</v>
      </c>
      <c r="AY665" s="18" t="s">
        <v>142</v>
      </c>
      <c r="BE665" s="232">
        <f>IF(N665="základní",J665,0)</f>
        <v>0</v>
      </c>
      <c r="BF665" s="232">
        <f>IF(N665="snížená",J665,0)</f>
        <v>0</v>
      </c>
      <c r="BG665" s="232">
        <f>IF(N665="zákl. přenesená",J665,0)</f>
        <v>0</v>
      </c>
      <c r="BH665" s="232">
        <f>IF(N665="sníž. přenesená",J665,0)</f>
        <v>0</v>
      </c>
      <c r="BI665" s="232">
        <f>IF(N665="nulová",J665,0)</f>
        <v>0</v>
      </c>
      <c r="BJ665" s="18" t="s">
        <v>82</v>
      </c>
      <c r="BK665" s="232">
        <f>ROUND(I665*H665,2)</f>
        <v>0</v>
      </c>
      <c r="BL665" s="18" t="s">
        <v>1046</v>
      </c>
      <c r="BM665" s="231" t="s">
        <v>1056</v>
      </c>
    </row>
    <row r="666" s="2" customFormat="1">
      <c r="A666" s="39"/>
      <c r="B666" s="40"/>
      <c r="C666" s="41"/>
      <c r="D666" s="233" t="s">
        <v>149</v>
      </c>
      <c r="E666" s="41"/>
      <c r="F666" s="234" t="s">
        <v>1055</v>
      </c>
      <c r="G666" s="41"/>
      <c r="H666" s="41"/>
      <c r="I666" s="137"/>
      <c r="J666" s="41"/>
      <c r="K666" s="41"/>
      <c r="L666" s="45"/>
      <c r="M666" s="235"/>
      <c r="N666" s="236"/>
      <c r="O666" s="85"/>
      <c r="P666" s="85"/>
      <c r="Q666" s="85"/>
      <c r="R666" s="85"/>
      <c r="S666" s="85"/>
      <c r="T666" s="86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8" t="s">
        <v>149</v>
      </c>
      <c r="AU666" s="18" t="s">
        <v>85</v>
      </c>
    </row>
    <row r="667" s="2" customFormat="1" ht="21.75" customHeight="1">
      <c r="A667" s="39"/>
      <c r="B667" s="40"/>
      <c r="C667" s="220" t="s">
        <v>1061</v>
      </c>
      <c r="D667" s="220" t="s">
        <v>143</v>
      </c>
      <c r="E667" s="221" t="s">
        <v>1058</v>
      </c>
      <c r="F667" s="222" t="s">
        <v>1059</v>
      </c>
      <c r="G667" s="223" t="s">
        <v>1045</v>
      </c>
      <c r="H667" s="224">
        <v>1</v>
      </c>
      <c r="I667" s="225"/>
      <c r="J667" s="226">
        <f>ROUND(I667*H667,2)</f>
        <v>0</v>
      </c>
      <c r="K667" s="222" t="s">
        <v>165</v>
      </c>
      <c r="L667" s="45"/>
      <c r="M667" s="227" t="s">
        <v>19</v>
      </c>
      <c r="N667" s="228" t="s">
        <v>45</v>
      </c>
      <c r="O667" s="85"/>
      <c r="P667" s="229">
        <f>O667*H667</f>
        <v>0</v>
      </c>
      <c r="Q667" s="229">
        <v>0</v>
      </c>
      <c r="R667" s="229">
        <f>Q667*H667</f>
        <v>0</v>
      </c>
      <c r="S667" s="229">
        <v>0</v>
      </c>
      <c r="T667" s="230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31" t="s">
        <v>1046</v>
      </c>
      <c r="AT667" s="231" t="s">
        <v>143</v>
      </c>
      <c r="AU667" s="231" t="s">
        <v>85</v>
      </c>
      <c r="AY667" s="18" t="s">
        <v>142</v>
      </c>
      <c r="BE667" s="232">
        <f>IF(N667="základní",J667,0)</f>
        <v>0</v>
      </c>
      <c r="BF667" s="232">
        <f>IF(N667="snížená",J667,0)</f>
        <v>0</v>
      </c>
      <c r="BG667" s="232">
        <f>IF(N667="zákl. přenesená",J667,0)</f>
        <v>0</v>
      </c>
      <c r="BH667" s="232">
        <f>IF(N667="sníž. přenesená",J667,0)</f>
        <v>0</v>
      </c>
      <c r="BI667" s="232">
        <f>IF(N667="nulová",J667,0)</f>
        <v>0</v>
      </c>
      <c r="BJ667" s="18" t="s">
        <v>82</v>
      </c>
      <c r="BK667" s="232">
        <f>ROUND(I667*H667,2)</f>
        <v>0</v>
      </c>
      <c r="BL667" s="18" t="s">
        <v>1046</v>
      </c>
      <c r="BM667" s="231" t="s">
        <v>1060</v>
      </c>
    </row>
    <row r="668" s="2" customFormat="1">
      <c r="A668" s="39"/>
      <c r="B668" s="40"/>
      <c r="C668" s="41"/>
      <c r="D668" s="233" t="s">
        <v>149</v>
      </c>
      <c r="E668" s="41"/>
      <c r="F668" s="234" t="s">
        <v>1059</v>
      </c>
      <c r="G668" s="41"/>
      <c r="H668" s="41"/>
      <c r="I668" s="137"/>
      <c r="J668" s="41"/>
      <c r="K668" s="41"/>
      <c r="L668" s="45"/>
      <c r="M668" s="235"/>
      <c r="N668" s="236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149</v>
      </c>
      <c r="AU668" s="18" t="s">
        <v>85</v>
      </c>
    </row>
    <row r="669" s="2" customFormat="1" ht="16.5" customHeight="1">
      <c r="A669" s="39"/>
      <c r="B669" s="40"/>
      <c r="C669" s="220" t="s">
        <v>1065</v>
      </c>
      <c r="D669" s="220" t="s">
        <v>143</v>
      </c>
      <c r="E669" s="221" t="s">
        <v>1062</v>
      </c>
      <c r="F669" s="222" t="s">
        <v>1063</v>
      </c>
      <c r="G669" s="223" t="s">
        <v>1045</v>
      </c>
      <c r="H669" s="224">
        <v>1</v>
      </c>
      <c r="I669" s="225"/>
      <c r="J669" s="226">
        <f>ROUND(I669*H669,2)</f>
        <v>0</v>
      </c>
      <c r="K669" s="222" t="s">
        <v>165</v>
      </c>
      <c r="L669" s="45"/>
      <c r="M669" s="227" t="s">
        <v>19</v>
      </c>
      <c r="N669" s="228" t="s">
        <v>45</v>
      </c>
      <c r="O669" s="85"/>
      <c r="P669" s="229">
        <f>O669*H669</f>
        <v>0</v>
      </c>
      <c r="Q669" s="229">
        <v>0</v>
      </c>
      <c r="R669" s="229">
        <f>Q669*H669</f>
        <v>0</v>
      </c>
      <c r="S669" s="229">
        <v>0</v>
      </c>
      <c r="T669" s="230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1" t="s">
        <v>1046</v>
      </c>
      <c r="AT669" s="231" t="s">
        <v>143</v>
      </c>
      <c r="AU669" s="231" t="s">
        <v>85</v>
      </c>
      <c r="AY669" s="18" t="s">
        <v>142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18" t="s">
        <v>82</v>
      </c>
      <c r="BK669" s="232">
        <f>ROUND(I669*H669,2)</f>
        <v>0</v>
      </c>
      <c r="BL669" s="18" t="s">
        <v>1046</v>
      </c>
      <c r="BM669" s="231" t="s">
        <v>1064</v>
      </c>
    </row>
    <row r="670" s="2" customFormat="1">
      <c r="A670" s="39"/>
      <c r="B670" s="40"/>
      <c r="C670" s="41"/>
      <c r="D670" s="233" t="s">
        <v>149</v>
      </c>
      <c r="E670" s="41"/>
      <c r="F670" s="234" t="s">
        <v>1063</v>
      </c>
      <c r="G670" s="41"/>
      <c r="H670" s="41"/>
      <c r="I670" s="137"/>
      <c r="J670" s="41"/>
      <c r="K670" s="41"/>
      <c r="L670" s="45"/>
      <c r="M670" s="235"/>
      <c r="N670" s="236"/>
      <c r="O670" s="85"/>
      <c r="P670" s="85"/>
      <c r="Q670" s="85"/>
      <c r="R670" s="85"/>
      <c r="S670" s="85"/>
      <c r="T670" s="86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T670" s="18" t="s">
        <v>149</v>
      </c>
      <c r="AU670" s="18" t="s">
        <v>85</v>
      </c>
    </row>
    <row r="671" s="2" customFormat="1" ht="16.5" customHeight="1">
      <c r="A671" s="39"/>
      <c r="B671" s="40"/>
      <c r="C671" s="220" t="s">
        <v>1082</v>
      </c>
      <c r="D671" s="220" t="s">
        <v>143</v>
      </c>
      <c r="E671" s="221" t="s">
        <v>1066</v>
      </c>
      <c r="F671" s="222" t="s">
        <v>1067</v>
      </c>
      <c r="G671" s="223" t="s">
        <v>1045</v>
      </c>
      <c r="H671" s="224">
        <v>1</v>
      </c>
      <c r="I671" s="225"/>
      <c r="J671" s="226">
        <f>ROUND(I671*H671,2)</f>
        <v>0</v>
      </c>
      <c r="K671" s="222" t="s">
        <v>165</v>
      </c>
      <c r="L671" s="45"/>
      <c r="M671" s="227" t="s">
        <v>19</v>
      </c>
      <c r="N671" s="228" t="s">
        <v>45</v>
      </c>
      <c r="O671" s="85"/>
      <c r="P671" s="229">
        <f>O671*H671</f>
        <v>0</v>
      </c>
      <c r="Q671" s="229">
        <v>0</v>
      </c>
      <c r="R671" s="229">
        <f>Q671*H671</f>
        <v>0</v>
      </c>
      <c r="S671" s="229">
        <v>0</v>
      </c>
      <c r="T671" s="230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31" t="s">
        <v>1046</v>
      </c>
      <c r="AT671" s="231" t="s">
        <v>143</v>
      </c>
      <c r="AU671" s="231" t="s">
        <v>85</v>
      </c>
      <c r="AY671" s="18" t="s">
        <v>142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18" t="s">
        <v>82</v>
      </c>
      <c r="BK671" s="232">
        <f>ROUND(I671*H671,2)</f>
        <v>0</v>
      </c>
      <c r="BL671" s="18" t="s">
        <v>1046</v>
      </c>
      <c r="BM671" s="231" t="s">
        <v>1068</v>
      </c>
    </row>
    <row r="672" s="2" customFormat="1">
      <c r="A672" s="39"/>
      <c r="B672" s="40"/>
      <c r="C672" s="41"/>
      <c r="D672" s="233" t="s">
        <v>149</v>
      </c>
      <c r="E672" s="41"/>
      <c r="F672" s="234" t="s">
        <v>1067</v>
      </c>
      <c r="G672" s="41"/>
      <c r="H672" s="41"/>
      <c r="I672" s="137"/>
      <c r="J672" s="41"/>
      <c r="K672" s="41"/>
      <c r="L672" s="45"/>
      <c r="M672" s="235"/>
      <c r="N672" s="236"/>
      <c r="O672" s="85"/>
      <c r="P672" s="85"/>
      <c r="Q672" s="85"/>
      <c r="R672" s="85"/>
      <c r="S672" s="85"/>
      <c r="T672" s="86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149</v>
      </c>
      <c r="AU672" s="18" t="s">
        <v>85</v>
      </c>
    </row>
    <row r="673" s="2" customFormat="1" ht="21.75" customHeight="1">
      <c r="A673" s="39"/>
      <c r="B673" s="40"/>
      <c r="C673" s="220" t="s">
        <v>1089</v>
      </c>
      <c r="D673" s="220" t="s">
        <v>143</v>
      </c>
      <c r="E673" s="221" t="s">
        <v>1070</v>
      </c>
      <c r="F673" s="222" t="s">
        <v>1071</v>
      </c>
      <c r="G673" s="223" t="s">
        <v>1045</v>
      </c>
      <c r="H673" s="224">
        <v>1</v>
      </c>
      <c r="I673" s="225"/>
      <c r="J673" s="226">
        <f>ROUND(I673*H673,2)</f>
        <v>0</v>
      </c>
      <c r="K673" s="222" t="s">
        <v>165</v>
      </c>
      <c r="L673" s="45"/>
      <c r="M673" s="227" t="s">
        <v>19</v>
      </c>
      <c r="N673" s="228" t="s">
        <v>45</v>
      </c>
      <c r="O673" s="85"/>
      <c r="P673" s="229">
        <f>O673*H673</f>
        <v>0</v>
      </c>
      <c r="Q673" s="229">
        <v>0</v>
      </c>
      <c r="R673" s="229">
        <f>Q673*H673</f>
        <v>0</v>
      </c>
      <c r="S673" s="229">
        <v>0</v>
      </c>
      <c r="T673" s="230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31" t="s">
        <v>1046</v>
      </c>
      <c r="AT673" s="231" t="s">
        <v>143</v>
      </c>
      <c r="AU673" s="231" t="s">
        <v>85</v>
      </c>
      <c r="AY673" s="18" t="s">
        <v>142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18" t="s">
        <v>82</v>
      </c>
      <c r="BK673" s="232">
        <f>ROUND(I673*H673,2)</f>
        <v>0</v>
      </c>
      <c r="BL673" s="18" t="s">
        <v>1046</v>
      </c>
      <c r="BM673" s="231" t="s">
        <v>1667</v>
      </c>
    </row>
    <row r="674" s="2" customFormat="1">
      <c r="A674" s="39"/>
      <c r="B674" s="40"/>
      <c r="C674" s="41"/>
      <c r="D674" s="233" t="s">
        <v>149</v>
      </c>
      <c r="E674" s="41"/>
      <c r="F674" s="234" t="s">
        <v>1071</v>
      </c>
      <c r="G674" s="41"/>
      <c r="H674" s="41"/>
      <c r="I674" s="137"/>
      <c r="J674" s="41"/>
      <c r="K674" s="41"/>
      <c r="L674" s="45"/>
      <c r="M674" s="235"/>
      <c r="N674" s="236"/>
      <c r="O674" s="85"/>
      <c r="P674" s="85"/>
      <c r="Q674" s="85"/>
      <c r="R674" s="85"/>
      <c r="S674" s="85"/>
      <c r="T674" s="86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149</v>
      </c>
      <c r="AU674" s="18" t="s">
        <v>85</v>
      </c>
    </row>
    <row r="675" s="12" customFormat="1" ht="22.8" customHeight="1">
      <c r="A675" s="12"/>
      <c r="B675" s="206"/>
      <c r="C675" s="207"/>
      <c r="D675" s="208" t="s">
        <v>73</v>
      </c>
      <c r="E675" s="258" t="s">
        <v>1073</v>
      </c>
      <c r="F675" s="258" t="s">
        <v>1074</v>
      </c>
      <c r="G675" s="207"/>
      <c r="H675" s="207"/>
      <c r="I675" s="210"/>
      <c r="J675" s="259">
        <f>BK675</f>
        <v>0</v>
      </c>
      <c r="K675" s="207"/>
      <c r="L675" s="212"/>
      <c r="M675" s="213"/>
      <c r="N675" s="214"/>
      <c r="O675" s="214"/>
      <c r="P675" s="215">
        <f>SUM(P676:P677)</f>
        <v>0</v>
      </c>
      <c r="Q675" s="214"/>
      <c r="R675" s="215">
        <f>SUM(R676:R677)</f>
        <v>0</v>
      </c>
      <c r="S675" s="214"/>
      <c r="T675" s="216">
        <f>SUM(T676:T677)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17" t="s">
        <v>174</v>
      </c>
      <c r="AT675" s="218" t="s">
        <v>73</v>
      </c>
      <c r="AU675" s="218" t="s">
        <v>82</v>
      </c>
      <c r="AY675" s="217" t="s">
        <v>142</v>
      </c>
      <c r="BK675" s="219">
        <f>SUM(BK676:BK677)</f>
        <v>0</v>
      </c>
    </row>
    <row r="676" s="2" customFormat="1" ht="16.5" customHeight="1">
      <c r="A676" s="39"/>
      <c r="B676" s="40"/>
      <c r="C676" s="220" t="s">
        <v>1095</v>
      </c>
      <c r="D676" s="220" t="s">
        <v>143</v>
      </c>
      <c r="E676" s="221" t="s">
        <v>1076</v>
      </c>
      <c r="F676" s="222" t="s">
        <v>1077</v>
      </c>
      <c r="G676" s="223" t="s">
        <v>1045</v>
      </c>
      <c r="H676" s="224">
        <v>1</v>
      </c>
      <c r="I676" s="225"/>
      <c r="J676" s="226">
        <f>ROUND(I676*H676,2)</f>
        <v>0</v>
      </c>
      <c r="K676" s="222" t="s">
        <v>165</v>
      </c>
      <c r="L676" s="45"/>
      <c r="M676" s="227" t="s">
        <v>19</v>
      </c>
      <c r="N676" s="228" t="s">
        <v>45</v>
      </c>
      <c r="O676" s="85"/>
      <c r="P676" s="229">
        <f>O676*H676</f>
        <v>0</v>
      </c>
      <c r="Q676" s="229">
        <v>0</v>
      </c>
      <c r="R676" s="229">
        <f>Q676*H676</f>
        <v>0</v>
      </c>
      <c r="S676" s="229">
        <v>0</v>
      </c>
      <c r="T676" s="230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31" t="s">
        <v>1046</v>
      </c>
      <c r="AT676" s="231" t="s">
        <v>143</v>
      </c>
      <c r="AU676" s="231" t="s">
        <v>85</v>
      </c>
      <c r="AY676" s="18" t="s">
        <v>142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18" t="s">
        <v>82</v>
      </c>
      <c r="BK676" s="232">
        <f>ROUND(I676*H676,2)</f>
        <v>0</v>
      </c>
      <c r="BL676" s="18" t="s">
        <v>1046</v>
      </c>
      <c r="BM676" s="231" t="s">
        <v>1668</v>
      </c>
    </row>
    <row r="677" s="2" customFormat="1">
      <c r="A677" s="39"/>
      <c r="B677" s="40"/>
      <c r="C677" s="41"/>
      <c r="D677" s="233" t="s">
        <v>149</v>
      </c>
      <c r="E677" s="41"/>
      <c r="F677" s="234" t="s">
        <v>1079</v>
      </c>
      <c r="G677" s="41"/>
      <c r="H677" s="41"/>
      <c r="I677" s="137"/>
      <c r="J677" s="41"/>
      <c r="K677" s="41"/>
      <c r="L677" s="45"/>
      <c r="M677" s="235"/>
      <c r="N677" s="236"/>
      <c r="O677" s="85"/>
      <c r="P677" s="85"/>
      <c r="Q677" s="85"/>
      <c r="R677" s="85"/>
      <c r="S677" s="85"/>
      <c r="T677" s="86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149</v>
      </c>
      <c r="AU677" s="18" t="s">
        <v>85</v>
      </c>
    </row>
    <row r="678" s="12" customFormat="1" ht="22.8" customHeight="1">
      <c r="A678" s="12"/>
      <c r="B678" s="206"/>
      <c r="C678" s="207"/>
      <c r="D678" s="208" t="s">
        <v>73</v>
      </c>
      <c r="E678" s="258" t="s">
        <v>1080</v>
      </c>
      <c r="F678" s="258" t="s">
        <v>1081</v>
      </c>
      <c r="G678" s="207"/>
      <c r="H678" s="207"/>
      <c r="I678" s="210"/>
      <c r="J678" s="259">
        <f>BK678</f>
        <v>0</v>
      </c>
      <c r="K678" s="207"/>
      <c r="L678" s="212"/>
      <c r="M678" s="213"/>
      <c r="N678" s="214"/>
      <c r="O678" s="214"/>
      <c r="P678" s="215">
        <f>SUM(P679:P680)</f>
        <v>0</v>
      </c>
      <c r="Q678" s="214"/>
      <c r="R678" s="215">
        <f>SUM(R679:R680)</f>
        <v>0</v>
      </c>
      <c r="S678" s="214"/>
      <c r="T678" s="216">
        <f>SUM(T679:T680)</f>
        <v>0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17" t="s">
        <v>174</v>
      </c>
      <c r="AT678" s="218" t="s">
        <v>73</v>
      </c>
      <c r="AU678" s="218" t="s">
        <v>82</v>
      </c>
      <c r="AY678" s="217" t="s">
        <v>142</v>
      </c>
      <c r="BK678" s="219">
        <f>SUM(BK679:BK680)</f>
        <v>0</v>
      </c>
    </row>
    <row r="679" s="2" customFormat="1" ht="16.5" customHeight="1">
      <c r="A679" s="39"/>
      <c r="B679" s="40"/>
      <c r="C679" s="220" t="s">
        <v>1069</v>
      </c>
      <c r="D679" s="220" t="s">
        <v>143</v>
      </c>
      <c r="E679" s="221" t="s">
        <v>1083</v>
      </c>
      <c r="F679" s="222" t="s">
        <v>1084</v>
      </c>
      <c r="G679" s="223" t="s">
        <v>1045</v>
      </c>
      <c r="H679" s="224">
        <v>1</v>
      </c>
      <c r="I679" s="225"/>
      <c r="J679" s="226">
        <f>ROUND(I679*H679,2)</f>
        <v>0</v>
      </c>
      <c r="K679" s="222" t="s">
        <v>165</v>
      </c>
      <c r="L679" s="45"/>
      <c r="M679" s="227" t="s">
        <v>19</v>
      </c>
      <c r="N679" s="228" t="s">
        <v>45</v>
      </c>
      <c r="O679" s="85"/>
      <c r="P679" s="229">
        <f>O679*H679</f>
        <v>0</v>
      </c>
      <c r="Q679" s="229">
        <v>0</v>
      </c>
      <c r="R679" s="229">
        <f>Q679*H679</f>
        <v>0</v>
      </c>
      <c r="S679" s="229">
        <v>0</v>
      </c>
      <c r="T679" s="230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31" t="s">
        <v>1046</v>
      </c>
      <c r="AT679" s="231" t="s">
        <v>143</v>
      </c>
      <c r="AU679" s="231" t="s">
        <v>85</v>
      </c>
      <c r="AY679" s="18" t="s">
        <v>142</v>
      </c>
      <c r="BE679" s="232">
        <f>IF(N679="základní",J679,0)</f>
        <v>0</v>
      </c>
      <c r="BF679" s="232">
        <f>IF(N679="snížená",J679,0)</f>
        <v>0</v>
      </c>
      <c r="BG679" s="232">
        <f>IF(N679="zákl. přenesená",J679,0)</f>
        <v>0</v>
      </c>
      <c r="BH679" s="232">
        <f>IF(N679="sníž. přenesená",J679,0)</f>
        <v>0</v>
      </c>
      <c r="BI679" s="232">
        <f>IF(N679="nulová",J679,0)</f>
        <v>0</v>
      </c>
      <c r="BJ679" s="18" t="s">
        <v>82</v>
      </c>
      <c r="BK679" s="232">
        <f>ROUND(I679*H679,2)</f>
        <v>0</v>
      </c>
      <c r="BL679" s="18" t="s">
        <v>1046</v>
      </c>
      <c r="BM679" s="231" t="s">
        <v>1346</v>
      </c>
    </row>
    <row r="680" s="2" customFormat="1">
      <c r="A680" s="39"/>
      <c r="B680" s="40"/>
      <c r="C680" s="41"/>
      <c r="D680" s="233" t="s">
        <v>149</v>
      </c>
      <c r="E680" s="41"/>
      <c r="F680" s="234" t="s">
        <v>1086</v>
      </c>
      <c r="G680" s="41"/>
      <c r="H680" s="41"/>
      <c r="I680" s="137"/>
      <c r="J680" s="41"/>
      <c r="K680" s="41"/>
      <c r="L680" s="45"/>
      <c r="M680" s="235"/>
      <c r="N680" s="236"/>
      <c r="O680" s="85"/>
      <c r="P680" s="85"/>
      <c r="Q680" s="85"/>
      <c r="R680" s="85"/>
      <c r="S680" s="85"/>
      <c r="T680" s="86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149</v>
      </c>
      <c r="AU680" s="18" t="s">
        <v>85</v>
      </c>
    </row>
    <row r="681" s="12" customFormat="1" ht="22.8" customHeight="1">
      <c r="A681" s="12"/>
      <c r="B681" s="206"/>
      <c r="C681" s="207"/>
      <c r="D681" s="208" t="s">
        <v>73</v>
      </c>
      <c r="E681" s="258" t="s">
        <v>1087</v>
      </c>
      <c r="F681" s="258" t="s">
        <v>1088</v>
      </c>
      <c r="G681" s="207"/>
      <c r="H681" s="207"/>
      <c r="I681" s="210"/>
      <c r="J681" s="259">
        <f>BK681</f>
        <v>0</v>
      </c>
      <c r="K681" s="207"/>
      <c r="L681" s="212"/>
      <c r="M681" s="213"/>
      <c r="N681" s="214"/>
      <c r="O681" s="214"/>
      <c r="P681" s="215">
        <f>SUM(P682:P683)</f>
        <v>0</v>
      </c>
      <c r="Q681" s="214"/>
      <c r="R681" s="215">
        <f>SUM(R682:R683)</f>
        <v>0</v>
      </c>
      <c r="S681" s="214"/>
      <c r="T681" s="216">
        <f>SUM(T682:T683)</f>
        <v>0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217" t="s">
        <v>174</v>
      </c>
      <c r="AT681" s="218" t="s">
        <v>73</v>
      </c>
      <c r="AU681" s="218" t="s">
        <v>82</v>
      </c>
      <c r="AY681" s="217" t="s">
        <v>142</v>
      </c>
      <c r="BK681" s="219">
        <f>SUM(BK682:BK683)</f>
        <v>0</v>
      </c>
    </row>
    <row r="682" s="2" customFormat="1" ht="16.5" customHeight="1">
      <c r="A682" s="39"/>
      <c r="B682" s="40"/>
      <c r="C682" s="220" t="s">
        <v>1099</v>
      </c>
      <c r="D682" s="220" t="s">
        <v>143</v>
      </c>
      <c r="E682" s="221" t="s">
        <v>1090</v>
      </c>
      <c r="F682" s="222" t="s">
        <v>1091</v>
      </c>
      <c r="G682" s="223" t="s">
        <v>1045</v>
      </c>
      <c r="H682" s="224">
        <v>1</v>
      </c>
      <c r="I682" s="225"/>
      <c r="J682" s="226">
        <f>ROUND(I682*H682,2)</f>
        <v>0</v>
      </c>
      <c r="K682" s="222" t="s">
        <v>165</v>
      </c>
      <c r="L682" s="45"/>
      <c r="M682" s="227" t="s">
        <v>19</v>
      </c>
      <c r="N682" s="228" t="s">
        <v>45</v>
      </c>
      <c r="O682" s="85"/>
      <c r="P682" s="229">
        <f>O682*H682</f>
        <v>0</v>
      </c>
      <c r="Q682" s="229">
        <v>0</v>
      </c>
      <c r="R682" s="229">
        <f>Q682*H682</f>
        <v>0</v>
      </c>
      <c r="S682" s="229">
        <v>0</v>
      </c>
      <c r="T682" s="230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1" t="s">
        <v>1046</v>
      </c>
      <c r="AT682" s="231" t="s">
        <v>143</v>
      </c>
      <c r="AU682" s="231" t="s">
        <v>85</v>
      </c>
      <c r="AY682" s="18" t="s">
        <v>142</v>
      </c>
      <c r="BE682" s="232">
        <f>IF(N682="základní",J682,0)</f>
        <v>0</v>
      </c>
      <c r="BF682" s="232">
        <f>IF(N682="snížená",J682,0)</f>
        <v>0</v>
      </c>
      <c r="BG682" s="232">
        <f>IF(N682="zákl. přenesená",J682,0)</f>
        <v>0</v>
      </c>
      <c r="BH682" s="232">
        <f>IF(N682="sníž. přenesená",J682,0)</f>
        <v>0</v>
      </c>
      <c r="BI682" s="232">
        <f>IF(N682="nulová",J682,0)</f>
        <v>0</v>
      </c>
      <c r="BJ682" s="18" t="s">
        <v>82</v>
      </c>
      <c r="BK682" s="232">
        <f>ROUND(I682*H682,2)</f>
        <v>0</v>
      </c>
      <c r="BL682" s="18" t="s">
        <v>1046</v>
      </c>
      <c r="BM682" s="231" t="s">
        <v>1669</v>
      </c>
    </row>
    <row r="683" s="2" customFormat="1">
      <c r="A683" s="39"/>
      <c r="B683" s="40"/>
      <c r="C683" s="41"/>
      <c r="D683" s="233" t="s">
        <v>149</v>
      </c>
      <c r="E683" s="41"/>
      <c r="F683" s="234" t="s">
        <v>1091</v>
      </c>
      <c r="G683" s="41"/>
      <c r="H683" s="41"/>
      <c r="I683" s="137"/>
      <c r="J683" s="41"/>
      <c r="K683" s="41"/>
      <c r="L683" s="45"/>
      <c r="M683" s="235"/>
      <c r="N683" s="236"/>
      <c r="O683" s="85"/>
      <c r="P683" s="85"/>
      <c r="Q683" s="85"/>
      <c r="R683" s="85"/>
      <c r="S683" s="85"/>
      <c r="T683" s="86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18" t="s">
        <v>149</v>
      </c>
      <c r="AU683" s="18" t="s">
        <v>85</v>
      </c>
    </row>
    <row r="684" s="12" customFormat="1" ht="22.8" customHeight="1">
      <c r="A684" s="12"/>
      <c r="B684" s="206"/>
      <c r="C684" s="207"/>
      <c r="D684" s="208" t="s">
        <v>73</v>
      </c>
      <c r="E684" s="258" t="s">
        <v>1093</v>
      </c>
      <c r="F684" s="258" t="s">
        <v>1094</v>
      </c>
      <c r="G684" s="207"/>
      <c r="H684" s="207"/>
      <c r="I684" s="210"/>
      <c r="J684" s="259">
        <f>BK684</f>
        <v>0</v>
      </c>
      <c r="K684" s="207"/>
      <c r="L684" s="212"/>
      <c r="M684" s="213"/>
      <c r="N684" s="214"/>
      <c r="O684" s="214"/>
      <c r="P684" s="215">
        <f>SUM(P685:P688)</f>
        <v>0</v>
      </c>
      <c r="Q684" s="214"/>
      <c r="R684" s="215">
        <f>SUM(R685:R688)</f>
        <v>0</v>
      </c>
      <c r="S684" s="214"/>
      <c r="T684" s="216">
        <f>SUM(T685:T688)</f>
        <v>0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217" t="s">
        <v>174</v>
      </c>
      <c r="AT684" s="218" t="s">
        <v>73</v>
      </c>
      <c r="AU684" s="218" t="s">
        <v>82</v>
      </c>
      <c r="AY684" s="217" t="s">
        <v>142</v>
      </c>
      <c r="BK684" s="219">
        <f>SUM(BK685:BK688)</f>
        <v>0</v>
      </c>
    </row>
    <row r="685" s="2" customFormat="1" ht="16.5" customHeight="1">
      <c r="A685" s="39"/>
      <c r="B685" s="40"/>
      <c r="C685" s="220" t="s">
        <v>1075</v>
      </c>
      <c r="D685" s="220" t="s">
        <v>143</v>
      </c>
      <c r="E685" s="221" t="s">
        <v>1096</v>
      </c>
      <c r="F685" s="222" t="s">
        <v>1097</v>
      </c>
      <c r="G685" s="223" t="s">
        <v>1045</v>
      </c>
      <c r="H685" s="224">
        <v>1</v>
      </c>
      <c r="I685" s="225"/>
      <c r="J685" s="226">
        <f>ROUND(I685*H685,2)</f>
        <v>0</v>
      </c>
      <c r="K685" s="222" t="s">
        <v>165</v>
      </c>
      <c r="L685" s="45"/>
      <c r="M685" s="227" t="s">
        <v>19</v>
      </c>
      <c r="N685" s="228" t="s">
        <v>45</v>
      </c>
      <c r="O685" s="85"/>
      <c r="P685" s="229">
        <f>O685*H685</f>
        <v>0</v>
      </c>
      <c r="Q685" s="229">
        <v>0</v>
      </c>
      <c r="R685" s="229">
        <f>Q685*H685</f>
        <v>0</v>
      </c>
      <c r="S685" s="229">
        <v>0</v>
      </c>
      <c r="T685" s="230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31" t="s">
        <v>1046</v>
      </c>
      <c r="AT685" s="231" t="s">
        <v>143</v>
      </c>
      <c r="AU685" s="231" t="s">
        <v>85</v>
      </c>
      <c r="AY685" s="18" t="s">
        <v>142</v>
      </c>
      <c r="BE685" s="232">
        <f>IF(N685="základní",J685,0)</f>
        <v>0</v>
      </c>
      <c r="BF685" s="232">
        <f>IF(N685="snížená",J685,0)</f>
        <v>0</v>
      </c>
      <c r="BG685" s="232">
        <f>IF(N685="zákl. přenesená",J685,0)</f>
        <v>0</v>
      </c>
      <c r="BH685" s="232">
        <f>IF(N685="sníž. přenesená",J685,0)</f>
        <v>0</v>
      </c>
      <c r="BI685" s="232">
        <f>IF(N685="nulová",J685,0)</f>
        <v>0</v>
      </c>
      <c r="BJ685" s="18" t="s">
        <v>82</v>
      </c>
      <c r="BK685" s="232">
        <f>ROUND(I685*H685,2)</f>
        <v>0</v>
      </c>
      <c r="BL685" s="18" t="s">
        <v>1046</v>
      </c>
      <c r="BM685" s="231" t="s">
        <v>1670</v>
      </c>
    </row>
    <row r="686" s="2" customFormat="1">
      <c r="A686" s="39"/>
      <c r="B686" s="40"/>
      <c r="C686" s="41"/>
      <c r="D686" s="233" t="s">
        <v>149</v>
      </c>
      <c r="E686" s="41"/>
      <c r="F686" s="234" t="s">
        <v>1097</v>
      </c>
      <c r="G686" s="41"/>
      <c r="H686" s="41"/>
      <c r="I686" s="137"/>
      <c r="J686" s="41"/>
      <c r="K686" s="41"/>
      <c r="L686" s="45"/>
      <c r="M686" s="235"/>
      <c r="N686" s="236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149</v>
      </c>
      <c r="AU686" s="18" t="s">
        <v>85</v>
      </c>
    </row>
    <row r="687" s="2" customFormat="1" ht="21.75" customHeight="1">
      <c r="A687" s="39"/>
      <c r="B687" s="40"/>
      <c r="C687" s="220" t="s">
        <v>219</v>
      </c>
      <c r="D687" s="220" t="s">
        <v>143</v>
      </c>
      <c r="E687" s="221" t="s">
        <v>1100</v>
      </c>
      <c r="F687" s="222" t="s">
        <v>1101</v>
      </c>
      <c r="G687" s="223" t="s">
        <v>1045</v>
      </c>
      <c r="H687" s="224">
        <v>1</v>
      </c>
      <c r="I687" s="225"/>
      <c r="J687" s="226">
        <f>ROUND(I687*H687,2)</f>
        <v>0</v>
      </c>
      <c r="K687" s="222" t="s">
        <v>165</v>
      </c>
      <c r="L687" s="45"/>
      <c r="M687" s="227" t="s">
        <v>19</v>
      </c>
      <c r="N687" s="228" t="s">
        <v>45</v>
      </c>
      <c r="O687" s="85"/>
      <c r="P687" s="229">
        <f>O687*H687</f>
        <v>0</v>
      </c>
      <c r="Q687" s="229">
        <v>0</v>
      </c>
      <c r="R687" s="229">
        <f>Q687*H687</f>
        <v>0</v>
      </c>
      <c r="S687" s="229">
        <v>0</v>
      </c>
      <c r="T687" s="230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31" t="s">
        <v>1046</v>
      </c>
      <c r="AT687" s="231" t="s">
        <v>143</v>
      </c>
      <c r="AU687" s="231" t="s">
        <v>85</v>
      </c>
      <c r="AY687" s="18" t="s">
        <v>142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18" t="s">
        <v>82</v>
      </c>
      <c r="BK687" s="232">
        <f>ROUND(I687*H687,2)</f>
        <v>0</v>
      </c>
      <c r="BL687" s="18" t="s">
        <v>1046</v>
      </c>
      <c r="BM687" s="231" t="s">
        <v>1671</v>
      </c>
    </row>
    <row r="688" s="2" customFormat="1">
      <c r="A688" s="39"/>
      <c r="B688" s="40"/>
      <c r="C688" s="41"/>
      <c r="D688" s="233" t="s">
        <v>149</v>
      </c>
      <c r="E688" s="41"/>
      <c r="F688" s="234" t="s">
        <v>1101</v>
      </c>
      <c r="G688" s="41"/>
      <c r="H688" s="41"/>
      <c r="I688" s="137"/>
      <c r="J688" s="41"/>
      <c r="K688" s="41"/>
      <c r="L688" s="45"/>
      <c r="M688" s="272"/>
      <c r="N688" s="273"/>
      <c r="O688" s="274"/>
      <c r="P688" s="274"/>
      <c r="Q688" s="274"/>
      <c r="R688" s="274"/>
      <c r="S688" s="274"/>
      <c r="T688" s="275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T688" s="18" t="s">
        <v>149</v>
      </c>
      <c r="AU688" s="18" t="s">
        <v>85</v>
      </c>
    </row>
    <row r="689" s="2" customFormat="1" ht="6.96" customHeight="1">
      <c r="A689" s="39"/>
      <c r="B689" s="60"/>
      <c r="C689" s="61"/>
      <c r="D689" s="61"/>
      <c r="E689" s="61"/>
      <c r="F689" s="61"/>
      <c r="G689" s="61"/>
      <c r="H689" s="61"/>
      <c r="I689" s="170"/>
      <c r="J689" s="61"/>
      <c r="K689" s="61"/>
      <c r="L689" s="45"/>
      <c r="M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</row>
  </sheetData>
  <sheetProtection sheet="1" autoFilter="0" formatColumns="0" formatRows="0" objects="1" scenarios="1" spinCount="100000" saltValue="HtM90YA/FvTyErdQZnWJQwtgoHmStPGjHR2whHd5QevFkjWg2w4yjMYMDUs4DirhZHI26w3AUXU44gOMBU6Fvw==" hashValue="K8UiHIuWjzSeNYvQdkfc9M3clVrCbsfujRFrPq7hdPo7AVsIT4VSTsOba3uIHumeBxmT+Pr4SSFskOW6Gfw/ng==" algorithmName="SHA-512" password="CC35"/>
  <autoFilter ref="C95:K688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6" customWidth="1"/>
    <col min="2" max="2" width="1.667969" style="286" customWidth="1"/>
    <col min="3" max="4" width="5" style="286" customWidth="1"/>
    <col min="5" max="5" width="11.66016" style="286" customWidth="1"/>
    <col min="6" max="6" width="9.160156" style="286" customWidth="1"/>
    <col min="7" max="7" width="5" style="286" customWidth="1"/>
    <col min="8" max="8" width="77.83203" style="286" customWidth="1"/>
    <col min="9" max="10" width="20" style="286" customWidth="1"/>
    <col min="11" max="11" width="1.667969" style="286" customWidth="1"/>
  </cols>
  <sheetData>
    <row r="1" s="1" customFormat="1" ht="37.5" customHeight="1"/>
    <row r="2" s="1" customFormat="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="16" customFormat="1" ht="45" customHeight="1">
      <c r="B3" s="290"/>
      <c r="C3" s="291" t="s">
        <v>1672</v>
      </c>
      <c r="D3" s="291"/>
      <c r="E3" s="291"/>
      <c r="F3" s="291"/>
      <c r="G3" s="291"/>
      <c r="H3" s="291"/>
      <c r="I3" s="291"/>
      <c r="J3" s="291"/>
      <c r="K3" s="292"/>
    </row>
    <row r="4" s="1" customFormat="1" ht="25.5" customHeight="1">
      <c r="B4" s="293"/>
      <c r="C4" s="294" t="s">
        <v>1673</v>
      </c>
      <c r="D4" s="294"/>
      <c r="E4" s="294"/>
      <c r="F4" s="294"/>
      <c r="G4" s="294"/>
      <c r="H4" s="294"/>
      <c r="I4" s="294"/>
      <c r="J4" s="294"/>
      <c r="K4" s="295"/>
    </row>
    <row r="5" s="1" customFormat="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="1" customFormat="1" ht="15" customHeight="1">
      <c r="B6" s="293"/>
      <c r="C6" s="297" t="s">
        <v>1674</v>
      </c>
      <c r="D6" s="297"/>
      <c r="E6" s="297"/>
      <c r="F6" s="297"/>
      <c r="G6" s="297"/>
      <c r="H6" s="297"/>
      <c r="I6" s="297"/>
      <c r="J6" s="297"/>
      <c r="K6" s="295"/>
    </row>
    <row r="7" s="1" customFormat="1" ht="15" customHeight="1">
      <c r="B7" s="298"/>
      <c r="C7" s="297" t="s">
        <v>1675</v>
      </c>
      <c r="D7" s="297"/>
      <c r="E7" s="297"/>
      <c r="F7" s="297"/>
      <c r="G7" s="297"/>
      <c r="H7" s="297"/>
      <c r="I7" s="297"/>
      <c r="J7" s="297"/>
      <c r="K7" s="295"/>
    </row>
    <row r="8" s="1" customFormat="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="1" customFormat="1" ht="15" customHeight="1">
      <c r="B9" s="298"/>
      <c r="C9" s="297" t="s">
        <v>1676</v>
      </c>
      <c r="D9" s="297"/>
      <c r="E9" s="297"/>
      <c r="F9" s="297"/>
      <c r="G9" s="297"/>
      <c r="H9" s="297"/>
      <c r="I9" s="297"/>
      <c r="J9" s="297"/>
      <c r="K9" s="295"/>
    </row>
    <row r="10" s="1" customFormat="1" ht="15" customHeight="1">
      <c r="B10" s="298"/>
      <c r="C10" s="297"/>
      <c r="D10" s="297" t="s">
        <v>1677</v>
      </c>
      <c r="E10" s="297"/>
      <c r="F10" s="297"/>
      <c r="G10" s="297"/>
      <c r="H10" s="297"/>
      <c r="I10" s="297"/>
      <c r="J10" s="297"/>
      <c r="K10" s="295"/>
    </row>
    <row r="11" s="1" customFormat="1" ht="15" customHeight="1">
      <c r="B11" s="298"/>
      <c r="C11" s="299"/>
      <c r="D11" s="297" t="s">
        <v>1678</v>
      </c>
      <c r="E11" s="297"/>
      <c r="F11" s="297"/>
      <c r="G11" s="297"/>
      <c r="H11" s="297"/>
      <c r="I11" s="297"/>
      <c r="J11" s="297"/>
      <c r="K11" s="295"/>
    </row>
    <row r="12" s="1" customFormat="1" ht="15" customHeight="1">
      <c r="B12" s="298"/>
      <c r="C12" s="299"/>
      <c r="D12" s="297"/>
      <c r="E12" s="297"/>
      <c r="F12" s="297"/>
      <c r="G12" s="297"/>
      <c r="H12" s="297"/>
      <c r="I12" s="297"/>
      <c r="J12" s="297"/>
      <c r="K12" s="295"/>
    </row>
    <row r="13" s="1" customFormat="1" ht="15" customHeight="1">
      <c r="B13" s="298"/>
      <c r="C13" s="299"/>
      <c r="D13" s="300" t="s">
        <v>1679</v>
      </c>
      <c r="E13" s="297"/>
      <c r="F13" s="297"/>
      <c r="G13" s="297"/>
      <c r="H13" s="297"/>
      <c r="I13" s="297"/>
      <c r="J13" s="297"/>
      <c r="K13" s="295"/>
    </row>
    <row r="14" s="1" customFormat="1" ht="12.75" customHeight="1">
      <c r="B14" s="298"/>
      <c r="C14" s="299"/>
      <c r="D14" s="299"/>
      <c r="E14" s="299"/>
      <c r="F14" s="299"/>
      <c r="G14" s="299"/>
      <c r="H14" s="299"/>
      <c r="I14" s="299"/>
      <c r="J14" s="299"/>
      <c r="K14" s="295"/>
    </row>
    <row r="15" s="1" customFormat="1" ht="15" customHeight="1">
      <c r="B15" s="298"/>
      <c r="C15" s="299"/>
      <c r="D15" s="297" t="s">
        <v>1680</v>
      </c>
      <c r="E15" s="297"/>
      <c r="F15" s="297"/>
      <c r="G15" s="297"/>
      <c r="H15" s="297"/>
      <c r="I15" s="297"/>
      <c r="J15" s="297"/>
      <c r="K15" s="295"/>
    </row>
    <row r="16" s="1" customFormat="1" ht="15" customHeight="1">
      <c r="B16" s="298"/>
      <c r="C16" s="299"/>
      <c r="D16" s="297" t="s">
        <v>1681</v>
      </c>
      <c r="E16" s="297"/>
      <c r="F16" s="297"/>
      <c r="G16" s="297"/>
      <c r="H16" s="297"/>
      <c r="I16" s="297"/>
      <c r="J16" s="297"/>
      <c r="K16" s="295"/>
    </row>
    <row r="17" s="1" customFormat="1" ht="15" customHeight="1">
      <c r="B17" s="298"/>
      <c r="C17" s="299"/>
      <c r="D17" s="297" t="s">
        <v>1682</v>
      </c>
      <c r="E17" s="297"/>
      <c r="F17" s="297"/>
      <c r="G17" s="297"/>
      <c r="H17" s="297"/>
      <c r="I17" s="297"/>
      <c r="J17" s="297"/>
      <c r="K17" s="295"/>
    </row>
    <row r="18" s="1" customFormat="1" ht="15" customHeight="1">
      <c r="B18" s="298"/>
      <c r="C18" s="299"/>
      <c r="D18" s="299"/>
      <c r="E18" s="301" t="s">
        <v>81</v>
      </c>
      <c r="F18" s="297" t="s">
        <v>1683</v>
      </c>
      <c r="G18" s="297"/>
      <c r="H18" s="297"/>
      <c r="I18" s="297"/>
      <c r="J18" s="297"/>
      <c r="K18" s="295"/>
    </row>
    <row r="19" s="1" customFormat="1" ht="15" customHeight="1">
      <c r="B19" s="298"/>
      <c r="C19" s="299"/>
      <c r="D19" s="299"/>
      <c r="E19" s="301" t="s">
        <v>1684</v>
      </c>
      <c r="F19" s="297" t="s">
        <v>1685</v>
      </c>
      <c r="G19" s="297"/>
      <c r="H19" s="297"/>
      <c r="I19" s="297"/>
      <c r="J19" s="297"/>
      <c r="K19" s="295"/>
    </row>
    <row r="20" s="1" customFormat="1" ht="15" customHeight="1">
      <c r="B20" s="298"/>
      <c r="C20" s="299"/>
      <c r="D20" s="299"/>
      <c r="E20" s="301" t="s">
        <v>1686</v>
      </c>
      <c r="F20" s="297" t="s">
        <v>1687</v>
      </c>
      <c r="G20" s="297"/>
      <c r="H20" s="297"/>
      <c r="I20" s="297"/>
      <c r="J20" s="297"/>
      <c r="K20" s="295"/>
    </row>
    <row r="21" s="1" customFormat="1" ht="15" customHeight="1">
      <c r="B21" s="298"/>
      <c r="C21" s="299"/>
      <c r="D21" s="299"/>
      <c r="E21" s="301" t="s">
        <v>1688</v>
      </c>
      <c r="F21" s="297" t="s">
        <v>1689</v>
      </c>
      <c r="G21" s="297"/>
      <c r="H21" s="297"/>
      <c r="I21" s="297"/>
      <c r="J21" s="297"/>
      <c r="K21" s="295"/>
    </row>
    <row r="22" s="1" customFormat="1" ht="15" customHeight="1">
      <c r="B22" s="298"/>
      <c r="C22" s="299"/>
      <c r="D22" s="299"/>
      <c r="E22" s="301" t="s">
        <v>1690</v>
      </c>
      <c r="F22" s="297" t="s">
        <v>1691</v>
      </c>
      <c r="G22" s="297"/>
      <c r="H22" s="297"/>
      <c r="I22" s="297"/>
      <c r="J22" s="297"/>
      <c r="K22" s="295"/>
    </row>
    <row r="23" s="1" customFormat="1" ht="15" customHeight="1">
      <c r="B23" s="298"/>
      <c r="C23" s="299"/>
      <c r="D23" s="299"/>
      <c r="E23" s="301" t="s">
        <v>1692</v>
      </c>
      <c r="F23" s="297" t="s">
        <v>1693</v>
      </c>
      <c r="G23" s="297"/>
      <c r="H23" s="297"/>
      <c r="I23" s="297"/>
      <c r="J23" s="297"/>
      <c r="K23" s="295"/>
    </row>
    <row r="24" s="1" customFormat="1" ht="12.75" customHeight="1">
      <c r="B24" s="298"/>
      <c r="C24" s="299"/>
      <c r="D24" s="299"/>
      <c r="E24" s="299"/>
      <c r="F24" s="299"/>
      <c r="G24" s="299"/>
      <c r="H24" s="299"/>
      <c r="I24" s="299"/>
      <c r="J24" s="299"/>
      <c r="K24" s="295"/>
    </row>
    <row r="25" s="1" customFormat="1" ht="15" customHeight="1">
      <c r="B25" s="298"/>
      <c r="C25" s="297" t="s">
        <v>1694</v>
      </c>
      <c r="D25" s="297"/>
      <c r="E25" s="297"/>
      <c r="F25" s="297"/>
      <c r="G25" s="297"/>
      <c r="H25" s="297"/>
      <c r="I25" s="297"/>
      <c r="J25" s="297"/>
      <c r="K25" s="295"/>
    </row>
    <row r="26" s="1" customFormat="1" ht="15" customHeight="1">
      <c r="B26" s="298"/>
      <c r="C26" s="297" t="s">
        <v>1695</v>
      </c>
      <c r="D26" s="297"/>
      <c r="E26" s="297"/>
      <c r="F26" s="297"/>
      <c r="G26" s="297"/>
      <c r="H26" s="297"/>
      <c r="I26" s="297"/>
      <c r="J26" s="297"/>
      <c r="K26" s="295"/>
    </row>
    <row r="27" s="1" customFormat="1" ht="15" customHeight="1">
      <c r="B27" s="298"/>
      <c r="C27" s="297"/>
      <c r="D27" s="297" t="s">
        <v>1696</v>
      </c>
      <c r="E27" s="297"/>
      <c r="F27" s="297"/>
      <c r="G27" s="297"/>
      <c r="H27" s="297"/>
      <c r="I27" s="297"/>
      <c r="J27" s="297"/>
      <c r="K27" s="295"/>
    </row>
    <row r="28" s="1" customFormat="1" ht="15" customHeight="1">
      <c r="B28" s="298"/>
      <c r="C28" s="299"/>
      <c r="D28" s="297" t="s">
        <v>1697</v>
      </c>
      <c r="E28" s="297"/>
      <c r="F28" s="297"/>
      <c r="G28" s="297"/>
      <c r="H28" s="297"/>
      <c r="I28" s="297"/>
      <c r="J28" s="297"/>
      <c r="K28" s="295"/>
    </row>
    <row r="29" s="1" customFormat="1" ht="12.75" customHeight="1">
      <c r="B29" s="298"/>
      <c r="C29" s="299"/>
      <c r="D29" s="299"/>
      <c r="E29" s="299"/>
      <c r="F29" s="299"/>
      <c r="G29" s="299"/>
      <c r="H29" s="299"/>
      <c r="I29" s="299"/>
      <c r="J29" s="299"/>
      <c r="K29" s="295"/>
    </row>
    <row r="30" s="1" customFormat="1" ht="15" customHeight="1">
      <c r="B30" s="298"/>
      <c r="C30" s="299"/>
      <c r="D30" s="297" t="s">
        <v>1698</v>
      </c>
      <c r="E30" s="297"/>
      <c r="F30" s="297"/>
      <c r="G30" s="297"/>
      <c r="H30" s="297"/>
      <c r="I30" s="297"/>
      <c r="J30" s="297"/>
      <c r="K30" s="295"/>
    </row>
    <row r="31" s="1" customFormat="1" ht="15" customHeight="1">
      <c r="B31" s="298"/>
      <c r="C31" s="299"/>
      <c r="D31" s="297" t="s">
        <v>1699</v>
      </c>
      <c r="E31" s="297"/>
      <c r="F31" s="297"/>
      <c r="G31" s="297"/>
      <c r="H31" s="297"/>
      <c r="I31" s="297"/>
      <c r="J31" s="297"/>
      <c r="K31" s="295"/>
    </row>
    <row r="32" s="1" customFormat="1" ht="12.75" customHeight="1">
      <c r="B32" s="298"/>
      <c r="C32" s="299"/>
      <c r="D32" s="299"/>
      <c r="E32" s="299"/>
      <c r="F32" s="299"/>
      <c r="G32" s="299"/>
      <c r="H32" s="299"/>
      <c r="I32" s="299"/>
      <c r="J32" s="299"/>
      <c r="K32" s="295"/>
    </row>
    <row r="33" s="1" customFormat="1" ht="15" customHeight="1">
      <c r="B33" s="298"/>
      <c r="C33" s="299"/>
      <c r="D33" s="297" t="s">
        <v>1700</v>
      </c>
      <c r="E33" s="297"/>
      <c r="F33" s="297"/>
      <c r="G33" s="297"/>
      <c r="H33" s="297"/>
      <c r="I33" s="297"/>
      <c r="J33" s="297"/>
      <c r="K33" s="295"/>
    </row>
    <row r="34" s="1" customFormat="1" ht="15" customHeight="1">
      <c r="B34" s="298"/>
      <c r="C34" s="299"/>
      <c r="D34" s="297" t="s">
        <v>1701</v>
      </c>
      <c r="E34" s="297"/>
      <c r="F34" s="297"/>
      <c r="G34" s="297"/>
      <c r="H34" s="297"/>
      <c r="I34" s="297"/>
      <c r="J34" s="297"/>
      <c r="K34" s="295"/>
    </row>
    <row r="35" s="1" customFormat="1" ht="15" customHeight="1">
      <c r="B35" s="298"/>
      <c r="C35" s="299"/>
      <c r="D35" s="297" t="s">
        <v>1702</v>
      </c>
      <c r="E35" s="297"/>
      <c r="F35" s="297"/>
      <c r="G35" s="297"/>
      <c r="H35" s="297"/>
      <c r="I35" s="297"/>
      <c r="J35" s="297"/>
      <c r="K35" s="295"/>
    </row>
    <row r="36" s="1" customFormat="1" ht="15" customHeight="1">
      <c r="B36" s="298"/>
      <c r="C36" s="299"/>
      <c r="D36" s="297"/>
      <c r="E36" s="300" t="s">
        <v>128</v>
      </c>
      <c r="F36" s="297"/>
      <c r="G36" s="297" t="s">
        <v>1703</v>
      </c>
      <c r="H36" s="297"/>
      <c r="I36" s="297"/>
      <c r="J36" s="297"/>
      <c r="K36" s="295"/>
    </row>
    <row r="37" s="1" customFormat="1" ht="30.75" customHeight="1">
      <c r="B37" s="298"/>
      <c r="C37" s="299"/>
      <c r="D37" s="297"/>
      <c r="E37" s="300" t="s">
        <v>1704</v>
      </c>
      <c r="F37" s="297"/>
      <c r="G37" s="297" t="s">
        <v>1705</v>
      </c>
      <c r="H37" s="297"/>
      <c r="I37" s="297"/>
      <c r="J37" s="297"/>
      <c r="K37" s="295"/>
    </row>
    <row r="38" s="1" customFormat="1" ht="15" customHeight="1">
      <c r="B38" s="298"/>
      <c r="C38" s="299"/>
      <c r="D38" s="297"/>
      <c r="E38" s="300" t="s">
        <v>55</v>
      </c>
      <c r="F38" s="297"/>
      <c r="G38" s="297" t="s">
        <v>1706</v>
      </c>
      <c r="H38" s="297"/>
      <c r="I38" s="297"/>
      <c r="J38" s="297"/>
      <c r="K38" s="295"/>
    </row>
    <row r="39" s="1" customFormat="1" ht="15" customHeight="1">
      <c r="B39" s="298"/>
      <c r="C39" s="299"/>
      <c r="D39" s="297"/>
      <c r="E39" s="300" t="s">
        <v>56</v>
      </c>
      <c r="F39" s="297"/>
      <c r="G39" s="297" t="s">
        <v>1707</v>
      </c>
      <c r="H39" s="297"/>
      <c r="I39" s="297"/>
      <c r="J39" s="297"/>
      <c r="K39" s="295"/>
    </row>
    <row r="40" s="1" customFormat="1" ht="15" customHeight="1">
      <c r="B40" s="298"/>
      <c r="C40" s="299"/>
      <c r="D40" s="297"/>
      <c r="E40" s="300" t="s">
        <v>129</v>
      </c>
      <c r="F40" s="297"/>
      <c r="G40" s="297" t="s">
        <v>1708</v>
      </c>
      <c r="H40" s="297"/>
      <c r="I40" s="297"/>
      <c r="J40" s="297"/>
      <c r="K40" s="295"/>
    </row>
    <row r="41" s="1" customFormat="1" ht="15" customHeight="1">
      <c r="B41" s="298"/>
      <c r="C41" s="299"/>
      <c r="D41" s="297"/>
      <c r="E41" s="300" t="s">
        <v>130</v>
      </c>
      <c r="F41" s="297"/>
      <c r="G41" s="297" t="s">
        <v>1709</v>
      </c>
      <c r="H41" s="297"/>
      <c r="I41" s="297"/>
      <c r="J41" s="297"/>
      <c r="K41" s="295"/>
    </row>
    <row r="42" s="1" customFormat="1" ht="15" customHeight="1">
      <c r="B42" s="298"/>
      <c r="C42" s="299"/>
      <c r="D42" s="297"/>
      <c r="E42" s="300" t="s">
        <v>1710</v>
      </c>
      <c r="F42" s="297"/>
      <c r="G42" s="297" t="s">
        <v>1711</v>
      </c>
      <c r="H42" s="297"/>
      <c r="I42" s="297"/>
      <c r="J42" s="297"/>
      <c r="K42" s="295"/>
    </row>
    <row r="43" s="1" customFormat="1" ht="15" customHeight="1">
      <c r="B43" s="298"/>
      <c r="C43" s="299"/>
      <c r="D43" s="297"/>
      <c r="E43" s="300"/>
      <c r="F43" s="297"/>
      <c r="G43" s="297" t="s">
        <v>1712</v>
      </c>
      <c r="H43" s="297"/>
      <c r="I43" s="297"/>
      <c r="J43" s="297"/>
      <c r="K43" s="295"/>
    </row>
    <row r="44" s="1" customFormat="1" ht="15" customHeight="1">
      <c r="B44" s="298"/>
      <c r="C44" s="299"/>
      <c r="D44" s="297"/>
      <c r="E44" s="300" t="s">
        <v>1713</v>
      </c>
      <c r="F44" s="297"/>
      <c r="G44" s="297" t="s">
        <v>1714</v>
      </c>
      <c r="H44" s="297"/>
      <c r="I44" s="297"/>
      <c r="J44" s="297"/>
      <c r="K44" s="295"/>
    </row>
    <row r="45" s="1" customFormat="1" ht="15" customHeight="1">
      <c r="B45" s="298"/>
      <c r="C45" s="299"/>
      <c r="D45" s="297"/>
      <c r="E45" s="300" t="s">
        <v>132</v>
      </c>
      <c r="F45" s="297"/>
      <c r="G45" s="297" t="s">
        <v>1715</v>
      </c>
      <c r="H45" s="297"/>
      <c r="I45" s="297"/>
      <c r="J45" s="297"/>
      <c r="K45" s="295"/>
    </row>
    <row r="46" s="1" customFormat="1" ht="12.75" customHeight="1">
      <c r="B46" s="298"/>
      <c r="C46" s="299"/>
      <c r="D46" s="297"/>
      <c r="E46" s="297"/>
      <c r="F46" s="297"/>
      <c r="G46" s="297"/>
      <c r="H46" s="297"/>
      <c r="I46" s="297"/>
      <c r="J46" s="297"/>
      <c r="K46" s="295"/>
    </row>
    <row r="47" s="1" customFormat="1" ht="15" customHeight="1">
      <c r="B47" s="298"/>
      <c r="C47" s="299"/>
      <c r="D47" s="297" t="s">
        <v>1716</v>
      </c>
      <c r="E47" s="297"/>
      <c r="F47" s="297"/>
      <c r="G47" s="297"/>
      <c r="H47" s="297"/>
      <c r="I47" s="297"/>
      <c r="J47" s="297"/>
      <c r="K47" s="295"/>
    </row>
    <row r="48" s="1" customFormat="1" ht="15" customHeight="1">
      <c r="B48" s="298"/>
      <c r="C48" s="299"/>
      <c r="D48" s="299"/>
      <c r="E48" s="297" t="s">
        <v>1717</v>
      </c>
      <c r="F48" s="297"/>
      <c r="G48" s="297"/>
      <c r="H48" s="297"/>
      <c r="I48" s="297"/>
      <c r="J48" s="297"/>
      <c r="K48" s="295"/>
    </row>
    <row r="49" s="1" customFormat="1" ht="15" customHeight="1">
      <c r="B49" s="298"/>
      <c r="C49" s="299"/>
      <c r="D49" s="299"/>
      <c r="E49" s="297" t="s">
        <v>1718</v>
      </c>
      <c r="F49" s="297"/>
      <c r="G49" s="297"/>
      <c r="H49" s="297"/>
      <c r="I49" s="297"/>
      <c r="J49" s="297"/>
      <c r="K49" s="295"/>
    </row>
    <row r="50" s="1" customFormat="1" ht="15" customHeight="1">
      <c r="B50" s="298"/>
      <c r="C50" s="299"/>
      <c r="D50" s="299"/>
      <c r="E50" s="297" t="s">
        <v>1719</v>
      </c>
      <c r="F50" s="297"/>
      <c r="G50" s="297"/>
      <c r="H50" s="297"/>
      <c r="I50" s="297"/>
      <c r="J50" s="297"/>
      <c r="K50" s="295"/>
    </row>
    <row r="51" s="1" customFormat="1" ht="15" customHeight="1">
      <c r="B51" s="298"/>
      <c r="C51" s="299"/>
      <c r="D51" s="297" t="s">
        <v>1720</v>
      </c>
      <c r="E51" s="297"/>
      <c r="F51" s="297"/>
      <c r="G51" s="297"/>
      <c r="H51" s="297"/>
      <c r="I51" s="297"/>
      <c r="J51" s="297"/>
      <c r="K51" s="295"/>
    </row>
    <row r="52" s="1" customFormat="1" ht="25.5" customHeight="1">
      <c r="B52" s="293"/>
      <c r="C52" s="294" t="s">
        <v>1721</v>
      </c>
      <c r="D52" s="294"/>
      <c r="E52" s="294"/>
      <c r="F52" s="294"/>
      <c r="G52" s="294"/>
      <c r="H52" s="294"/>
      <c r="I52" s="294"/>
      <c r="J52" s="294"/>
      <c r="K52" s="295"/>
    </row>
    <row r="53" s="1" customFormat="1" ht="5.25" customHeight="1">
      <c r="B53" s="293"/>
      <c r="C53" s="296"/>
      <c r="D53" s="296"/>
      <c r="E53" s="296"/>
      <c r="F53" s="296"/>
      <c r="G53" s="296"/>
      <c r="H53" s="296"/>
      <c r="I53" s="296"/>
      <c r="J53" s="296"/>
      <c r="K53" s="295"/>
    </row>
    <row r="54" s="1" customFormat="1" ht="15" customHeight="1">
      <c r="B54" s="293"/>
      <c r="C54" s="297" t="s">
        <v>1722</v>
      </c>
      <c r="D54" s="297"/>
      <c r="E54" s="297"/>
      <c r="F54" s="297"/>
      <c r="G54" s="297"/>
      <c r="H54" s="297"/>
      <c r="I54" s="297"/>
      <c r="J54" s="297"/>
      <c r="K54" s="295"/>
    </row>
    <row r="55" s="1" customFormat="1" ht="15" customHeight="1">
      <c r="B55" s="293"/>
      <c r="C55" s="297" t="s">
        <v>1723</v>
      </c>
      <c r="D55" s="297"/>
      <c r="E55" s="297"/>
      <c r="F55" s="297"/>
      <c r="G55" s="297"/>
      <c r="H55" s="297"/>
      <c r="I55" s="297"/>
      <c r="J55" s="297"/>
      <c r="K55" s="295"/>
    </row>
    <row r="56" s="1" customFormat="1" ht="12.75" customHeight="1">
      <c r="B56" s="293"/>
      <c r="C56" s="297"/>
      <c r="D56" s="297"/>
      <c r="E56" s="297"/>
      <c r="F56" s="297"/>
      <c r="G56" s="297"/>
      <c r="H56" s="297"/>
      <c r="I56" s="297"/>
      <c r="J56" s="297"/>
      <c r="K56" s="295"/>
    </row>
    <row r="57" s="1" customFormat="1" ht="15" customHeight="1">
      <c r="B57" s="293"/>
      <c r="C57" s="297" t="s">
        <v>1724</v>
      </c>
      <c r="D57" s="297"/>
      <c r="E57" s="297"/>
      <c r="F57" s="297"/>
      <c r="G57" s="297"/>
      <c r="H57" s="297"/>
      <c r="I57" s="297"/>
      <c r="J57" s="297"/>
      <c r="K57" s="295"/>
    </row>
    <row r="58" s="1" customFormat="1" ht="15" customHeight="1">
      <c r="B58" s="293"/>
      <c r="C58" s="299"/>
      <c r="D58" s="297" t="s">
        <v>1725</v>
      </c>
      <c r="E58" s="297"/>
      <c r="F58" s="297"/>
      <c r="G58" s="297"/>
      <c r="H58" s="297"/>
      <c r="I58" s="297"/>
      <c r="J58" s="297"/>
      <c r="K58" s="295"/>
    </row>
    <row r="59" s="1" customFormat="1" ht="15" customHeight="1">
      <c r="B59" s="293"/>
      <c r="C59" s="299"/>
      <c r="D59" s="297" t="s">
        <v>1726</v>
      </c>
      <c r="E59" s="297"/>
      <c r="F59" s="297"/>
      <c r="G59" s="297"/>
      <c r="H59" s="297"/>
      <c r="I59" s="297"/>
      <c r="J59" s="297"/>
      <c r="K59" s="295"/>
    </row>
    <row r="60" s="1" customFormat="1" ht="15" customHeight="1">
      <c r="B60" s="293"/>
      <c r="C60" s="299"/>
      <c r="D60" s="297" t="s">
        <v>1727</v>
      </c>
      <c r="E60" s="297"/>
      <c r="F60" s="297"/>
      <c r="G60" s="297"/>
      <c r="H60" s="297"/>
      <c r="I60" s="297"/>
      <c r="J60" s="297"/>
      <c r="K60" s="295"/>
    </row>
    <row r="61" s="1" customFormat="1" ht="15" customHeight="1">
      <c r="B61" s="293"/>
      <c r="C61" s="299"/>
      <c r="D61" s="297" t="s">
        <v>1728</v>
      </c>
      <c r="E61" s="297"/>
      <c r="F61" s="297"/>
      <c r="G61" s="297"/>
      <c r="H61" s="297"/>
      <c r="I61" s="297"/>
      <c r="J61" s="297"/>
      <c r="K61" s="295"/>
    </row>
    <row r="62" s="1" customFormat="1" ht="15" customHeight="1">
      <c r="B62" s="293"/>
      <c r="C62" s="299"/>
      <c r="D62" s="302" t="s">
        <v>1729</v>
      </c>
      <c r="E62" s="302"/>
      <c r="F62" s="302"/>
      <c r="G62" s="302"/>
      <c r="H62" s="302"/>
      <c r="I62" s="302"/>
      <c r="J62" s="302"/>
      <c r="K62" s="295"/>
    </row>
    <row r="63" s="1" customFormat="1" ht="15" customHeight="1">
      <c r="B63" s="293"/>
      <c r="C63" s="299"/>
      <c r="D63" s="297" t="s">
        <v>1730</v>
      </c>
      <c r="E63" s="297"/>
      <c r="F63" s="297"/>
      <c r="G63" s="297"/>
      <c r="H63" s="297"/>
      <c r="I63" s="297"/>
      <c r="J63" s="297"/>
      <c r="K63" s="295"/>
    </row>
    <row r="64" s="1" customFormat="1" ht="12.75" customHeight="1">
      <c r="B64" s="293"/>
      <c r="C64" s="299"/>
      <c r="D64" s="299"/>
      <c r="E64" s="303"/>
      <c r="F64" s="299"/>
      <c r="G64" s="299"/>
      <c r="H64" s="299"/>
      <c r="I64" s="299"/>
      <c r="J64" s="299"/>
      <c r="K64" s="295"/>
    </row>
    <row r="65" s="1" customFormat="1" ht="15" customHeight="1">
      <c r="B65" s="293"/>
      <c r="C65" s="299"/>
      <c r="D65" s="297" t="s">
        <v>1731</v>
      </c>
      <c r="E65" s="297"/>
      <c r="F65" s="297"/>
      <c r="G65" s="297"/>
      <c r="H65" s="297"/>
      <c r="I65" s="297"/>
      <c r="J65" s="297"/>
      <c r="K65" s="295"/>
    </row>
    <row r="66" s="1" customFormat="1" ht="15" customHeight="1">
      <c r="B66" s="293"/>
      <c r="C66" s="299"/>
      <c r="D66" s="302" t="s">
        <v>1732</v>
      </c>
      <c r="E66" s="302"/>
      <c r="F66" s="302"/>
      <c r="G66" s="302"/>
      <c r="H66" s="302"/>
      <c r="I66" s="302"/>
      <c r="J66" s="302"/>
      <c r="K66" s="295"/>
    </row>
    <row r="67" s="1" customFormat="1" ht="15" customHeight="1">
      <c r="B67" s="293"/>
      <c r="C67" s="299"/>
      <c r="D67" s="297" t="s">
        <v>1733</v>
      </c>
      <c r="E67" s="297"/>
      <c r="F67" s="297"/>
      <c r="G67" s="297"/>
      <c r="H67" s="297"/>
      <c r="I67" s="297"/>
      <c r="J67" s="297"/>
      <c r="K67" s="295"/>
    </row>
    <row r="68" s="1" customFormat="1" ht="15" customHeight="1">
      <c r="B68" s="293"/>
      <c r="C68" s="299"/>
      <c r="D68" s="297" t="s">
        <v>1734</v>
      </c>
      <c r="E68" s="297"/>
      <c r="F68" s="297"/>
      <c r="G68" s="297"/>
      <c r="H68" s="297"/>
      <c r="I68" s="297"/>
      <c r="J68" s="297"/>
      <c r="K68" s="295"/>
    </row>
    <row r="69" s="1" customFormat="1" ht="15" customHeight="1">
      <c r="B69" s="293"/>
      <c r="C69" s="299"/>
      <c r="D69" s="297" t="s">
        <v>1735</v>
      </c>
      <c r="E69" s="297"/>
      <c r="F69" s="297"/>
      <c r="G69" s="297"/>
      <c r="H69" s="297"/>
      <c r="I69" s="297"/>
      <c r="J69" s="297"/>
      <c r="K69" s="295"/>
    </row>
    <row r="70" s="1" customFormat="1" ht="15" customHeight="1">
      <c r="B70" s="293"/>
      <c r="C70" s="299"/>
      <c r="D70" s="297" t="s">
        <v>1736</v>
      </c>
      <c r="E70" s="297"/>
      <c r="F70" s="297"/>
      <c r="G70" s="297"/>
      <c r="H70" s="297"/>
      <c r="I70" s="297"/>
      <c r="J70" s="297"/>
      <c r="K70" s="295"/>
    </row>
    <row r="7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="1" customFormat="1" ht="45" customHeight="1">
      <c r="B75" s="312"/>
      <c r="C75" s="313" t="s">
        <v>1737</v>
      </c>
      <c r="D75" s="313"/>
      <c r="E75" s="313"/>
      <c r="F75" s="313"/>
      <c r="G75" s="313"/>
      <c r="H75" s="313"/>
      <c r="I75" s="313"/>
      <c r="J75" s="313"/>
      <c r="K75" s="314"/>
    </row>
    <row r="76" s="1" customFormat="1" ht="17.25" customHeight="1">
      <c r="B76" s="312"/>
      <c r="C76" s="315" t="s">
        <v>1738</v>
      </c>
      <c r="D76" s="315"/>
      <c r="E76" s="315"/>
      <c r="F76" s="315" t="s">
        <v>1739</v>
      </c>
      <c r="G76" s="316"/>
      <c r="H76" s="315" t="s">
        <v>56</v>
      </c>
      <c r="I76" s="315" t="s">
        <v>59</v>
      </c>
      <c r="J76" s="315" t="s">
        <v>1740</v>
      </c>
      <c r="K76" s="314"/>
    </row>
    <row r="77" s="1" customFormat="1" ht="17.25" customHeight="1">
      <c r="B77" s="312"/>
      <c r="C77" s="317" t="s">
        <v>1741</v>
      </c>
      <c r="D77" s="317"/>
      <c r="E77" s="317"/>
      <c r="F77" s="318" t="s">
        <v>1742</v>
      </c>
      <c r="G77" s="319"/>
      <c r="H77" s="317"/>
      <c r="I77" s="317"/>
      <c r="J77" s="317" t="s">
        <v>1743</v>
      </c>
      <c r="K77" s="314"/>
    </row>
    <row r="78" s="1" customFormat="1" ht="5.25" customHeight="1">
      <c r="B78" s="312"/>
      <c r="C78" s="320"/>
      <c r="D78" s="320"/>
      <c r="E78" s="320"/>
      <c r="F78" s="320"/>
      <c r="G78" s="321"/>
      <c r="H78" s="320"/>
      <c r="I78" s="320"/>
      <c r="J78" s="320"/>
      <c r="K78" s="314"/>
    </row>
    <row r="79" s="1" customFormat="1" ht="15" customHeight="1">
      <c r="B79" s="312"/>
      <c r="C79" s="300" t="s">
        <v>55</v>
      </c>
      <c r="D79" s="320"/>
      <c r="E79" s="320"/>
      <c r="F79" s="322" t="s">
        <v>1744</v>
      </c>
      <c r="G79" s="321"/>
      <c r="H79" s="300" t="s">
        <v>1745</v>
      </c>
      <c r="I79" s="300" t="s">
        <v>1746</v>
      </c>
      <c r="J79" s="300">
        <v>20</v>
      </c>
      <c r="K79" s="314"/>
    </row>
    <row r="80" s="1" customFormat="1" ht="15" customHeight="1">
      <c r="B80" s="312"/>
      <c r="C80" s="300" t="s">
        <v>1747</v>
      </c>
      <c r="D80" s="300"/>
      <c r="E80" s="300"/>
      <c r="F80" s="322" t="s">
        <v>1744</v>
      </c>
      <c r="G80" s="321"/>
      <c r="H80" s="300" t="s">
        <v>1748</v>
      </c>
      <c r="I80" s="300" t="s">
        <v>1746</v>
      </c>
      <c r="J80" s="300">
        <v>120</v>
      </c>
      <c r="K80" s="314"/>
    </row>
    <row r="81" s="1" customFormat="1" ht="15" customHeight="1">
      <c r="B81" s="323"/>
      <c r="C81" s="300" t="s">
        <v>1749</v>
      </c>
      <c r="D81" s="300"/>
      <c r="E81" s="300"/>
      <c r="F81" s="322" t="s">
        <v>1750</v>
      </c>
      <c r="G81" s="321"/>
      <c r="H81" s="300" t="s">
        <v>1751</v>
      </c>
      <c r="I81" s="300" t="s">
        <v>1746</v>
      </c>
      <c r="J81" s="300">
        <v>50</v>
      </c>
      <c r="K81" s="314"/>
    </row>
    <row r="82" s="1" customFormat="1" ht="15" customHeight="1">
      <c r="B82" s="323"/>
      <c r="C82" s="300" t="s">
        <v>1752</v>
      </c>
      <c r="D82" s="300"/>
      <c r="E82" s="300"/>
      <c r="F82" s="322" t="s">
        <v>1744</v>
      </c>
      <c r="G82" s="321"/>
      <c r="H82" s="300" t="s">
        <v>1753</v>
      </c>
      <c r="I82" s="300" t="s">
        <v>1754</v>
      </c>
      <c r="J82" s="300"/>
      <c r="K82" s="314"/>
    </row>
    <row r="83" s="1" customFormat="1" ht="15" customHeight="1">
      <c r="B83" s="323"/>
      <c r="C83" s="324" t="s">
        <v>1755</v>
      </c>
      <c r="D83" s="324"/>
      <c r="E83" s="324"/>
      <c r="F83" s="325" t="s">
        <v>1750</v>
      </c>
      <c r="G83" s="324"/>
      <c r="H83" s="324" t="s">
        <v>1756</v>
      </c>
      <c r="I83" s="324" t="s">
        <v>1746</v>
      </c>
      <c r="J83" s="324">
        <v>15</v>
      </c>
      <c r="K83" s="314"/>
    </row>
    <row r="84" s="1" customFormat="1" ht="15" customHeight="1">
      <c r="B84" s="323"/>
      <c r="C84" s="324" t="s">
        <v>1757</v>
      </c>
      <c r="D84" s="324"/>
      <c r="E84" s="324"/>
      <c r="F84" s="325" t="s">
        <v>1750</v>
      </c>
      <c r="G84" s="324"/>
      <c r="H84" s="324" t="s">
        <v>1758</v>
      </c>
      <c r="I84" s="324" t="s">
        <v>1746</v>
      </c>
      <c r="J84" s="324">
        <v>15</v>
      </c>
      <c r="K84" s="314"/>
    </row>
    <row r="85" s="1" customFormat="1" ht="15" customHeight="1">
      <c r="B85" s="323"/>
      <c r="C85" s="324" t="s">
        <v>1759</v>
      </c>
      <c r="D85" s="324"/>
      <c r="E85" s="324"/>
      <c r="F85" s="325" t="s">
        <v>1750</v>
      </c>
      <c r="G85" s="324"/>
      <c r="H85" s="324" t="s">
        <v>1760</v>
      </c>
      <c r="I85" s="324" t="s">
        <v>1746</v>
      </c>
      <c r="J85" s="324">
        <v>20</v>
      </c>
      <c r="K85" s="314"/>
    </row>
    <row r="86" s="1" customFormat="1" ht="15" customHeight="1">
      <c r="B86" s="323"/>
      <c r="C86" s="324" t="s">
        <v>1761</v>
      </c>
      <c r="D86" s="324"/>
      <c r="E86" s="324"/>
      <c r="F86" s="325" t="s">
        <v>1750</v>
      </c>
      <c r="G86" s="324"/>
      <c r="H86" s="324" t="s">
        <v>1762</v>
      </c>
      <c r="I86" s="324" t="s">
        <v>1746</v>
      </c>
      <c r="J86" s="324">
        <v>20</v>
      </c>
      <c r="K86" s="314"/>
    </row>
    <row r="87" s="1" customFormat="1" ht="15" customHeight="1">
      <c r="B87" s="323"/>
      <c r="C87" s="300" t="s">
        <v>1763</v>
      </c>
      <c r="D87" s="300"/>
      <c r="E87" s="300"/>
      <c r="F87" s="322" t="s">
        <v>1750</v>
      </c>
      <c r="G87" s="321"/>
      <c r="H87" s="300" t="s">
        <v>1764</v>
      </c>
      <c r="I87" s="300" t="s">
        <v>1746</v>
      </c>
      <c r="J87" s="300">
        <v>50</v>
      </c>
      <c r="K87" s="314"/>
    </row>
    <row r="88" s="1" customFormat="1" ht="15" customHeight="1">
      <c r="B88" s="323"/>
      <c r="C88" s="300" t="s">
        <v>1765</v>
      </c>
      <c r="D88" s="300"/>
      <c r="E88" s="300"/>
      <c r="F88" s="322" t="s">
        <v>1750</v>
      </c>
      <c r="G88" s="321"/>
      <c r="H88" s="300" t="s">
        <v>1766</v>
      </c>
      <c r="I88" s="300" t="s">
        <v>1746</v>
      </c>
      <c r="J88" s="300">
        <v>20</v>
      </c>
      <c r="K88" s="314"/>
    </row>
    <row r="89" s="1" customFormat="1" ht="15" customHeight="1">
      <c r="B89" s="323"/>
      <c r="C89" s="300" t="s">
        <v>1767</v>
      </c>
      <c r="D89" s="300"/>
      <c r="E89" s="300"/>
      <c r="F89" s="322" t="s">
        <v>1750</v>
      </c>
      <c r="G89" s="321"/>
      <c r="H89" s="300" t="s">
        <v>1768</v>
      </c>
      <c r="I89" s="300" t="s">
        <v>1746</v>
      </c>
      <c r="J89" s="300">
        <v>20</v>
      </c>
      <c r="K89" s="314"/>
    </row>
    <row r="90" s="1" customFormat="1" ht="15" customHeight="1">
      <c r="B90" s="323"/>
      <c r="C90" s="300" t="s">
        <v>1769</v>
      </c>
      <c r="D90" s="300"/>
      <c r="E90" s="300"/>
      <c r="F90" s="322" t="s">
        <v>1750</v>
      </c>
      <c r="G90" s="321"/>
      <c r="H90" s="300" t="s">
        <v>1770</v>
      </c>
      <c r="I90" s="300" t="s">
        <v>1746</v>
      </c>
      <c r="J90" s="300">
        <v>50</v>
      </c>
      <c r="K90" s="314"/>
    </row>
    <row r="91" s="1" customFormat="1" ht="15" customHeight="1">
      <c r="B91" s="323"/>
      <c r="C91" s="300" t="s">
        <v>1771</v>
      </c>
      <c r="D91" s="300"/>
      <c r="E91" s="300"/>
      <c r="F91" s="322" t="s">
        <v>1750</v>
      </c>
      <c r="G91" s="321"/>
      <c r="H91" s="300" t="s">
        <v>1771</v>
      </c>
      <c r="I91" s="300" t="s">
        <v>1746</v>
      </c>
      <c r="J91" s="300">
        <v>50</v>
      </c>
      <c r="K91" s="314"/>
    </row>
    <row r="92" s="1" customFormat="1" ht="15" customHeight="1">
      <c r="B92" s="323"/>
      <c r="C92" s="300" t="s">
        <v>1772</v>
      </c>
      <c r="D92" s="300"/>
      <c r="E92" s="300"/>
      <c r="F92" s="322" t="s">
        <v>1750</v>
      </c>
      <c r="G92" s="321"/>
      <c r="H92" s="300" t="s">
        <v>1773</v>
      </c>
      <c r="I92" s="300" t="s">
        <v>1746</v>
      </c>
      <c r="J92" s="300">
        <v>255</v>
      </c>
      <c r="K92" s="314"/>
    </row>
    <row r="93" s="1" customFormat="1" ht="15" customHeight="1">
      <c r="B93" s="323"/>
      <c r="C93" s="300" t="s">
        <v>1774</v>
      </c>
      <c r="D93" s="300"/>
      <c r="E93" s="300"/>
      <c r="F93" s="322" t="s">
        <v>1744</v>
      </c>
      <c r="G93" s="321"/>
      <c r="H93" s="300" t="s">
        <v>1775</v>
      </c>
      <c r="I93" s="300" t="s">
        <v>1776</v>
      </c>
      <c r="J93" s="300"/>
      <c r="K93" s="314"/>
    </row>
    <row r="94" s="1" customFormat="1" ht="15" customHeight="1">
      <c r="B94" s="323"/>
      <c r="C94" s="300" t="s">
        <v>1777</v>
      </c>
      <c r="D94" s="300"/>
      <c r="E94" s="300"/>
      <c r="F94" s="322" t="s">
        <v>1744</v>
      </c>
      <c r="G94" s="321"/>
      <c r="H94" s="300" t="s">
        <v>1778</v>
      </c>
      <c r="I94" s="300" t="s">
        <v>1779</v>
      </c>
      <c r="J94" s="300"/>
      <c r="K94" s="314"/>
    </row>
    <row r="95" s="1" customFormat="1" ht="15" customHeight="1">
      <c r="B95" s="323"/>
      <c r="C95" s="300" t="s">
        <v>1780</v>
      </c>
      <c r="D95" s="300"/>
      <c r="E95" s="300"/>
      <c r="F95" s="322" t="s">
        <v>1744</v>
      </c>
      <c r="G95" s="321"/>
      <c r="H95" s="300" t="s">
        <v>1780</v>
      </c>
      <c r="I95" s="300" t="s">
        <v>1779</v>
      </c>
      <c r="J95" s="300"/>
      <c r="K95" s="314"/>
    </row>
    <row r="96" s="1" customFormat="1" ht="15" customHeight="1">
      <c r="B96" s="323"/>
      <c r="C96" s="300" t="s">
        <v>40</v>
      </c>
      <c r="D96" s="300"/>
      <c r="E96" s="300"/>
      <c r="F96" s="322" t="s">
        <v>1744</v>
      </c>
      <c r="G96" s="321"/>
      <c r="H96" s="300" t="s">
        <v>1781</v>
      </c>
      <c r="I96" s="300" t="s">
        <v>1779</v>
      </c>
      <c r="J96" s="300"/>
      <c r="K96" s="314"/>
    </row>
    <row r="97" s="1" customFormat="1" ht="15" customHeight="1">
      <c r="B97" s="323"/>
      <c r="C97" s="300" t="s">
        <v>50</v>
      </c>
      <c r="D97" s="300"/>
      <c r="E97" s="300"/>
      <c r="F97" s="322" t="s">
        <v>1744</v>
      </c>
      <c r="G97" s="321"/>
      <c r="H97" s="300" t="s">
        <v>1782</v>
      </c>
      <c r="I97" s="300" t="s">
        <v>1779</v>
      </c>
      <c r="J97" s="300"/>
      <c r="K97" s="314"/>
    </row>
    <row r="98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="1" customFormat="1" ht="45" customHeight="1">
      <c r="B102" s="312"/>
      <c r="C102" s="313" t="s">
        <v>1783</v>
      </c>
      <c r="D102" s="313"/>
      <c r="E102" s="313"/>
      <c r="F102" s="313"/>
      <c r="G102" s="313"/>
      <c r="H102" s="313"/>
      <c r="I102" s="313"/>
      <c r="J102" s="313"/>
      <c r="K102" s="314"/>
    </row>
    <row r="103" s="1" customFormat="1" ht="17.25" customHeight="1">
      <c r="B103" s="312"/>
      <c r="C103" s="315" t="s">
        <v>1738</v>
      </c>
      <c r="D103" s="315"/>
      <c r="E103" s="315"/>
      <c r="F103" s="315" t="s">
        <v>1739</v>
      </c>
      <c r="G103" s="316"/>
      <c r="H103" s="315" t="s">
        <v>56</v>
      </c>
      <c r="I103" s="315" t="s">
        <v>59</v>
      </c>
      <c r="J103" s="315" t="s">
        <v>1740</v>
      </c>
      <c r="K103" s="314"/>
    </row>
    <row r="104" s="1" customFormat="1" ht="17.25" customHeight="1">
      <c r="B104" s="312"/>
      <c r="C104" s="317" t="s">
        <v>1741</v>
      </c>
      <c r="D104" s="317"/>
      <c r="E104" s="317"/>
      <c r="F104" s="318" t="s">
        <v>1742</v>
      </c>
      <c r="G104" s="319"/>
      <c r="H104" s="317"/>
      <c r="I104" s="317"/>
      <c r="J104" s="317" t="s">
        <v>1743</v>
      </c>
      <c r="K104" s="314"/>
    </row>
    <row r="105" s="1" customFormat="1" ht="5.25" customHeight="1">
      <c r="B105" s="312"/>
      <c r="C105" s="315"/>
      <c r="D105" s="315"/>
      <c r="E105" s="315"/>
      <c r="F105" s="315"/>
      <c r="G105" s="331"/>
      <c r="H105" s="315"/>
      <c r="I105" s="315"/>
      <c r="J105" s="315"/>
      <c r="K105" s="314"/>
    </row>
    <row r="106" s="1" customFormat="1" ht="15" customHeight="1">
      <c r="B106" s="312"/>
      <c r="C106" s="300" t="s">
        <v>55</v>
      </c>
      <c r="D106" s="320"/>
      <c r="E106" s="320"/>
      <c r="F106" s="322" t="s">
        <v>1744</v>
      </c>
      <c r="G106" s="331"/>
      <c r="H106" s="300" t="s">
        <v>1784</v>
      </c>
      <c r="I106" s="300" t="s">
        <v>1746</v>
      </c>
      <c r="J106" s="300">
        <v>20</v>
      </c>
      <c r="K106" s="314"/>
    </row>
    <row r="107" s="1" customFormat="1" ht="15" customHeight="1">
      <c r="B107" s="312"/>
      <c r="C107" s="300" t="s">
        <v>1747</v>
      </c>
      <c r="D107" s="300"/>
      <c r="E107" s="300"/>
      <c r="F107" s="322" t="s">
        <v>1744</v>
      </c>
      <c r="G107" s="300"/>
      <c r="H107" s="300" t="s">
        <v>1784</v>
      </c>
      <c r="I107" s="300" t="s">
        <v>1746</v>
      </c>
      <c r="J107" s="300">
        <v>120</v>
      </c>
      <c r="K107" s="314"/>
    </row>
    <row r="108" s="1" customFormat="1" ht="15" customHeight="1">
      <c r="B108" s="323"/>
      <c r="C108" s="300" t="s">
        <v>1749</v>
      </c>
      <c r="D108" s="300"/>
      <c r="E108" s="300"/>
      <c r="F108" s="322" t="s">
        <v>1750</v>
      </c>
      <c r="G108" s="300"/>
      <c r="H108" s="300" t="s">
        <v>1784</v>
      </c>
      <c r="I108" s="300" t="s">
        <v>1746</v>
      </c>
      <c r="J108" s="300">
        <v>50</v>
      </c>
      <c r="K108" s="314"/>
    </row>
    <row r="109" s="1" customFormat="1" ht="15" customHeight="1">
      <c r="B109" s="323"/>
      <c r="C109" s="300" t="s">
        <v>1752</v>
      </c>
      <c r="D109" s="300"/>
      <c r="E109" s="300"/>
      <c r="F109" s="322" t="s">
        <v>1744</v>
      </c>
      <c r="G109" s="300"/>
      <c r="H109" s="300" t="s">
        <v>1784</v>
      </c>
      <c r="I109" s="300" t="s">
        <v>1754</v>
      </c>
      <c r="J109" s="300"/>
      <c r="K109" s="314"/>
    </row>
    <row r="110" s="1" customFormat="1" ht="15" customHeight="1">
      <c r="B110" s="323"/>
      <c r="C110" s="300" t="s">
        <v>1763</v>
      </c>
      <c r="D110" s="300"/>
      <c r="E110" s="300"/>
      <c r="F110" s="322" t="s">
        <v>1750</v>
      </c>
      <c r="G110" s="300"/>
      <c r="H110" s="300" t="s">
        <v>1784</v>
      </c>
      <c r="I110" s="300" t="s">
        <v>1746</v>
      </c>
      <c r="J110" s="300">
        <v>50</v>
      </c>
      <c r="K110" s="314"/>
    </row>
    <row r="111" s="1" customFormat="1" ht="15" customHeight="1">
      <c r="B111" s="323"/>
      <c r="C111" s="300" t="s">
        <v>1771</v>
      </c>
      <c r="D111" s="300"/>
      <c r="E111" s="300"/>
      <c r="F111" s="322" t="s">
        <v>1750</v>
      </c>
      <c r="G111" s="300"/>
      <c r="H111" s="300" t="s">
        <v>1784</v>
      </c>
      <c r="I111" s="300" t="s">
        <v>1746</v>
      </c>
      <c r="J111" s="300">
        <v>50</v>
      </c>
      <c r="K111" s="314"/>
    </row>
    <row r="112" s="1" customFormat="1" ht="15" customHeight="1">
      <c r="B112" s="323"/>
      <c r="C112" s="300" t="s">
        <v>1769</v>
      </c>
      <c r="D112" s="300"/>
      <c r="E112" s="300"/>
      <c r="F112" s="322" t="s">
        <v>1750</v>
      </c>
      <c r="G112" s="300"/>
      <c r="H112" s="300" t="s">
        <v>1784</v>
      </c>
      <c r="I112" s="300" t="s">
        <v>1746</v>
      </c>
      <c r="J112" s="300">
        <v>50</v>
      </c>
      <c r="K112" s="314"/>
    </row>
    <row r="113" s="1" customFormat="1" ht="15" customHeight="1">
      <c r="B113" s="323"/>
      <c r="C113" s="300" t="s">
        <v>55</v>
      </c>
      <c r="D113" s="300"/>
      <c r="E113" s="300"/>
      <c r="F113" s="322" t="s">
        <v>1744</v>
      </c>
      <c r="G113" s="300"/>
      <c r="H113" s="300" t="s">
        <v>1785</v>
      </c>
      <c r="I113" s="300" t="s">
        <v>1746</v>
      </c>
      <c r="J113" s="300">
        <v>20</v>
      </c>
      <c r="K113" s="314"/>
    </row>
    <row r="114" s="1" customFormat="1" ht="15" customHeight="1">
      <c r="B114" s="323"/>
      <c r="C114" s="300" t="s">
        <v>1786</v>
      </c>
      <c r="D114" s="300"/>
      <c r="E114" s="300"/>
      <c r="F114" s="322" t="s">
        <v>1744</v>
      </c>
      <c r="G114" s="300"/>
      <c r="H114" s="300" t="s">
        <v>1787</v>
      </c>
      <c r="I114" s="300" t="s">
        <v>1746</v>
      </c>
      <c r="J114" s="300">
        <v>120</v>
      </c>
      <c r="K114" s="314"/>
    </row>
    <row r="115" s="1" customFormat="1" ht="15" customHeight="1">
      <c r="B115" s="323"/>
      <c r="C115" s="300" t="s">
        <v>40</v>
      </c>
      <c r="D115" s="300"/>
      <c r="E115" s="300"/>
      <c r="F115" s="322" t="s">
        <v>1744</v>
      </c>
      <c r="G115" s="300"/>
      <c r="H115" s="300" t="s">
        <v>1788</v>
      </c>
      <c r="I115" s="300" t="s">
        <v>1779</v>
      </c>
      <c r="J115" s="300"/>
      <c r="K115" s="314"/>
    </row>
    <row r="116" s="1" customFormat="1" ht="15" customHeight="1">
      <c r="B116" s="323"/>
      <c r="C116" s="300" t="s">
        <v>50</v>
      </c>
      <c r="D116" s="300"/>
      <c r="E116" s="300"/>
      <c r="F116" s="322" t="s">
        <v>1744</v>
      </c>
      <c r="G116" s="300"/>
      <c r="H116" s="300" t="s">
        <v>1789</v>
      </c>
      <c r="I116" s="300" t="s">
        <v>1779</v>
      </c>
      <c r="J116" s="300"/>
      <c r="K116" s="314"/>
    </row>
    <row r="117" s="1" customFormat="1" ht="15" customHeight="1">
      <c r="B117" s="323"/>
      <c r="C117" s="300" t="s">
        <v>59</v>
      </c>
      <c r="D117" s="300"/>
      <c r="E117" s="300"/>
      <c r="F117" s="322" t="s">
        <v>1744</v>
      </c>
      <c r="G117" s="300"/>
      <c r="H117" s="300" t="s">
        <v>1790</v>
      </c>
      <c r="I117" s="300" t="s">
        <v>1791</v>
      </c>
      <c r="J117" s="300"/>
      <c r="K117" s="314"/>
    </row>
    <row r="118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="1" customFormat="1" ht="18.75" customHeight="1">
      <c r="B119" s="333"/>
      <c r="C119" s="297"/>
      <c r="D119" s="297"/>
      <c r="E119" s="297"/>
      <c r="F119" s="334"/>
      <c r="G119" s="297"/>
      <c r="H119" s="297"/>
      <c r="I119" s="297"/>
      <c r="J119" s="297"/>
      <c r="K119" s="333"/>
    </row>
    <row r="120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="1" customFormat="1" ht="45" customHeight="1">
      <c r="B122" s="338"/>
      <c r="C122" s="291" t="s">
        <v>1792</v>
      </c>
      <c r="D122" s="291"/>
      <c r="E122" s="291"/>
      <c r="F122" s="291"/>
      <c r="G122" s="291"/>
      <c r="H122" s="291"/>
      <c r="I122" s="291"/>
      <c r="J122" s="291"/>
      <c r="K122" s="339"/>
    </row>
    <row r="123" s="1" customFormat="1" ht="17.25" customHeight="1">
      <c r="B123" s="340"/>
      <c r="C123" s="315" t="s">
        <v>1738</v>
      </c>
      <c r="D123" s="315"/>
      <c r="E123" s="315"/>
      <c r="F123" s="315" t="s">
        <v>1739</v>
      </c>
      <c r="G123" s="316"/>
      <c r="H123" s="315" t="s">
        <v>56</v>
      </c>
      <c r="I123" s="315" t="s">
        <v>59</v>
      </c>
      <c r="J123" s="315" t="s">
        <v>1740</v>
      </c>
      <c r="K123" s="341"/>
    </row>
    <row r="124" s="1" customFormat="1" ht="17.25" customHeight="1">
      <c r="B124" s="340"/>
      <c r="C124" s="317" t="s">
        <v>1741</v>
      </c>
      <c r="D124" s="317"/>
      <c r="E124" s="317"/>
      <c r="F124" s="318" t="s">
        <v>1742</v>
      </c>
      <c r="G124" s="319"/>
      <c r="H124" s="317"/>
      <c r="I124" s="317"/>
      <c r="J124" s="317" t="s">
        <v>1743</v>
      </c>
      <c r="K124" s="341"/>
    </row>
    <row r="125" s="1" customFormat="1" ht="5.25" customHeight="1">
      <c r="B125" s="342"/>
      <c r="C125" s="320"/>
      <c r="D125" s="320"/>
      <c r="E125" s="320"/>
      <c r="F125" s="320"/>
      <c r="G125" s="300"/>
      <c r="H125" s="320"/>
      <c r="I125" s="320"/>
      <c r="J125" s="320"/>
      <c r="K125" s="343"/>
    </row>
    <row r="126" s="1" customFormat="1" ht="15" customHeight="1">
      <c r="B126" s="342"/>
      <c r="C126" s="300" t="s">
        <v>1747</v>
      </c>
      <c r="D126" s="320"/>
      <c r="E126" s="320"/>
      <c r="F126" s="322" t="s">
        <v>1744</v>
      </c>
      <c r="G126" s="300"/>
      <c r="H126" s="300" t="s">
        <v>1784</v>
      </c>
      <c r="I126" s="300" t="s">
        <v>1746</v>
      </c>
      <c r="J126" s="300">
        <v>120</v>
      </c>
      <c r="K126" s="344"/>
    </row>
    <row r="127" s="1" customFormat="1" ht="15" customHeight="1">
      <c r="B127" s="342"/>
      <c r="C127" s="300" t="s">
        <v>1793</v>
      </c>
      <c r="D127" s="300"/>
      <c r="E127" s="300"/>
      <c r="F127" s="322" t="s">
        <v>1744</v>
      </c>
      <c r="G127" s="300"/>
      <c r="H127" s="300" t="s">
        <v>1794</v>
      </c>
      <c r="I127" s="300" t="s">
        <v>1746</v>
      </c>
      <c r="J127" s="300" t="s">
        <v>1795</v>
      </c>
      <c r="K127" s="344"/>
    </row>
    <row r="128" s="1" customFormat="1" ht="15" customHeight="1">
      <c r="B128" s="342"/>
      <c r="C128" s="300" t="s">
        <v>1692</v>
      </c>
      <c r="D128" s="300"/>
      <c r="E128" s="300"/>
      <c r="F128" s="322" t="s">
        <v>1744</v>
      </c>
      <c r="G128" s="300"/>
      <c r="H128" s="300" t="s">
        <v>1796</v>
      </c>
      <c r="I128" s="300" t="s">
        <v>1746</v>
      </c>
      <c r="J128" s="300" t="s">
        <v>1795</v>
      </c>
      <c r="K128" s="344"/>
    </row>
    <row r="129" s="1" customFormat="1" ht="15" customHeight="1">
      <c r="B129" s="342"/>
      <c r="C129" s="300" t="s">
        <v>1755</v>
      </c>
      <c r="D129" s="300"/>
      <c r="E129" s="300"/>
      <c r="F129" s="322" t="s">
        <v>1750</v>
      </c>
      <c r="G129" s="300"/>
      <c r="H129" s="300" t="s">
        <v>1756</v>
      </c>
      <c r="I129" s="300" t="s">
        <v>1746</v>
      </c>
      <c r="J129" s="300">
        <v>15</v>
      </c>
      <c r="K129" s="344"/>
    </row>
    <row r="130" s="1" customFormat="1" ht="15" customHeight="1">
      <c r="B130" s="342"/>
      <c r="C130" s="324" t="s">
        <v>1757</v>
      </c>
      <c r="D130" s="324"/>
      <c r="E130" s="324"/>
      <c r="F130" s="325" t="s">
        <v>1750</v>
      </c>
      <c r="G130" s="324"/>
      <c r="H130" s="324" t="s">
        <v>1758</v>
      </c>
      <c r="I130" s="324" t="s">
        <v>1746</v>
      </c>
      <c r="J130" s="324">
        <v>15</v>
      </c>
      <c r="K130" s="344"/>
    </row>
    <row r="131" s="1" customFormat="1" ht="15" customHeight="1">
      <c r="B131" s="342"/>
      <c r="C131" s="324" t="s">
        <v>1759</v>
      </c>
      <c r="D131" s="324"/>
      <c r="E131" s="324"/>
      <c r="F131" s="325" t="s">
        <v>1750</v>
      </c>
      <c r="G131" s="324"/>
      <c r="H131" s="324" t="s">
        <v>1760</v>
      </c>
      <c r="I131" s="324" t="s">
        <v>1746</v>
      </c>
      <c r="J131" s="324">
        <v>20</v>
      </c>
      <c r="K131" s="344"/>
    </row>
    <row r="132" s="1" customFormat="1" ht="15" customHeight="1">
      <c r="B132" s="342"/>
      <c r="C132" s="324" t="s">
        <v>1761</v>
      </c>
      <c r="D132" s="324"/>
      <c r="E132" s="324"/>
      <c r="F132" s="325" t="s">
        <v>1750</v>
      </c>
      <c r="G132" s="324"/>
      <c r="H132" s="324" t="s">
        <v>1762</v>
      </c>
      <c r="I132" s="324" t="s">
        <v>1746</v>
      </c>
      <c r="J132" s="324">
        <v>20</v>
      </c>
      <c r="K132" s="344"/>
    </row>
    <row r="133" s="1" customFormat="1" ht="15" customHeight="1">
      <c r="B133" s="342"/>
      <c r="C133" s="300" t="s">
        <v>1749</v>
      </c>
      <c r="D133" s="300"/>
      <c r="E133" s="300"/>
      <c r="F133" s="322" t="s">
        <v>1750</v>
      </c>
      <c r="G133" s="300"/>
      <c r="H133" s="300" t="s">
        <v>1784</v>
      </c>
      <c r="I133" s="300" t="s">
        <v>1746</v>
      </c>
      <c r="J133" s="300">
        <v>50</v>
      </c>
      <c r="K133" s="344"/>
    </row>
    <row r="134" s="1" customFormat="1" ht="15" customHeight="1">
      <c r="B134" s="342"/>
      <c r="C134" s="300" t="s">
        <v>1763</v>
      </c>
      <c r="D134" s="300"/>
      <c r="E134" s="300"/>
      <c r="F134" s="322" t="s">
        <v>1750</v>
      </c>
      <c r="G134" s="300"/>
      <c r="H134" s="300" t="s">
        <v>1784</v>
      </c>
      <c r="I134" s="300" t="s">
        <v>1746</v>
      </c>
      <c r="J134" s="300">
        <v>50</v>
      </c>
      <c r="K134" s="344"/>
    </row>
    <row r="135" s="1" customFormat="1" ht="15" customHeight="1">
      <c r="B135" s="342"/>
      <c r="C135" s="300" t="s">
        <v>1769</v>
      </c>
      <c r="D135" s="300"/>
      <c r="E135" s="300"/>
      <c r="F135" s="322" t="s">
        <v>1750</v>
      </c>
      <c r="G135" s="300"/>
      <c r="H135" s="300" t="s">
        <v>1784</v>
      </c>
      <c r="I135" s="300" t="s">
        <v>1746</v>
      </c>
      <c r="J135" s="300">
        <v>50</v>
      </c>
      <c r="K135" s="344"/>
    </row>
    <row r="136" s="1" customFormat="1" ht="15" customHeight="1">
      <c r="B136" s="342"/>
      <c r="C136" s="300" t="s">
        <v>1771</v>
      </c>
      <c r="D136" s="300"/>
      <c r="E136" s="300"/>
      <c r="F136" s="322" t="s">
        <v>1750</v>
      </c>
      <c r="G136" s="300"/>
      <c r="H136" s="300" t="s">
        <v>1784</v>
      </c>
      <c r="I136" s="300" t="s">
        <v>1746</v>
      </c>
      <c r="J136" s="300">
        <v>50</v>
      </c>
      <c r="K136" s="344"/>
    </row>
    <row r="137" s="1" customFormat="1" ht="15" customHeight="1">
      <c r="B137" s="342"/>
      <c r="C137" s="300" t="s">
        <v>1772</v>
      </c>
      <c r="D137" s="300"/>
      <c r="E137" s="300"/>
      <c r="F137" s="322" t="s">
        <v>1750</v>
      </c>
      <c r="G137" s="300"/>
      <c r="H137" s="300" t="s">
        <v>1797</v>
      </c>
      <c r="I137" s="300" t="s">
        <v>1746</v>
      </c>
      <c r="J137" s="300">
        <v>255</v>
      </c>
      <c r="K137" s="344"/>
    </row>
    <row r="138" s="1" customFormat="1" ht="15" customHeight="1">
      <c r="B138" s="342"/>
      <c r="C138" s="300" t="s">
        <v>1774</v>
      </c>
      <c r="D138" s="300"/>
      <c r="E138" s="300"/>
      <c r="F138" s="322" t="s">
        <v>1744</v>
      </c>
      <c r="G138" s="300"/>
      <c r="H138" s="300" t="s">
        <v>1798</v>
      </c>
      <c r="I138" s="300" t="s">
        <v>1776</v>
      </c>
      <c r="J138" s="300"/>
      <c r="K138" s="344"/>
    </row>
    <row r="139" s="1" customFormat="1" ht="15" customHeight="1">
      <c r="B139" s="342"/>
      <c r="C139" s="300" t="s">
        <v>1777</v>
      </c>
      <c r="D139" s="300"/>
      <c r="E139" s="300"/>
      <c r="F139" s="322" t="s">
        <v>1744</v>
      </c>
      <c r="G139" s="300"/>
      <c r="H139" s="300" t="s">
        <v>1799</v>
      </c>
      <c r="I139" s="300" t="s">
        <v>1779</v>
      </c>
      <c r="J139" s="300"/>
      <c r="K139" s="344"/>
    </row>
    <row r="140" s="1" customFormat="1" ht="15" customHeight="1">
      <c r="B140" s="342"/>
      <c r="C140" s="300" t="s">
        <v>1780</v>
      </c>
      <c r="D140" s="300"/>
      <c r="E140" s="300"/>
      <c r="F140" s="322" t="s">
        <v>1744</v>
      </c>
      <c r="G140" s="300"/>
      <c r="H140" s="300" t="s">
        <v>1780</v>
      </c>
      <c r="I140" s="300" t="s">
        <v>1779</v>
      </c>
      <c r="J140" s="300"/>
      <c r="K140" s="344"/>
    </row>
    <row r="141" s="1" customFormat="1" ht="15" customHeight="1">
      <c r="B141" s="342"/>
      <c r="C141" s="300" t="s">
        <v>40</v>
      </c>
      <c r="D141" s="300"/>
      <c r="E141" s="300"/>
      <c r="F141" s="322" t="s">
        <v>1744</v>
      </c>
      <c r="G141" s="300"/>
      <c r="H141" s="300" t="s">
        <v>1800</v>
      </c>
      <c r="I141" s="300" t="s">
        <v>1779</v>
      </c>
      <c r="J141" s="300"/>
      <c r="K141" s="344"/>
    </row>
    <row r="142" s="1" customFormat="1" ht="15" customHeight="1">
      <c r="B142" s="342"/>
      <c r="C142" s="300" t="s">
        <v>1801</v>
      </c>
      <c r="D142" s="300"/>
      <c r="E142" s="300"/>
      <c r="F142" s="322" t="s">
        <v>1744</v>
      </c>
      <c r="G142" s="300"/>
      <c r="H142" s="300" t="s">
        <v>1802</v>
      </c>
      <c r="I142" s="300" t="s">
        <v>1779</v>
      </c>
      <c r="J142" s="300"/>
      <c r="K142" s="344"/>
    </row>
    <row r="143" s="1" customFormat="1" ht="15" customHeight="1">
      <c r="B143" s="345"/>
      <c r="C143" s="346"/>
      <c r="D143" s="346"/>
      <c r="E143" s="346"/>
      <c r="F143" s="346"/>
      <c r="G143" s="346"/>
      <c r="H143" s="346"/>
      <c r="I143" s="346"/>
      <c r="J143" s="346"/>
      <c r="K143" s="347"/>
    </row>
    <row r="144" s="1" customFormat="1" ht="18.75" customHeight="1">
      <c r="B144" s="297"/>
      <c r="C144" s="297"/>
      <c r="D144" s="297"/>
      <c r="E144" s="297"/>
      <c r="F144" s="334"/>
      <c r="G144" s="297"/>
      <c r="H144" s="297"/>
      <c r="I144" s="297"/>
      <c r="J144" s="297"/>
      <c r="K144" s="297"/>
    </row>
    <row r="145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="1" customFormat="1" ht="45" customHeight="1">
      <c r="B147" s="312"/>
      <c r="C147" s="313" t="s">
        <v>1803</v>
      </c>
      <c r="D147" s="313"/>
      <c r="E147" s="313"/>
      <c r="F147" s="313"/>
      <c r="G147" s="313"/>
      <c r="H147" s="313"/>
      <c r="I147" s="313"/>
      <c r="J147" s="313"/>
      <c r="K147" s="314"/>
    </row>
    <row r="148" s="1" customFormat="1" ht="17.25" customHeight="1">
      <c r="B148" s="312"/>
      <c r="C148" s="315" t="s">
        <v>1738</v>
      </c>
      <c r="D148" s="315"/>
      <c r="E148" s="315"/>
      <c r="F148" s="315" t="s">
        <v>1739</v>
      </c>
      <c r="G148" s="316"/>
      <c r="H148" s="315" t="s">
        <v>56</v>
      </c>
      <c r="I148" s="315" t="s">
        <v>59</v>
      </c>
      <c r="J148" s="315" t="s">
        <v>1740</v>
      </c>
      <c r="K148" s="314"/>
    </row>
    <row r="149" s="1" customFormat="1" ht="17.25" customHeight="1">
      <c r="B149" s="312"/>
      <c r="C149" s="317" t="s">
        <v>1741</v>
      </c>
      <c r="D149" s="317"/>
      <c r="E149" s="317"/>
      <c r="F149" s="318" t="s">
        <v>1742</v>
      </c>
      <c r="G149" s="319"/>
      <c r="H149" s="317"/>
      <c r="I149" s="317"/>
      <c r="J149" s="317" t="s">
        <v>1743</v>
      </c>
      <c r="K149" s="314"/>
    </row>
    <row r="150" s="1" customFormat="1" ht="5.25" customHeight="1">
      <c r="B150" s="323"/>
      <c r="C150" s="320"/>
      <c r="D150" s="320"/>
      <c r="E150" s="320"/>
      <c r="F150" s="320"/>
      <c r="G150" s="321"/>
      <c r="H150" s="320"/>
      <c r="I150" s="320"/>
      <c r="J150" s="320"/>
      <c r="K150" s="344"/>
    </row>
    <row r="151" s="1" customFormat="1" ht="15" customHeight="1">
      <c r="B151" s="323"/>
      <c r="C151" s="348" t="s">
        <v>1747</v>
      </c>
      <c r="D151" s="300"/>
      <c r="E151" s="300"/>
      <c r="F151" s="349" t="s">
        <v>1744</v>
      </c>
      <c r="G151" s="300"/>
      <c r="H151" s="348" t="s">
        <v>1784</v>
      </c>
      <c r="I151" s="348" t="s">
        <v>1746</v>
      </c>
      <c r="J151" s="348">
        <v>120</v>
      </c>
      <c r="K151" s="344"/>
    </row>
    <row r="152" s="1" customFormat="1" ht="15" customHeight="1">
      <c r="B152" s="323"/>
      <c r="C152" s="348" t="s">
        <v>1793</v>
      </c>
      <c r="D152" s="300"/>
      <c r="E152" s="300"/>
      <c r="F152" s="349" t="s">
        <v>1744</v>
      </c>
      <c r="G152" s="300"/>
      <c r="H152" s="348" t="s">
        <v>1804</v>
      </c>
      <c r="I152" s="348" t="s">
        <v>1746</v>
      </c>
      <c r="J152" s="348" t="s">
        <v>1795</v>
      </c>
      <c r="K152" s="344"/>
    </row>
    <row r="153" s="1" customFormat="1" ht="15" customHeight="1">
      <c r="B153" s="323"/>
      <c r="C153" s="348" t="s">
        <v>1692</v>
      </c>
      <c r="D153" s="300"/>
      <c r="E153" s="300"/>
      <c r="F153" s="349" t="s">
        <v>1744</v>
      </c>
      <c r="G153" s="300"/>
      <c r="H153" s="348" t="s">
        <v>1805</v>
      </c>
      <c r="I153" s="348" t="s">
        <v>1746</v>
      </c>
      <c r="J153" s="348" t="s">
        <v>1795</v>
      </c>
      <c r="K153" s="344"/>
    </row>
    <row r="154" s="1" customFormat="1" ht="15" customHeight="1">
      <c r="B154" s="323"/>
      <c r="C154" s="348" t="s">
        <v>1749</v>
      </c>
      <c r="D154" s="300"/>
      <c r="E154" s="300"/>
      <c r="F154" s="349" t="s">
        <v>1750</v>
      </c>
      <c r="G154" s="300"/>
      <c r="H154" s="348" t="s">
        <v>1784</v>
      </c>
      <c r="I154" s="348" t="s">
        <v>1746</v>
      </c>
      <c r="J154" s="348">
        <v>50</v>
      </c>
      <c r="K154" s="344"/>
    </row>
    <row r="155" s="1" customFormat="1" ht="15" customHeight="1">
      <c r="B155" s="323"/>
      <c r="C155" s="348" t="s">
        <v>1752</v>
      </c>
      <c r="D155" s="300"/>
      <c r="E155" s="300"/>
      <c r="F155" s="349" t="s">
        <v>1744</v>
      </c>
      <c r="G155" s="300"/>
      <c r="H155" s="348" t="s">
        <v>1784</v>
      </c>
      <c r="I155" s="348" t="s">
        <v>1754</v>
      </c>
      <c r="J155" s="348"/>
      <c r="K155" s="344"/>
    </row>
    <row r="156" s="1" customFormat="1" ht="15" customHeight="1">
      <c r="B156" s="323"/>
      <c r="C156" s="348" t="s">
        <v>1763</v>
      </c>
      <c r="D156" s="300"/>
      <c r="E156" s="300"/>
      <c r="F156" s="349" t="s">
        <v>1750</v>
      </c>
      <c r="G156" s="300"/>
      <c r="H156" s="348" t="s">
        <v>1784</v>
      </c>
      <c r="I156" s="348" t="s">
        <v>1746</v>
      </c>
      <c r="J156" s="348">
        <v>50</v>
      </c>
      <c r="K156" s="344"/>
    </row>
    <row r="157" s="1" customFormat="1" ht="15" customHeight="1">
      <c r="B157" s="323"/>
      <c r="C157" s="348" t="s">
        <v>1771</v>
      </c>
      <c r="D157" s="300"/>
      <c r="E157" s="300"/>
      <c r="F157" s="349" t="s">
        <v>1750</v>
      </c>
      <c r="G157" s="300"/>
      <c r="H157" s="348" t="s">
        <v>1784</v>
      </c>
      <c r="I157" s="348" t="s">
        <v>1746</v>
      </c>
      <c r="J157" s="348">
        <v>50</v>
      </c>
      <c r="K157" s="344"/>
    </row>
    <row r="158" s="1" customFormat="1" ht="15" customHeight="1">
      <c r="B158" s="323"/>
      <c r="C158" s="348" t="s">
        <v>1769</v>
      </c>
      <c r="D158" s="300"/>
      <c r="E158" s="300"/>
      <c r="F158" s="349" t="s">
        <v>1750</v>
      </c>
      <c r="G158" s="300"/>
      <c r="H158" s="348" t="s">
        <v>1784</v>
      </c>
      <c r="I158" s="348" t="s">
        <v>1746</v>
      </c>
      <c r="J158" s="348">
        <v>50</v>
      </c>
      <c r="K158" s="344"/>
    </row>
    <row r="159" s="1" customFormat="1" ht="15" customHeight="1">
      <c r="B159" s="323"/>
      <c r="C159" s="348" t="s">
        <v>107</v>
      </c>
      <c r="D159" s="300"/>
      <c r="E159" s="300"/>
      <c r="F159" s="349" t="s">
        <v>1744</v>
      </c>
      <c r="G159" s="300"/>
      <c r="H159" s="348" t="s">
        <v>1806</v>
      </c>
      <c r="I159" s="348" t="s">
        <v>1746</v>
      </c>
      <c r="J159" s="348" t="s">
        <v>1807</v>
      </c>
      <c r="K159" s="344"/>
    </row>
    <row r="160" s="1" customFormat="1" ht="15" customHeight="1">
      <c r="B160" s="323"/>
      <c r="C160" s="348" t="s">
        <v>1808</v>
      </c>
      <c r="D160" s="300"/>
      <c r="E160" s="300"/>
      <c r="F160" s="349" t="s">
        <v>1744</v>
      </c>
      <c r="G160" s="300"/>
      <c r="H160" s="348" t="s">
        <v>1809</v>
      </c>
      <c r="I160" s="348" t="s">
        <v>1779</v>
      </c>
      <c r="J160" s="348"/>
      <c r="K160" s="344"/>
    </row>
    <row r="161" s="1" customFormat="1" ht="15" customHeight="1">
      <c r="B161" s="350"/>
      <c r="C161" s="332"/>
      <c r="D161" s="332"/>
      <c r="E161" s="332"/>
      <c r="F161" s="332"/>
      <c r="G161" s="332"/>
      <c r="H161" s="332"/>
      <c r="I161" s="332"/>
      <c r="J161" s="332"/>
      <c r="K161" s="351"/>
    </row>
    <row r="162" s="1" customFormat="1" ht="18.75" customHeight="1">
      <c r="B162" s="297"/>
      <c r="C162" s="300"/>
      <c r="D162" s="300"/>
      <c r="E162" s="300"/>
      <c r="F162" s="322"/>
      <c r="G162" s="300"/>
      <c r="H162" s="300"/>
      <c r="I162" s="300"/>
      <c r="J162" s="300"/>
      <c r="K162" s="297"/>
    </row>
    <row r="163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="1" customFormat="1" ht="7.5" customHeight="1">
      <c r="B164" s="287"/>
      <c r="C164" s="288"/>
      <c r="D164" s="288"/>
      <c r="E164" s="288"/>
      <c r="F164" s="288"/>
      <c r="G164" s="288"/>
      <c r="H164" s="288"/>
      <c r="I164" s="288"/>
      <c r="J164" s="288"/>
      <c r="K164" s="289"/>
    </row>
    <row r="165" s="1" customFormat="1" ht="45" customHeight="1">
      <c r="B165" s="290"/>
      <c r="C165" s="291" t="s">
        <v>1810</v>
      </c>
      <c r="D165" s="291"/>
      <c r="E165" s="291"/>
      <c r="F165" s="291"/>
      <c r="G165" s="291"/>
      <c r="H165" s="291"/>
      <c r="I165" s="291"/>
      <c r="J165" s="291"/>
      <c r="K165" s="292"/>
    </row>
    <row r="166" s="1" customFormat="1" ht="17.25" customHeight="1">
      <c r="B166" s="290"/>
      <c r="C166" s="315" t="s">
        <v>1738</v>
      </c>
      <c r="D166" s="315"/>
      <c r="E166" s="315"/>
      <c r="F166" s="315" t="s">
        <v>1739</v>
      </c>
      <c r="G166" s="352"/>
      <c r="H166" s="353" t="s">
        <v>56</v>
      </c>
      <c r="I166" s="353" t="s">
        <v>59</v>
      </c>
      <c r="J166" s="315" t="s">
        <v>1740</v>
      </c>
      <c r="K166" s="292"/>
    </row>
    <row r="167" s="1" customFormat="1" ht="17.25" customHeight="1">
      <c r="B167" s="293"/>
      <c r="C167" s="317" t="s">
        <v>1741</v>
      </c>
      <c r="D167" s="317"/>
      <c r="E167" s="317"/>
      <c r="F167" s="318" t="s">
        <v>1742</v>
      </c>
      <c r="G167" s="354"/>
      <c r="H167" s="355"/>
      <c r="I167" s="355"/>
      <c r="J167" s="317" t="s">
        <v>1743</v>
      </c>
      <c r="K167" s="295"/>
    </row>
    <row r="168" s="1" customFormat="1" ht="5.25" customHeight="1">
      <c r="B168" s="323"/>
      <c r="C168" s="320"/>
      <c r="D168" s="320"/>
      <c r="E168" s="320"/>
      <c r="F168" s="320"/>
      <c r="G168" s="321"/>
      <c r="H168" s="320"/>
      <c r="I168" s="320"/>
      <c r="J168" s="320"/>
      <c r="K168" s="344"/>
    </row>
    <row r="169" s="1" customFormat="1" ht="15" customHeight="1">
      <c r="B169" s="323"/>
      <c r="C169" s="300" t="s">
        <v>1747</v>
      </c>
      <c r="D169" s="300"/>
      <c r="E169" s="300"/>
      <c r="F169" s="322" t="s">
        <v>1744</v>
      </c>
      <c r="G169" s="300"/>
      <c r="H169" s="300" t="s">
        <v>1784</v>
      </c>
      <c r="I169" s="300" t="s">
        <v>1746</v>
      </c>
      <c r="J169" s="300">
        <v>120</v>
      </c>
      <c r="K169" s="344"/>
    </row>
    <row r="170" s="1" customFormat="1" ht="15" customHeight="1">
      <c r="B170" s="323"/>
      <c r="C170" s="300" t="s">
        <v>1793</v>
      </c>
      <c r="D170" s="300"/>
      <c r="E170" s="300"/>
      <c r="F170" s="322" t="s">
        <v>1744</v>
      </c>
      <c r="G170" s="300"/>
      <c r="H170" s="300" t="s">
        <v>1794</v>
      </c>
      <c r="I170" s="300" t="s">
        <v>1746</v>
      </c>
      <c r="J170" s="300" t="s">
        <v>1795</v>
      </c>
      <c r="K170" s="344"/>
    </row>
    <row r="171" s="1" customFormat="1" ht="15" customHeight="1">
      <c r="B171" s="323"/>
      <c r="C171" s="300" t="s">
        <v>1692</v>
      </c>
      <c r="D171" s="300"/>
      <c r="E171" s="300"/>
      <c r="F171" s="322" t="s">
        <v>1744</v>
      </c>
      <c r="G171" s="300"/>
      <c r="H171" s="300" t="s">
        <v>1811</v>
      </c>
      <c r="I171" s="300" t="s">
        <v>1746</v>
      </c>
      <c r="J171" s="300" t="s">
        <v>1795</v>
      </c>
      <c r="K171" s="344"/>
    </row>
    <row r="172" s="1" customFormat="1" ht="15" customHeight="1">
      <c r="B172" s="323"/>
      <c r="C172" s="300" t="s">
        <v>1749</v>
      </c>
      <c r="D172" s="300"/>
      <c r="E172" s="300"/>
      <c r="F172" s="322" t="s">
        <v>1750</v>
      </c>
      <c r="G172" s="300"/>
      <c r="H172" s="300" t="s">
        <v>1811</v>
      </c>
      <c r="I172" s="300" t="s">
        <v>1746</v>
      </c>
      <c r="J172" s="300">
        <v>50</v>
      </c>
      <c r="K172" s="344"/>
    </row>
    <row r="173" s="1" customFormat="1" ht="15" customHeight="1">
      <c r="B173" s="323"/>
      <c r="C173" s="300" t="s">
        <v>1752</v>
      </c>
      <c r="D173" s="300"/>
      <c r="E173" s="300"/>
      <c r="F173" s="322" t="s">
        <v>1744</v>
      </c>
      <c r="G173" s="300"/>
      <c r="H173" s="300" t="s">
        <v>1811</v>
      </c>
      <c r="I173" s="300" t="s">
        <v>1754</v>
      </c>
      <c r="J173" s="300"/>
      <c r="K173" s="344"/>
    </row>
    <row r="174" s="1" customFormat="1" ht="15" customHeight="1">
      <c r="B174" s="323"/>
      <c r="C174" s="300" t="s">
        <v>1763</v>
      </c>
      <c r="D174" s="300"/>
      <c r="E174" s="300"/>
      <c r="F174" s="322" t="s">
        <v>1750</v>
      </c>
      <c r="G174" s="300"/>
      <c r="H174" s="300" t="s">
        <v>1811</v>
      </c>
      <c r="I174" s="300" t="s">
        <v>1746</v>
      </c>
      <c r="J174" s="300">
        <v>50</v>
      </c>
      <c r="K174" s="344"/>
    </row>
    <row r="175" s="1" customFormat="1" ht="15" customHeight="1">
      <c r="B175" s="323"/>
      <c r="C175" s="300" t="s">
        <v>1771</v>
      </c>
      <c r="D175" s="300"/>
      <c r="E175" s="300"/>
      <c r="F175" s="322" t="s">
        <v>1750</v>
      </c>
      <c r="G175" s="300"/>
      <c r="H175" s="300" t="s">
        <v>1811</v>
      </c>
      <c r="I175" s="300" t="s">
        <v>1746</v>
      </c>
      <c r="J175" s="300">
        <v>50</v>
      </c>
      <c r="K175" s="344"/>
    </row>
    <row r="176" s="1" customFormat="1" ht="15" customHeight="1">
      <c r="B176" s="323"/>
      <c r="C176" s="300" t="s">
        <v>1769</v>
      </c>
      <c r="D176" s="300"/>
      <c r="E176" s="300"/>
      <c r="F176" s="322" t="s">
        <v>1750</v>
      </c>
      <c r="G176" s="300"/>
      <c r="H176" s="300" t="s">
        <v>1811</v>
      </c>
      <c r="I176" s="300" t="s">
        <v>1746</v>
      </c>
      <c r="J176" s="300">
        <v>50</v>
      </c>
      <c r="K176" s="344"/>
    </row>
    <row r="177" s="1" customFormat="1" ht="15" customHeight="1">
      <c r="B177" s="323"/>
      <c r="C177" s="300" t="s">
        <v>128</v>
      </c>
      <c r="D177" s="300"/>
      <c r="E177" s="300"/>
      <c r="F177" s="322" t="s">
        <v>1744</v>
      </c>
      <c r="G177" s="300"/>
      <c r="H177" s="300" t="s">
        <v>1812</v>
      </c>
      <c r="I177" s="300" t="s">
        <v>1813</v>
      </c>
      <c r="J177" s="300"/>
      <c r="K177" s="344"/>
    </row>
    <row r="178" s="1" customFormat="1" ht="15" customHeight="1">
      <c r="B178" s="323"/>
      <c r="C178" s="300" t="s">
        <v>59</v>
      </c>
      <c r="D178" s="300"/>
      <c r="E178" s="300"/>
      <c r="F178" s="322" t="s">
        <v>1744</v>
      </c>
      <c r="G178" s="300"/>
      <c r="H178" s="300" t="s">
        <v>1814</v>
      </c>
      <c r="I178" s="300" t="s">
        <v>1815</v>
      </c>
      <c r="J178" s="300">
        <v>1</v>
      </c>
      <c r="K178" s="344"/>
    </row>
    <row r="179" s="1" customFormat="1" ht="15" customHeight="1">
      <c r="B179" s="323"/>
      <c r="C179" s="300" t="s">
        <v>55</v>
      </c>
      <c r="D179" s="300"/>
      <c r="E179" s="300"/>
      <c r="F179" s="322" t="s">
        <v>1744</v>
      </c>
      <c r="G179" s="300"/>
      <c r="H179" s="300" t="s">
        <v>1816</v>
      </c>
      <c r="I179" s="300" t="s">
        <v>1746</v>
      </c>
      <c r="J179" s="300">
        <v>20</v>
      </c>
      <c r="K179" s="344"/>
    </row>
    <row r="180" s="1" customFormat="1" ht="15" customHeight="1">
      <c r="B180" s="323"/>
      <c r="C180" s="300" t="s">
        <v>56</v>
      </c>
      <c r="D180" s="300"/>
      <c r="E180" s="300"/>
      <c r="F180" s="322" t="s">
        <v>1744</v>
      </c>
      <c r="G180" s="300"/>
      <c r="H180" s="300" t="s">
        <v>1817</v>
      </c>
      <c r="I180" s="300" t="s">
        <v>1746</v>
      </c>
      <c r="J180" s="300">
        <v>255</v>
      </c>
      <c r="K180" s="344"/>
    </row>
    <row r="181" s="1" customFormat="1" ht="15" customHeight="1">
      <c r="B181" s="323"/>
      <c r="C181" s="300" t="s">
        <v>129</v>
      </c>
      <c r="D181" s="300"/>
      <c r="E181" s="300"/>
      <c r="F181" s="322" t="s">
        <v>1744</v>
      </c>
      <c r="G181" s="300"/>
      <c r="H181" s="300" t="s">
        <v>1708</v>
      </c>
      <c r="I181" s="300" t="s">
        <v>1746</v>
      </c>
      <c r="J181" s="300">
        <v>10</v>
      </c>
      <c r="K181" s="344"/>
    </row>
    <row r="182" s="1" customFormat="1" ht="15" customHeight="1">
      <c r="B182" s="323"/>
      <c r="C182" s="300" t="s">
        <v>130</v>
      </c>
      <c r="D182" s="300"/>
      <c r="E182" s="300"/>
      <c r="F182" s="322" t="s">
        <v>1744</v>
      </c>
      <c r="G182" s="300"/>
      <c r="H182" s="300" t="s">
        <v>1818</v>
      </c>
      <c r="I182" s="300" t="s">
        <v>1779</v>
      </c>
      <c r="J182" s="300"/>
      <c r="K182" s="344"/>
    </row>
    <row r="183" s="1" customFormat="1" ht="15" customHeight="1">
      <c r="B183" s="323"/>
      <c r="C183" s="300" t="s">
        <v>1819</v>
      </c>
      <c r="D183" s="300"/>
      <c r="E183" s="300"/>
      <c r="F183" s="322" t="s">
        <v>1744</v>
      </c>
      <c r="G183" s="300"/>
      <c r="H183" s="300" t="s">
        <v>1820</v>
      </c>
      <c r="I183" s="300" t="s">
        <v>1779</v>
      </c>
      <c r="J183" s="300"/>
      <c r="K183" s="344"/>
    </row>
    <row r="184" s="1" customFormat="1" ht="15" customHeight="1">
      <c r="B184" s="323"/>
      <c r="C184" s="300" t="s">
        <v>1808</v>
      </c>
      <c r="D184" s="300"/>
      <c r="E184" s="300"/>
      <c r="F184" s="322" t="s">
        <v>1744</v>
      </c>
      <c r="G184" s="300"/>
      <c r="H184" s="300" t="s">
        <v>1821</v>
      </c>
      <c r="I184" s="300" t="s">
        <v>1779</v>
      </c>
      <c r="J184" s="300"/>
      <c r="K184" s="344"/>
    </row>
    <row r="185" s="1" customFormat="1" ht="15" customHeight="1">
      <c r="B185" s="323"/>
      <c r="C185" s="300" t="s">
        <v>132</v>
      </c>
      <c r="D185" s="300"/>
      <c r="E185" s="300"/>
      <c r="F185" s="322" t="s">
        <v>1750</v>
      </c>
      <c r="G185" s="300"/>
      <c r="H185" s="300" t="s">
        <v>1822</v>
      </c>
      <c r="I185" s="300" t="s">
        <v>1746</v>
      </c>
      <c r="J185" s="300">
        <v>50</v>
      </c>
      <c r="K185" s="344"/>
    </row>
    <row r="186" s="1" customFormat="1" ht="15" customHeight="1">
      <c r="B186" s="323"/>
      <c r="C186" s="300" t="s">
        <v>1823</v>
      </c>
      <c r="D186" s="300"/>
      <c r="E186" s="300"/>
      <c r="F186" s="322" t="s">
        <v>1750</v>
      </c>
      <c r="G186" s="300"/>
      <c r="H186" s="300" t="s">
        <v>1824</v>
      </c>
      <c r="I186" s="300" t="s">
        <v>1825</v>
      </c>
      <c r="J186" s="300"/>
      <c r="K186" s="344"/>
    </row>
    <row r="187" s="1" customFormat="1" ht="15" customHeight="1">
      <c r="B187" s="323"/>
      <c r="C187" s="300" t="s">
        <v>1826</v>
      </c>
      <c r="D187" s="300"/>
      <c r="E187" s="300"/>
      <c r="F187" s="322" t="s">
        <v>1750</v>
      </c>
      <c r="G187" s="300"/>
      <c r="H187" s="300" t="s">
        <v>1827</v>
      </c>
      <c r="I187" s="300" t="s">
        <v>1825</v>
      </c>
      <c r="J187" s="300"/>
      <c r="K187" s="344"/>
    </row>
    <row r="188" s="1" customFormat="1" ht="15" customHeight="1">
      <c r="B188" s="323"/>
      <c r="C188" s="300" t="s">
        <v>1828</v>
      </c>
      <c r="D188" s="300"/>
      <c r="E188" s="300"/>
      <c r="F188" s="322" t="s">
        <v>1750</v>
      </c>
      <c r="G188" s="300"/>
      <c r="H188" s="300" t="s">
        <v>1829</v>
      </c>
      <c r="I188" s="300" t="s">
        <v>1825</v>
      </c>
      <c r="J188" s="300"/>
      <c r="K188" s="344"/>
    </row>
    <row r="189" s="1" customFormat="1" ht="15" customHeight="1">
      <c r="B189" s="323"/>
      <c r="C189" s="356" t="s">
        <v>1830</v>
      </c>
      <c r="D189" s="300"/>
      <c r="E189" s="300"/>
      <c r="F189" s="322" t="s">
        <v>1750</v>
      </c>
      <c r="G189" s="300"/>
      <c r="H189" s="300" t="s">
        <v>1831</v>
      </c>
      <c r="I189" s="300" t="s">
        <v>1832</v>
      </c>
      <c r="J189" s="357" t="s">
        <v>1833</v>
      </c>
      <c r="K189" s="344"/>
    </row>
    <row r="190" s="1" customFormat="1" ht="15" customHeight="1">
      <c r="B190" s="323"/>
      <c r="C190" s="307" t="s">
        <v>44</v>
      </c>
      <c r="D190" s="300"/>
      <c r="E190" s="300"/>
      <c r="F190" s="322" t="s">
        <v>1744</v>
      </c>
      <c r="G190" s="300"/>
      <c r="H190" s="297" t="s">
        <v>1834</v>
      </c>
      <c r="I190" s="300" t="s">
        <v>1835</v>
      </c>
      <c r="J190" s="300"/>
      <c r="K190" s="344"/>
    </row>
    <row r="191" s="1" customFormat="1" ht="15" customHeight="1">
      <c r="B191" s="323"/>
      <c r="C191" s="307" t="s">
        <v>1836</v>
      </c>
      <c r="D191" s="300"/>
      <c r="E191" s="300"/>
      <c r="F191" s="322" t="s">
        <v>1744</v>
      </c>
      <c r="G191" s="300"/>
      <c r="H191" s="300" t="s">
        <v>1837</v>
      </c>
      <c r="I191" s="300" t="s">
        <v>1779</v>
      </c>
      <c r="J191" s="300"/>
      <c r="K191" s="344"/>
    </row>
    <row r="192" s="1" customFormat="1" ht="15" customHeight="1">
      <c r="B192" s="323"/>
      <c r="C192" s="307" t="s">
        <v>1838</v>
      </c>
      <c r="D192" s="300"/>
      <c r="E192" s="300"/>
      <c r="F192" s="322" t="s">
        <v>1744</v>
      </c>
      <c r="G192" s="300"/>
      <c r="H192" s="300" t="s">
        <v>1839</v>
      </c>
      <c r="I192" s="300" t="s">
        <v>1779</v>
      </c>
      <c r="J192" s="300"/>
      <c r="K192" s="344"/>
    </row>
    <row r="193" s="1" customFormat="1" ht="15" customHeight="1">
      <c r="B193" s="323"/>
      <c r="C193" s="307" t="s">
        <v>1840</v>
      </c>
      <c r="D193" s="300"/>
      <c r="E193" s="300"/>
      <c r="F193" s="322" t="s">
        <v>1750</v>
      </c>
      <c r="G193" s="300"/>
      <c r="H193" s="300" t="s">
        <v>1841</v>
      </c>
      <c r="I193" s="300" t="s">
        <v>1779</v>
      </c>
      <c r="J193" s="300"/>
      <c r="K193" s="344"/>
    </row>
    <row r="194" s="1" customFormat="1" ht="15" customHeight="1">
      <c r="B194" s="350"/>
      <c r="C194" s="358"/>
      <c r="D194" s="332"/>
      <c r="E194" s="332"/>
      <c r="F194" s="332"/>
      <c r="G194" s="332"/>
      <c r="H194" s="332"/>
      <c r="I194" s="332"/>
      <c r="J194" s="332"/>
      <c r="K194" s="351"/>
    </row>
    <row r="195" s="1" customFormat="1" ht="18.75" customHeight="1">
      <c r="B195" s="297"/>
      <c r="C195" s="300"/>
      <c r="D195" s="300"/>
      <c r="E195" s="300"/>
      <c r="F195" s="322"/>
      <c r="G195" s="300"/>
      <c r="H195" s="300"/>
      <c r="I195" s="300"/>
      <c r="J195" s="300"/>
      <c r="K195" s="297"/>
    </row>
    <row r="196" s="1" customFormat="1" ht="18.75" customHeight="1">
      <c r="B196" s="297"/>
      <c r="C196" s="300"/>
      <c r="D196" s="300"/>
      <c r="E196" s="300"/>
      <c r="F196" s="322"/>
      <c r="G196" s="300"/>
      <c r="H196" s="300"/>
      <c r="I196" s="300"/>
      <c r="J196" s="300"/>
      <c r="K196" s="297"/>
    </row>
    <row r="197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="1" customFormat="1" ht="13.5">
      <c r="B198" s="287"/>
      <c r="C198" s="288"/>
      <c r="D198" s="288"/>
      <c r="E198" s="288"/>
      <c r="F198" s="288"/>
      <c r="G198" s="288"/>
      <c r="H198" s="288"/>
      <c r="I198" s="288"/>
      <c r="J198" s="288"/>
      <c r="K198" s="289"/>
    </row>
    <row r="199" s="1" customFormat="1" ht="21">
      <c r="B199" s="290"/>
      <c r="C199" s="291" t="s">
        <v>1842</v>
      </c>
      <c r="D199" s="291"/>
      <c r="E199" s="291"/>
      <c r="F199" s="291"/>
      <c r="G199" s="291"/>
      <c r="H199" s="291"/>
      <c r="I199" s="291"/>
      <c r="J199" s="291"/>
      <c r="K199" s="292"/>
    </row>
    <row r="200" s="1" customFormat="1" ht="25.5" customHeight="1">
      <c r="B200" s="290"/>
      <c r="C200" s="359" t="s">
        <v>1843</v>
      </c>
      <c r="D200" s="359"/>
      <c r="E200" s="359"/>
      <c r="F200" s="359" t="s">
        <v>1844</v>
      </c>
      <c r="G200" s="360"/>
      <c r="H200" s="359" t="s">
        <v>1845</v>
      </c>
      <c r="I200" s="359"/>
      <c r="J200" s="359"/>
      <c r="K200" s="292"/>
    </row>
    <row r="201" s="1" customFormat="1" ht="5.25" customHeight="1">
      <c r="B201" s="323"/>
      <c r="C201" s="320"/>
      <c r="D201" s="320"/>
      <c r="E201" s="320"/>
      <c r="F201" s="320"/>
      <c r="G201" s="300"/>
      <c r="H201" s="320"/>
      <c r="I201" s="320"/>
      <c r="J201" s="320"/>
      <c r="K201" s="344"/>
    </row>
    <row r="202" s="1" customFormat="1" ht="15" customHeight="1">
      <c r="B202" s="323"/>
      <c r="C202" s="300" t="s">
        <v>1835</v>
      </c>
      <c r="D202" s="300"/>
      <c r="E202" s="300"/>
      <c r="F202" s="322" t="s">
        <v>45</v>
      </c>
      <c r="G202" s="300"/>
      <c r="H202" s="300" t="s">
        <v>1846</v>
      </c>
      <c r="I202" s="300"/>
      <c r="J202" s="300"/>
      <c r="K202" s="344"/>
    </row>
    <row r="203" s="1" customFormat="1" ht="15" customHeight="1">
      <c r="B203" s="323"/>
      <c r="C203" s="329"/>
      <c r="D203" s="300"/>
      <c r="E203" s="300"/>
      <c r="F203" s="322" t="s">
        <v>46</v>
      </c>
      <c r="G203" s="300"/>
      <c r="H203" s="300" t="s">
        <v>1847</v>
      </c>
      <c r="I203" s="300"/>
      <c r="J203" s="300"/>
      <c r="K203" s="344"/>
    </row>
    <row r="204" s="1" customFormat="1" ht="15" customHeight="1">
      <c r="B204" s="323"/>
      <c r="C204" s="329"/>
      <c r="D204" s="300"/>
      <c r="E204" s="300"/>
      <c r="F204" s="322" t="s">
        <v>49</v>
      </c>
      <c r="G204" s="300"/>
      <c r="H204" s="300" t="s">
        <v>1848</v>
      </c>
      <c r="I204" s="300"/>
      <c r="J204" s="300"/>
      <c r="K204" s="344"/>
    </row>
    <row r="205" s="1" customFormat="1" ht="15" customHeight="1">
      <c r="B205" s="323"/>
      <c r="C205" s="300"/>
      <c r="D205" s="300"/>
      <c r="E205" s="300"/>
      <c r="F205" s="322" t="s">
        <v>47</v>
      </c>
      <c r="G205" s="300"/>
      <c r="H205" s="300" t="s">
        <v>1849</v>
      </c>
      <c r="I205" s="300"/>
      <c r="J205" s="300"/>
      <c r="K205" s="344"/>
    </row>
    <row r="206" s="1" customFormat="1" ht="15" customHeight="1">
      <c r="B206" s="323"/>
      <c r="C206" s="300"/>
      <c r="D206" s="300"/>
      <c r="E206" s="300"/>
      <c r="F206" s="322" t="s">
        <v>48</v>
      </c>
      <c r="G206" s="300"/>
      <c r="H206" s="300" t="s">
        <v>1850</v>
      </c>
      <c r="I206" s="300"/>
      <c r="J206" s="300"/>
      <c r="K206" s="344"/>
    </row>
    <row r="207" s="1" customFormat="1" ht="15" customHeight="1">
      <c r="B207" s="323"/>
      <c r="C207" s="300"/>
      <c r="D207" s="300"/>
      <c r="E207" s="300"/>
      <c r="F207" s="322"/>
      <c r="G207" s="300"/>
      <c r="H207" s="300"/>
      <c r="I207" s="300"/>
      <c r="J207" s="300"/>
      <c r="K207" s="344"/>
    </row>
    <row r="208" s="1" customFormat="1" ht="15" customHeight="1">
      <c r="B208" s="323"/>
      <c r="C208" s="300" t="s">
        <v>1791</v>
      </c>
      <c r="D208" s="300"/>
      <c r="E208" s="300"/>
      <c r="F208" s="322" t="s">
        <v>81</v>
      </c>
      <c r="G208" s="300"/>
      <c r="H208" s="300" t="s">
        <v>1851</v>
      </c>
      <c r="I208" s="300"/>
      <c r="J208" s="300"/>
      <c r="K208" s="344"/>
    </row>
    <row r="209" s="1" customFormat="1" ht="15" customHeight="1">
      <c r="B209" s="323"/>
      <c r="C209" s="329"/>
      <c r="D209" s="300"/>
      <c r="E209" s="300"/>
      <c r="F209" s="322" t="s">
        <v>1686</v>
      </c>
      <c r="G209" s="300"/>
      <c r="H209" s="300" t="s">
        <v>1687</v>
      </c>
      <c r="I209" s="300"/>
      <c r="J209" s="300"/>
      <c r="K209" s="344"/>
    </row>
    <row r="210" s="1" customFormat="1" ht="15" customHeight="1">
      <c r="B210" s="323"/>
      <c r="C210" s="300"/>
      <c r="D210" s="300"/>
      <c r="E210" s="300"/>
      <c r="F210" s="322" t="s">
        <v>1684</v>
      </c>
      <c r="G210" s="300"/>
      <c r="H210" s="300" t="s">
        <v>1852</v>
      </c>
      <c r="I210" s="300"/>
      <c r="J210" s="300"/>
      <c r="K210" s="344"/>
    </row>
    <row r="211" s="1" customFormat="1" ht="15" customHeight="1">
      <c r="B211" s="361"/>
      <c r="C211" s="329"/>
      <c r="D211" s="329"/>
      <c r="E211" s="329"/>
      <c r="F211" s="322" t="s">
        <v>1688</v>
      </c>
      <c r="G211" s="307"/>
      <c r="H211" s="348" t="s">
        <v>1689</v>
      </c>
      <c r="I211" s="348"/>
      <c r="J211" s="348"/>
      <c r="K211" s="362"/>
    </row>
    <row r="212" s="1" customFormat="1" ht="15" customHeight="1">
      <c r="B212" s="361"/>
      <c r="C212" s="329"/>
      <c r="D212" s="329"/>
      <c r="E212" s="329"/>
      <c r="F212" s="322" t="s">
        <v>1690</v>
      </c>
      <c r="G212" s="307"/>
      <c r="H212" s="348" t="s">
        <v>1853</v>
      </c>
      <c r="I212" s="348"/>
      <c r="J212" s="348"/>
      <c r="K212" s="362"/>
    </row>
    <row r="213" s="1" customFormat="1" ht="15" customHeight="1">
      <c r="B213" s="361"/>
      <c r="C213" s="329"/>
      <c r="D213" s="329"/>
      <c r="E213" s="329"/>
      <c r="F213" s="363"/>
      <c r="G213" s="307"/>
      <c r="H213" s="364"/>
      <c r="I213" s="364"/>
      <c r="J213" s="364"/>
      <c r="K213" s="362"/>
    </row>
    <row r="214" s="1" customFormat="1" ht="15" customHeight="1">
      <c r="B214" s="361"/>
      <c r="C214" s="300" t="s">
        <v>1815</v>
      </c>
      <c r="D214" s="329"/>
      <c r="E214" s="329"/>
      <c r="F214" s="322">
        <v>1</v>
      </c>
      <c r="G214" s="307"/>
      <c r="H214" s="348" t="s">
        <v>1854</v>
      </c>
      <c r="I214" s="348"/>
      <c r="J214" s="348"/>
      <c r="K214" s="362"/>
    </row>
    <row r="215" s="1" customFormat="1" ht="15" customHeight="1">
      <c r="B215" s="361"/>
      <c r="C215" s="329"/>
      <c r="D215" s="329"/>
      <c r="E215" s="329"/>
      <c r="F215" s="322">
        <v>2</v>
      </c>
      <c r="G215" s="307"/>
      <c r="H215" s="348" t="s">
        <v>1855</v>
      </c>
      <c r="I215" s="348"/>
      <c r="J215" s="348"/>
      <c r="K215" s="362"/>
    </row>
    <row r="216" s="1" customFormat="1" ht="15" customHeight="1">
      <c r="B216" s="361"/>
      <c r="C216" s="329"/>
      <c r="D216" s="329"/>
      <c r="E216" s="329"/>
      <c r="F216" s="322">
        <v>3</v>
      </c>
      <c r="G216" s="307"/>
      <c r="H216" s="348" t="s">
        <v>1856</v>
      </c>
      <c r="I216" s="348"/>
      <c r="J216" s="348"/>
      <c r="K216" s="362"/>
    </row>
    <row r="217" s="1" customFormat="1" ht="15" customHeight="1">
      <c r="B217" s="361"/>
      <c r="C217" s="329"/>
      <c r="D217" s="329"/>
      <c r="E217" s="329"/>
      <c r="F217" s="322">
        <v>4</v>
      </c>
      <c r="G217" s="307"/>
      <c r="H217" s="348" t="s">
        <v>1857</v>
      </c>
      <c r="I217" s="348"/>
      <c r="J217" s="348"/>
      <c r="K217" s="362"/>
    </row>
    <row r="218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LAPTOP-0VD15FGP\spider_laptop</dc:creator>
  <cp:lastModifiedBy>LAPTOP-0VD15FGP\spider_laptop</cp:lastModifiedBy>
  <dcterms:created xsi:type="dcterms:W3CDTF">2021-06-21T17:05:27Z</dcterms:created>
  <dcterms:modified xsi:type="dcterms:W3CDTF">2021-06-21T17:05:58Z</dcterms:modified>
</cp:coreProperties>
</file>