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Jejkovská brána\"/>
    </mc:Choice>
  </mc:AlternateContent>
  <xr:revisionPtr revIDLastSave="0" documentId="8_{18033D43-BB43-479F-9A59-EA930331E3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Pol'!$A$1:$X$162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52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8" i="12"/>
  <c r="G37" i="12" s="1"/>
  <c r="I38" i="12"/>
  <c r="I37" i="12" s="1"/>
  <c r="K38" i="12"/>
  <c r="K37" i="12" s="1"/>
  <c r="O38" i="12"/>
  <c r="O37" i="12" s="1"/>
  <c r="Q38" i="12"/>
  <c r="Q37" i="12" s="1"/>
  <c r="V38" i="12"/>
  <c r="V37" i="12" s="1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6" i="12"/>
  <c r="G45" i="12" s="1"/>
  <c r="I46" i="12"/>
  <c r="I45" i="12" s="1"/>
  <c r="K46" i="12"/>
  <c r="K45" i="12" s="1"/>
  <c r="O46" i="12"/>
  <c r="O45" i="12" s="1"/>
  <c r="Q46" i="12"/>
  <c r="Q45" i="12" s="1"/>
  <c r="V46" i="12"/>
  <c r="V45" i="12" s="1"/>
  <c r="G48" i="12"/>
  <c r="I48" i="12"/>
  <c r="K48" i="12"/>
  <c r="M48" i="12"/>
  <c r="O48" i="12"/>
  <c r="Q48" i="12"/>
  <c r="V48" i="12"/>
  <c r="G51" i="12"/>
  <c r="G50" i="12" s="1"/>
  <c r="I51" i="12"/>
  <c r="I50" i="12" s="1"/>
  <c r="K51" i="12"/>
  <c r="M51" i="12"/>
  <c r="O51" i="12"/>
  <c r="O50" i="12" s="1"/>
  <c r="Q51" i="12"/>
  <c r="Q50" i="12" s="1"/>
  <c r="V51" i="12"/>
  <c r="G55" i="12"/>
  <c r="M55" i="12" s="1"/>
  <c r="I55" i="12"/>
  <c r="K55" i="12"/>
  <c r="O55" i="12"/>
  <c r="Q55" i="12"/>
  <c r="V55" i="12"/>
  <c r="G58" i="12"/>
  <c r="I58" i="12"/>
  <c r="K58" i="12"/>
  <c r="M58" i="12"/>
  <c r="O58" i="12"/>
  <c r="Q58" i="12"/>
  <c r="V58" i="12"/>
  <c r="G61" i="12"/>
  <c r="I61" i="12"/>
  <c r="K61" i="12"/>
  <c r="K50" i="12" s="1"/>
  <c r="M61" i="12"/>
  <c r="O61" i="12"/>
  <c r="Q61" i="12"/>
  <c r="V61" i="12"/>
  <c r="V50" i="12" s="1"/>
  <c r="G64" i="12"/>
  <c r="I64" i="12"/>
  <c r="K64" i="12"/>
  <c r="M64" i="12"/>
  <c r="O64" i="12"/>
  <c r="Q64" i="12"/>
  <c r="V64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4" i="12"/>
  <c r="I74" i="12"/>
  <c r="K74" i="12"/>
  <c r="M74" i="12"/>
  <c r="O74" i="12"/>
  <c r="Q74" i="12"/>
  <c r="V74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5" i="12"/>
  <c r="I85" i="12"/>
  <c r="K85" i="12"/>
  <c r="M85" i="12"/>
  <c r="O85" i="12"/>
  <c r="Q85" i="12"/>
  <c r="V85" i="12"/>
  <c r="G88" i="12"/>
  <c r="I88" i="12"/>
  <c r="K88" i="12"/>
  <c r="M88" i="12"/>
  <c r="O88" i="12"/>
  <c r="Q88" i="12"/>
  <c r="V88" i="12"/>
  <c r="G91" i="12"/>
  <c r="M91" i="12" s="1"/>
  <c r="I91" i="12"/>
  <c r="K91" i="12"/>
  <c r="O91" i="12"/>
  <c r="Q91" i="12"/>
  <c r="V91" i="12"/>
  <c r="I93" i="12"/>
  <c r="Q93" i="12"/>
  <c r="G94" i="12"/>
  <c r="G93" i="12" s="1"/>
  <c r="I94" i="12"/>
  <c r="K94" i="12"/>
  <c r="K93" i="12" s="1"/>
  <c r="M94" i="12"/>
  <c r="M93" i="12" s="1"/>
  <c r="O94" i="12"/>
  <c r="O93" i="12" s="1"/>
  <c r="Q94" i="12"/>
  <c r="V94" i="12"/>
  <c r="V93" i="12" s="1"/>
  <c r="G96" i="12"/>
  <c r="G95" i="12" s="1"/>
  <c r="I96" i="12"/>
  <c r="I95" i="12" s="1"/>
  <c r="K96" i="12"/>
  <c r="K95" i="12" s="1"/>
  <c r="O96" i="12"/>
  <c r="O95" i="12" s="1"/>
  <c r="Q96" i="12"/>
  <c r="Q95" i="12" s="1"/>
  <c r="V96" i="12"/>
  <c r="V95" i="12" s="1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2" i="12"/>
  <c r="G101" i="12" s="1"/>
  <c r="I102" i="12"/>
  <c r="I101" i="12" s="1"/>
  <c r="K102" i="12"/>
  <c r="K101" i="12" s="1"/>
  <c r="O102" i="12"/>
  <c r="O101" i="12" s="1"/>
  <c r="Q102" i="12"/>
  <c r="Q101" i="12" s="1"/>
  <c r="V102" i="12"/>
  <c r="V101" i="12" s="1"/>
  <c r="G104" i="12"/>
  <c r="I104" i="12"/>
  <c r="K104" i="12"/>
  <c r="M104" i="12"/>
  <c r="O104" i="12"/>
  <c r="Q104" i="12"/>
  <c r="V104" i="12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3" i="12"/>
  <c r="I123" i="12"/>
  <c r="K123" i="12"/>
  <c r="M123" i="12"/>
  <c r="O123" i="12"/>
  <c r="Q123" i="12"/>
  <c r="V123" i="12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I133" i="12"/>
  <c r="Q133" i="12"/>
  <c r="G134" i="12"/>
  <c r="I134" i="12"/>
  <c r="K134" i="12"/>
  <c r="K133" i="12" s="1"/>
  <c r="M134" i="12"/>
  <c r="O134" i="12"/>
  <c r="Q134" i="12"/>
  <c r="V134" i="12"/>
  <c r="V133" i="12" s="1"/>
  <c r="G137" i="12"/>
  <c r="G133" i="12" s="1"/>
  <c r="I137" i="12"/>
  <c r="K137" i="12"/>
  <c r="M137" i="12"/>
  <c r="O137" i="12"/>
  <c r="O133" i="12" s="1"/>
  <c r="Q137" i="12"/>
  <c r="V137" i="12"/>
  <c r="G139" i="12"/>
  <c r="M139" i="12" s="1"/>
  <c r="I139" i="12"/>
  <c r="K139" i="12"/>
  <c r="O139" i="12"/>
  <c r="Q139" i="12"/>
  <c r="V139" i="12"/>
  <c r="G141" i="12"/>
  <c r="I141" i="12"/>
  <c r="O141" i="12"/>
  <c r="Q141" i="12"/>
  <c r="G142" i="12"/>
  <c r="I142" i="12"/>
  <c r="K142" i="12"/>
  <c r="K141" i="12" s="1"/>
  <c r="M142" i="12"/>
  <c r="M141" i="12" s="1"/>
  <c r="O142" i="12"/>
  <c r="Q142" i="12"/>
  <c r="V142" i="12"/>
  <c r="V141" i="12" s="1"/>
  <c r="G144" i="12"/>
  <c r="G143" i="12" s="1"/>
  <c r="I144" i="12"/>
  <c r="I143" i="12" s="1"/>
  <c r="K144" i="12"/>
  <c r="O144" i="12"/>
  <c r="O143" i="12" s="1"/>
  <c r="Q144" i="12"/>
  <c r="Q143" i="12" s="1"/>
  <c r="V144" i="12"/>
  <c r="G146" i="12"/>
  <c r="M146" i="12" s="1"/>
  <c r="I146" i="12"/>
  <c r="K146" i="12"/>
  <c r="K143" i="12" s="1"/>
  <c r="O146" i="12"/>
  <c r="Q146" i="12"/>
  <c r="V146" i="12"/>
  <c r="V143" i="12" s="1"/>
  <c r="G149" i="12"/>
  <c r="I149" i="12"/>
  <c r="K149" i="12"/>
  <c r="M149" i="12"/>
  <c r="O149" i="12"/>
  <c r="Q149" i="12"/>
  <c r="V149" i="12"/>
  <c r="AE152" i="12"/>
  <c r="I20" i="1"/>
  <c r="I19" i="1"/>
  <c r="I18" i="1"/>
  <c r="I17" i="1"/>
  <c r="I16" i="1"/>
  <c r="F42" i="1"/>
  <c r="G42" i="1"/>
  <c r="G25" i="1" s="1"/>
  <c r="A25" i="1" s="1"/>
  <c r="H42" i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59" i="1" l="1"/>
  <c r="J58" i="1"/>
  <c r="J56" i="1"/>
  <c r="J54" i="1"/>
  <c r="J52" i="1"/>
  <c r="J50" i="1"/>
  <c r="J57" i="1"/>
  <c r="J55" i="1"/>
  <c r="J53" i="1"/>
  <c r="J51" i="1"/>
  <c r="J49" i="1"/>
  <c r="G26" i="1"/>
  <c r="A26" i="1"/>
  <c r="G28" i="1"/>
  <c r="G23" i="1"/>
  <c r="M50" i="12"/>
  <c r="M133" i="12"/>
  <c r="M102" i="12"/>
  <c r="M101" i="12" s="1"/>
  <c r="M96" i="12"/>
  <c r="M95" i="12" s="1"/>
  <c r="M46" i="12"/>
  <c r="M45" i="12" s="1"/>
  <c r="M38" i="12"/>
  <c r="M37" i="12" s="1"/>
  <c r="M9" i="12"/>
  <c r="M8" i="12" s="1"/>
  <c r="M144" i="12"/>
  <c r="M143" i="12" s="1"/>
  <c r="AF152" i="12"/>
  <c r="I21" i="1"/>
  <c r="J41" i="1"/>
  <c r="J39" i="1"/>
  <c r="J42" i="1" s="1"/>
  <c r="J40" i="1"/>
  <c r="J59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1D59F9AD-A457-4963-8D39-17D7A8BEB04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9AE9FC-CC20-4F22-A55B-269E3EFF70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<sst xmlns="http://schemas.openxmlformats.org/spreadsheetml/2006/main" count="776" uniqueCount="294">
  <si>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</si>
  <si>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</si>
  <si>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</si>
  <si>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</si>
  <si>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</si>
  <si>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</si>
  <si>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</si>
  <si>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</si>
  <si>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</si>
  <si>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</si>
  <si>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</si>
  <si>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</si>
  <si>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</si>
  <si>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</si>
  <si>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</si>
  <si>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</si>
  <si>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</si>
  <si>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</si>
  <si>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</si>
  <si>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</si>
  <si>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</si>
  <si>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</si>
  <si>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</si>
  <si>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</si>
  <si>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</si>
  <si>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</si>
  <si>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</si>
  <si>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</si>
  <si>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</si>
  <si>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</si>
  <si>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</si>
  <si>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</si>
  <si>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</si>
  <si>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</si>
  <si>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</si>
  <si>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</si>
  <si>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</si>
  <si>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</si>
  <si>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</si>
  <si>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</si>
  <si>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</si>
  <si>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</si>
  <si>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</si>
  <si>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</si>
  <si>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komunikace</t>
  </si>
  <si>
    <t>001</t>
  </si>
  <si>
    <t>Objekt:</t>
  </si>
  <si>
    <t>Rozpočet:</t>
  </si>
  <si>
    <t>300403</t>
  </si>
  <si>
    <t>Třebíč - Jejkovská brána</t>
  </si>
  <si>
    <t>Stavba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</si>
  <si>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</si>
  <si>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</si>
  <si>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</si>
  <si>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</si>
  <si>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</si>
  <si>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</si>
  <si>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</si>
  <si>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2</t>
  </si>
  <si>
    <t>Základy a zvláštní zakládání</t>
  </si>
  <si>
    <t>5</t>
  </si>
  <si>
    <t>Komunikace</t>
  </si>
  <si>
    <t>59</t>
  </si>
  <si>
    <t>Dlažby a předlažby komunikací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</si>
  <si>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</si>
  <si>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</si>
  <si>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</si>
  <si>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</si>
  <si>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</si>
  <si>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</si>
  <si>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</si>
  <si>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</si>
  <si>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</si>
  <si>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</si>
  <si>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</si>
  <si>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</si>
  <si>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</si>
  <si>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</si>
  <si>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</si>
  <si>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</si>
  <si>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</si>
  <si>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</si>
  <si>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</si>
  <si>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</si>
  <si>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</si>
  <si>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</si>
  <si>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</si>
  <si>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</si>
  <si>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</si>
  <si>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</si>
  <si>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</si>
  <si>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</si>
  <si>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</si>
  <si>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</si>
  <si>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</si>
  <si>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</si>
  <si>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</si>
  <si>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</si>
  <si>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</si>
  <si>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</si>
  <si>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</si>
  <si>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</si>
  <si>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</si>
  <si>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</si>
  <si>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</si>
  <si>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</si>
  <si>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</si>
  <si>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21/ I</t>
  </si>
  <si>
    <t>Práce</t>
  </si>
  <si>
    <t>POL1_1</t>
  </si>
  <si>
    <t>2,8*19,0+2,0*2,5+44,0*2,5+45,0+11,0*21,0</t>
  </si>
  <si>
    <t>VV</t>
  </si>
  <si>
    <t>113106221R00</t>
  </si>
  <si>
    <t>Rozebrání dlažeb z drobných kostek v kam. těženém (skladováno v místě stavby)</t>
  </si>
  <si>
    <t>lékárna : 13,6*2,5</t>
  </si>
  <si>
    <t>113107630R00</t>
  </si>
  <si>
    <t>Odstranění podkladu nad 50 m2,kam.drcené tl.30 cm</t>
  </si>
  <si>
    <t>zastávka : 23,5*4,0</t>
  </si>
  <si>
    <t>113107410R00</t>
  </si>
  <si>
    <t>Odstranění podkladu nad 50 m2,kam.těžené tl.10 cm</t>
  </si>
  <si>
    <t>oděvy : 2,8*19,0+2,0*2,5</t>
  </si>
  <si>
    <t>lékárna : 15,6*2,5</t>
  </si>
  <si>
    <t>pošta : 44,0*2,5+45,0+11,0*21,0</t>
  </si>
  <si>
    <t>stáv. vozov. : 147,0</t>
  </si>
  <si>
    <t>113151114R00</t>
  </si>
  <si>
    <t>Frézování krytu pl.do 500 m2,pruh do 75 cm,tl.5 cm</t>
  </si>
  <si>
    <t>2*220,0</t>
  </si>
  <si>
    <t>113201112U01</t>
  </si>
  <si>
    <t>Vytrhání obruba silniční kamenná (odvoz na skládku investora - viz.samostatná pol.)</t>
  </si>
  <si>
    <t>m</t>
  </si>
  <si>
    <t>Vlastní</t>
  </si>
  <si>
    <t>Indiv</t>
  </si>
  <si>
    <t>19,5+18,0+57,0</t>
  </si>
  <si>
    <t>122201101R00</t>
  </si>
  <si>
    <t>Odkopávky nezapažené v hor. 3 do 100 m3</t>
  </si>
  <si>
    <t>m3</t>
  </si>
  <si>
    <t>zastávka : 23,5*4,0*0,1</t>
  </si>
  <si>
    <t>vpust : (3,0*1,5)*1,5*1,0+2*0,8*0,8*1,5</t>
  </si>
  <si>
    <t>162701101R00</t>
  </si>
  <si>
    <t>Vodorovné přemístění výkopku z hor.1-4 do 6000 m</t>
  </si>
  <si>
    <t>18,07-5,28</t>
  </si>
  <si>
    <t>171201201RT1</t>
  </si>
  <si>
    <t>Uložení sypaniny na skládku včetně poplatku za skládku</t>
  </si>
  <si>
    <t>RTS 10/ I</t>
  </si>
  <si>
    <t>174101101R00</t>
  </si>
  <si>
    <t>Zásyp jam, rýh, šachet se zhutněním</t>
  </si>
  <si>
    <t>2*0,3*1,3+(3,0+1,5)*1,0*1,0</t>
  </si>
  <si>
    <t>181101102R00</t>
  </si>
  <si>
    <t>Úprava pláně v zářezech v hor. 1-4, se zhutněním</t>
  </si>
  <si>
    <t>R1</t>
  </si>
  <si>
    <t>Zařízení staveniště</t>
  </si>
  <si>
    <t>kpl</t>
  </si>
  <si>
    <t>R2</t>
  </si>
  <si>
    <t>Vytýčení stavby</t>
  </si>
  <si>
    <t>R3</t>
  </si>
  <si>
    <t>Náklady na poplatky za zábory</t>
  </si>
  <si>
    <t>OPN</t>
  </si>
  <si>
    <t>POL13_0</t>
  </si>
  <si>
    <t>R4</t>
  </si>
  <si>
    <t>Dopravně inženýrská opatření</t>
  </si>
  <si>
    <t>Specifikace</t>
  </si>
  <si>
    <t>POL3_0</t>
  </si>
  <si>
    <t>R5</t>
  </si>
  <si>
    <t>Geodetické zaměření skutečného provedení stavby</t>
  </si>
  <si>
    <t>R6</t>
  </si>
  <si>
    <t>Dokumentace skutečného provedení stavby</t>
  </si>
  <si>
    <t>R7</t>
  </si>
  <si>
    <t>Geometrický plán</t>
  </si>
  <si>
    <t>273321411R00</t>
  </si>
  <si>
    <t>Železobeton základových desek C 25/30 (B 30)</t>
  </si>
  <si>
    <t>23,5*3,0*0,15</t>
  </si>
  <si>
    <t>273361921RT8</t>
  </si>
  <si>
    <t>Výztuž základových desek ze svařovaných sítí svařovanou sítí - drát 8,0  oka 100/100</t>
  </si>
  <si>
    <t>t</t>
  </si>
  <si>
    <t>(23,5*3,0)*1,05*2*0,0079</t>
  </si>
  <si>
    <t>564811111R00</t>
  </si>
  <si>
    <t>Podklad ze štěrkodrti po zhutnění tloušťky 5 cm</t>
  </si>
  <si>
    <t>oděvy : 2,8*19,0*1,1</t>
  </si>
  <si>
    <t>lékárna : 15,6*2,5*1,1</t>
  </si>
  <si>
    <t>poišta : (44,0*2,5+45,0+11,0*21,0)*1,1</t>
  </si>
  <si>
    <t>564851111R00</t>
  </si>
  <si>
    <t>Podklad ze štěrkodrti po zhutnění tloušťky 15 cm</t>
  </si>
  <si>
    <t>zastávka : 3,7*23,5*1,1</t>
  </si>
  <si>
    <t>chod. nad vozov. : 147,0*1,1</t>
  </si>
  <si>
    <t>564861111R00</t>
  </si>
  <si>
    <t>Podklad ze štěrkodrti po zhutnění tloušťky 20 cm</t>
  </si>
  <si>
    <t>591141111R00</t>
  </si>
  <si>
    <t>Kladení dlažby velké kostky, lože z MC tl. 5 cm</t>
  </si>
  <si>
    <t>zastávka : 23,5*3,0</t>
  </si>
  <si>
    <t>přídlažba : 19,5+18,0+55,0</t>
  </si>
  <si>
    <t>591211111R00</t>
  </si>
  <si>
    <t>Kladení dlažby drobné kostky,lože z kamen.tl. 5 cm</t>
  </si>
  <si>
    <t>oděvy : 8,5*3,0+8,7*3,0</t>
  </si>
  <si>
    <t>lékárna : 2,5*2,5+2,8*2,7</t>
  </si>
  <si>
    <t>pošta : 527,0-15,0</t>
  </si>
  <si>
    <t>596215029R00</t>
  </si>
  <si>
    <t>Příplatek za více tvarů dlažby tl. 6 cm, do drtě (kladení dlažby do vějířů)</t>
  </si>
  <si>
    <t>lékárna : 2,5*2,5+2,8*2,7+13,5*2,5</t>
  </si>
  <si>
    <t>bezbar. : (5,7+5,1+4,8+10,7+7,4+6,8)*0,4+(2,8+2,5+2,5+6,2)*0,8</t>
  </si>
  <si>
    <t xml:space="preserve">desky : </t>
  </si>
  <si>
    <t>596811111R00</t>
  </si>
  <si>
    <t>Kladení dlaždic kom.pro pěší, lože z kameniva těž.</t>
  </si>
  <si>
    <t>58380056R</t>
  </si>
  <si>
    <t>Mozaika dlažební 4/6  štípaná (šedá)</t>
  </si>
  <si>
    <t>SPCM</t>
  </si>
  <si>
    <t>POL3_</t>
  </si>
  <si>
    <t>oděvy : 8,5*3,0</t>
  </si>
  <si>
    <t>58380056xx</t>
  </si>
  <si>
    <t>Mozaika dlažební 4/6  štípaná (písková)</t>
  </si>
  <si>
    <t>oděvy : 8,7*3,0</t>
  </si>
  <si>
    <t>58380059R</t>
  </si>
  <si>
    <t>Mozaika dlažební 7/9 štípaná  1t = 6 m2</t>
  </si>
  <si>
    <t>58380120.AR</t>
  </si>
  <si>
    <t>Kostka dlažební drobná 8/10 tř. 1  1t = 5 m2</t>
  </si>
  <si>
    <t>58381315R</t>
  </si>
  <si>
    <t>Deska dlažební řezaná do 0,24 m2 tl. 5 cm žula</t>
  </si>
  <si>
    <t>Obnova mozaiky ornamentu lékárny</t>
  </si>
  <si>
    <t>R-položka</t>
  </si>
  <si>
    <t>POL12_1</t>
  </si>
  <si>
    <t>871313121R00</t>
  </si>
  <si>
    <t>Montáž trub z plastu, gumový kroužek, DN 150</t>
  </si>
  <si>
    <t>3,0+1,5</t>
  </si>
  <si>
    <t>895941311RT2</t>
  </si>
  <si>
    <t>Zřízení vpusti uliční z dílců typ UVB - 50 včetně dodávky dílců pro uliční vpusti TBV</t>
  </si>
  <si>
    <t>kus</t>
  </si>
  <si>
    <t>28611263.AR</t>
  </si>
  <si>
    <t>Trubka kanalizační KGEM SN 8 PVC 200x5,9x1000</t>
  </si>
  <si>
    <t>vpust : (3,0+1,5)*1,5*1,0</t>
  </si>
  <si>
    <t>457621412R00</t>
  </si>
  <si>
    <t>Těsnění z asfaltobet. úprava spár zálivkou 2 kg/m</t>
  </si>
  <si>
    <t>19,5+18,0+55,0</t>
  </si>
  <si>
    <t>914001111R00</t>
  </si>
  <si>
    <t>Montáž svislých dopr.značek na sloupky, konzoly</t>
  </si>
  <si>
    <t>15</t>
  </si>
  <si>
    <t>914001121R00</t>
  </si>
  <si>
    <t>Osaz.svislé dopr.značky a sloupku,Al patka, základ</t>
  </si>
  <si>
    <t>915711111R00</t>
  </si>
  <si>
    <t>Vodorovné značení střík.barvou dělících čar 12 cm</t>
  </si>
  <si>
    <t>32,3+15,1+15,4/2+48,7+9,5+19,5/2+25,9+28,0</t>
  </si>
  <si>
    <t>915712111R00</t>
  </si>
  <si>
    <t>Vodorovné značení střík.barvou proužků š.25 cm</t>
  </si>
  <si>
    <t>55+65+6,5+16,5+11,0+29,0/2+9,5/2+15,/2</t>
  </si>
  <si>
    <t>915712112R00</t>
  </si>
  <si>
    <t>Vodorovné značení silnovrstvé vodicích čar š.25 cm</t>
  </si>
  <si>
    <t>RTS 20/ II</t>
  </si>
  <si>
    <t>300</t>
  </si>
  <si>
    <t>915712211R00</t>
  </si>
  <si>
    <t>Vodorovné značení střík.barvou proužků š.50 cm</t>
  </si>
  <si>
    <t>11*4,3+12*4,0</t>
  </si>
  <si>
    <t>7,0+3,4+3,25</t>
  </si>
  <si>
    <t>915721111R00</t>
  </si>
  <si>
    <t>Vodorovné značení střík.barvou symbolů atd. V19</t>
  </si>
  <si>
    <t>4*1,0+21,9+3*0,5</t>
  </si>
  <si>
    <t>4*1,5</t>
  </si>
  <si>
    <t>25*1,0</t>
  </si>
  <si>
    <t>915729111R00</t>
  </si>
  <si>
    <t>Příplatek za reflexní úpravu stopčar, zeber atd.</t>
  </si>
  <si>
    <t>917161111R00</t>
  </si>
  <si>
    <t>Osazení lež. obrub.kamen. s opěrou, lože z BP 12,5</t>
  </si>
  <si>
    <t>919735113R00</t>
  </si>
  <si>
    <t>Řezání stávajícího živičného krytu tl. 10 - 15 cm</t>
  </si>
  <si>
    <t>40445020.AR</t>
  </si>
  <si>
    <t>Značka doprav zákazová B1-B34 500 fól 1, EG 7letá</t>
  </si>
  <si>
    <t>40445029.AR</t>
  </si>
  <si>
    <t>Značka dopr příkazová C1-C14b 500 fól 1, EG 7letá</t>
  </si>
  <si>
    <t>40445161.Ax</t>
  </si>
  <si>
    <t>Značka dopr dodat E 13 fól 1, EG 7 letá</t>
  </si>
  <si>
    <t>40445245R</t>
  </si>
  <si>
    <t>Značka dopr.infor.IP14a-IP21a 1000x1500mm poz.tř.1</t>
  </si>
  <si>
    <t>966006132R00</t>
  </si>
  <si>
    <t>Odstranění doprav.značek se sloupky, s bet.patkami</t>
  </si>
  <si>
    <t>konzola : 1</t>
  </si>
  <si>
    <t>966006211R00</t>
  </si>
  <si>
    <t>Odstranění doprav. značek ze sloupů nebo konzolí</t>
  </si>
  <si>
    <t>16</t>
  </si>
  <si>
    <t>966007112U00</t>
  </si>
  <si>
    <t>Odstraň značení barva čára -250mm</t>
  </si>
  <si>
    <t>700</t>
  </si>
  <si>
    <t>998223011R00</t>
  </si>
  <si>
    <t>Přesun hmot, pozemní komunikace, kryt dlážděný</t>
  </si>
  <si>
    <t>199000000R00</t>
  </si>
  <si>
    <t>Poplatek za skladku suti</t>
  </si>
  <si>
    <t>RTS 12/ I</t>
  </si>
  <si>
    <t>POL1_9</t>
  </si>
  <si>
    <t>61,30+37,6+100,8+56,3</t>
  </si>
  <si>
    <t>979083117R00</t>
  </si>
  <si>
    <t>Vodorovné přemístění suti na skládku do 6000 m</t>
  </si>
  <si>
    <t>obruby : 2*27,4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</si>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</sst>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5">
      <c r="A4" s="111">
        <v>3488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SUMIF(F49:F58,A16,I49:I58)+SUMIF(F49:F58,"PSU",I49:I58)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SUMIF(F49:F58,A17,I49:I58)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SUMIF(F49:F58,A18,I49:I58)</f>
        <v>0</v>
      </c>
      <c r="J18" s="85"/>
    </row>
    <row r="19" spans="1:10" ht="23.25" customHeight="1" x14ac:dyDescent="0.25">
      <c r="A19" s="196" t="s">
        <v>75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SUMIF(F49:F58,A19,I49:I58)</f>
        <v>0</v>
      </c>
      <c r="J19" s="85"/>
    </row>
    <row r="20" spans="1:10" ht="23.25" customHeight="1" x14ac:dyDescent="0.25">
      <c r="A20" s="196" t="s">
        <v>76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SUMIF(F49:F58,A20,I49:I58)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'001 1 Pol'!AE152</f>
        <v>0</v>
      </c>
      <c r="G39" s="150">
        <f>'001 1 Pol'!AF152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3" t="s">
        <v>45</v>
      </c>
      <c r="C40" s="154" t="s">
        <v>44</v>
      </c>
      <c r="D40" s="154"/>
      <c r="E40" s="154"/>
      <c r="F40" s="155">
        <f>'001 1 Pol'!AE152</f>
        <v>0</v>
      </c>
      <c r="G40" s="156">
        <f>'001 1 Pol'!AF152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'001 1 Pol'!AE152</f>
        <v>0</v>
      </c>
      <c r="G41" s="151">
        <f>'001 1 Pol'!AF152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" x14ac:dyDescent="0.3">
      <c r="B46" s="176" t="s">
        <v>53</v>
      </c>
    </row>
    <row r="48" spans="1:10" ht="25.5" customHeight="1" x14ac:dyDescent="0.25">
      <c r="A48" s="178"/>
      <c r="B48" s="181" t="s">
        <v>18</v>
      </c>
      <c r="C48" s="181" t="s">
        <v>6</v>
      </c>
      <c r="D48" s="182"/>
      <c r="E48" s="182"/>
      <c r="F48" s="183" t="s">
        <v>54</v>
      </c>
      <c r="G48" s="183"/>
      <c r="H48" s="183"/>
      <c r="I48" s="183" t="s">
        <v>31</v>
      </c>
      <c r="J48" s="183" t="s">
        <v>0</v>
      </c>
    </row>
    <row r="49" spans="1:10" ht="36.75" customHeight="1" x14ac:dyDescent="0.25">
      <c r="A49" s="179"/>
      <c r="B49" s="184" t="s">
        <v>43</v>
      </c>
      <c r="C49" s="185" t="s">
        <v>55</v>
      </c>
      <c r="D49" s="186"/>
      <c r="E49" s="186"/>
      <c r="F49" s="192" t="s">
        <v>26</v>
      </c>
      <c r="G49" s="193"/>
      <c r="H49" s="193"/>
      <c r="I49" s="193">
        <f>'001 1 Pol'!G8</f>
        <v>0</v>
      </c>
      <c r="J49" s="190" t="str">
        <f>IF(I59=0,"",I49/I59*100)</f>
        <v/>
      </c>
    </row>
    <row r="50" spans="1:10" ht="36.75" customHeight="1" x14ac:dyDescent="0.25">
      <c r="A50" s="179"/>
      <c r="B50" s="184" t="s">
        <v>56</v>
      </c>
      <c r="C50" s="185" t="s">
        <v>57</v>
      </c>
      <c r="D50" s="186"/>
      <c r="E50" s="186"/>
      <c r="F50" s="192" t="s">
        <v>26</v>
      </c>
      <c r="G50" s="193"/>
      <c r="H50" s="193"/>
      <c r="I50" s="193">
        <f>'001 1 Pol'!G37</f>
        <v>0</v>
      </c>
      <c r="J50" s="190" t="str">
        <f>IF(I59=0,"",I50/I59*100)</f>
        <v/>
      </c>
    </row>
    <row r="51" spans="1:10" ht="36.75" customHeight="1" x14ac:dyDescent="0.25">
      <c r="A51" s="179"/>
      <c r="B51" s="184" t="s">
        <v>58</v>
      </c>
      <c r="C51" s="185" t="s">
        <v>59</v>
      </c>
      <c r="D51" s="186"/>
      <c r="E51" s="186"/>
      <c r="F51" s="192" t="s">
        <v>26</v>
      </c>
      <c r="G51" s="193"/>
      <c r="H51" s="193"/>
      <c r="I51" s="193">
        <f>'001 1 Pol'!G45</f>
        <v>0</v>
      </c>
      <c r="J51" s="190" t="str">
        <f>IF(I59=0,"",I51/I59*100)</f>
        <v/>
      </c>
    </row>
    <row r="52" spans="1:10" ht="36.75" customHeight="1" x14ac:dyDescent="0.25">
      <c r="A52" s="179"/>
      <c r="B52" s="184" t="s">
        <v>60</v>
      </c>
      <c r="C52" s="185" t="s">
        <v>61</v>
      </c>
      <c r="D52" s="186"/>
      <c r="E52" s="186"/>
      <c r="F52" s="192" t="s">
        <v>26</v>
      </c>
      <c r="G52" s="193"/>
      <c r="H52" s="193"/>
      <c r="I52" s="193">
        <f>'001 1 Pol'!G50</f>
        <v>0</v>
      </c>
      <c r="J52" s="190" t="str">
        <f>IF(I59=0,"",I52/I59*100)</f>
        <v/>
      </c>
    </row>
    <row r="53" spans="1:10" ht="36.75" customHeight="1" x14ac:dyDescent="0.25">
      <c r="A53" s="179"/>
      <c r="B53" s="184" t="s">
        <v>62</v>
      </c>
      <c r="C53" s="185" t="s">
        <v>63</v>
      </c>
      <c r="D53" s="186"/>
      <c r="E53" s="186"/>
      <c r="F53" s="192" t="s">
        <v>26</v>
      </c>
      <c r="G53" s="193"/>
      <c r="H53" s="193"/>
      <c r="I53" s="193">
        <f>'001 1 Pol'!G93</f>
        <v>0</v>
      </c>
      <c r="J53" s="190" t="str">
        <f>IF(I59=0,"",I53/I59*100)</f>
        <v/>
      </c>
    </row>
    <row r="54" spans="1:10" ht="36.75" customHeight="1" x14ac:dyDescent="0.25">
      <c r="A54" s="179"/>
      <c r="B54" s="184" t="s">
        <v>64</v>
      </c>
      <c r="C54" s="185" t="s">
        <v>65</v>
      </c>
      <c r="D54" s="186"/>
      <c r="E54" s="186"/>
      <c r="F54" s="192" t="s">
        <v>26</v>
      </c>
      <c r="G54" s="193"/>
      <c r="H54" s="193"/>
      <c r="I54" s="193">
        <f>'001 1 Pol'!G95</f>
        <v>0</v>
      </c>
      <c r="J54" s="190" t="str">
        <f>IF(I59=0,"",I54/I59*100)</f>
        <v/>
      </c>
    </row>
    <row r="55" spans="1:10" ht="36.75" customHeight="1" x14ac:dyDescent="0.25">
      <c r="A55" s="179"/>
      <c r="B55" s="184" t="s">
        <v>66</v>
      </c>
      <c r="C55" s="185" t="s">
        <v>67</v>
      </c>
      <c r="D55" s="186"/>
      <c r="E55" s="186"/>
      <c r="F55" s="192" t="s">
        <v>26</v>
      </c>
      <c r="G55" s="193"/>
      <c r="H55" s="193"/>
      <c r="I55" s="193">
        <f>'001 1 Pol'!G101</f>
        <v>0</v>
      </c>
      <c r="J55" s="190" t="str">
        <f>IF(I59=0,"",I55/I59*100)</f>
        <v/>
      </c>
    </row>
    <row r="56" spans="1:10" ht="36.75" customHeight="1" x14ac:dyDescent="0.25">
      <c r="A56" s="179"/>
      <c r="B56" s="184" t="s">
        <v>68</v>
      </c>
      <c r="C56" s="185" t="s">
        <v>69</v>
      </c>
      <c r="D56" s="186"/>
      <c r="E56" s="186"/>
      <c r="F56" s="192" t="s">
        <v>26</v>
      </c>
      <c r="G56" s="193"/>
      <c r="H56" s="193"/>
      <c r="I56" s="193">
        <f>'001 1 Pol'!G133</f>
        <v>0</v>
      </c>
      <c r="J56" s="190" t="str">
        <f>IF(I59=0,"",I56/I59*100)</f>
        <v/>
      </c>
    </row>
    <row r="57" spans="1:10" ht="36.75" customHeight="1" x14ac:dyDescent="0.25">
      <c r="A57" s="179"/>
      <c r="B57" s="184" t="s">
        <v>70</v>
      </c>
      <c r="C57" s="185" t="s">
        <v>71</v>
      </c>
      <c r="D57" s="186"/>
      <c r="E57" s="186"/>
      <c r="F57" s="192" t="s">
        <v>26</v>
      </c>
      <c r="G57" s="193"/>
      <c r="H57" s="193"/>
      <c r="I57" s="193">
        <f>'001 1 Pol'!G141</f>
        <v>0</v>
      </c>
      <c r="J57" s="190" t="str">
        <f>IF(I59=0,"",I57/I59*100)</f>
        <v/>
      </c>
    </row>
    <row r="58" spans="1:10" ht="36.75" customHeight="1" x14ac:dyDescent="0.25">
      <c r="A58" s="179"/>
      <c r="B58" s="184" t="s">
        <v>72</v>
      </c>
      <c r="C58" s="185" t="s">
        <v>73</v>
      </c>
      <c r="D58" s="186"/>
      <c r="E58" s="186"/>
      <c r="F58" s="192" t="s">
        <v>74</v>
      </c>
      <c r="G58" s="193"/>
      <c r="H58" s="193"/>
      <c r="I58" s="193">
        <f>'001 1 Pol'!G143</f>
        <v>0</v>
      </c>
      <c r="J58" s="190" t="str">
        <f>IF(I59=0,"",I58/I59*100)</f>
        <v/>
      </c>
    </row>
    <row r="59" spans="1:10" ht="25.5" customHeight="1" x14ac:dyDescent="0.25">
      <c r="A59" s="180"/>
      <c r="B59" s="187" t="s">
        <v>1</v>
      </c>
      <c r="C59" s="188"/>
      <c r="D59" s="189"/>
      <c r="E59" s="189"/>
      <c r="F59" s="194"/>
      <c r="G59" s="195"/>
      <c r="H59" s="195"/>
      <c r="I59" s="195">
        <f>SUM(I49:I58)</f>
        <v>0</v>
      </c>
      <c r="J59" s="191">
        <f>SUM(J49:J58)</f>
        <v>0</v>
      </c>
    </row>
    <row r="60" spans="1:10" x14ac:dyDescent="0.25">
      <c r="F60" s="135"/>
      <c r="G60" s="135"/>
      <c r="H60" s="135"/>
      <c r="I60" s="135"/>
      <c r="J60" s="136"/>
    </row>
    <row r="61" spans="1:10" x14ac:dyDescent="0.25">
      <c r="F61" s="135"/>
      <c r="G61" s="135"/>
      <c r="H61" s="135"/>
      <c r="I61" s="135"/>
      <c r="J61" s="136"/>
    </row>
    <row r="62" spans="1:10" x14ac:dyDescent="0.25">
      <c r="F62" s="135"/>
      <c r="G62" s="135"/>
      <c r="H62" s="135"/>
      <c r="I62" s="135"/>
      <c r="J6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7BE2-9C95-44CA-947F-7B90B69CCC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77</v>
      </c>
    </row>
    <row r="2" spans="1:60" ht="25.05" customHeight="1" x14ac:dyDescent="0.25">
      <c r="A2" s="198" t="s">
        <v>8</v>
      </c>
      <c r="B2" s="49" t="s">
        <v>48</v>
      </c>
      <c r="C2" s="201" t="s">
        <v>49</v>
      </c>
      <c r="D2" s="199"/>
      <c r="E2" s="199"/>
      <c r="F2" s="199"/>
      <c r="G2" s="200"/>
      <c r="AG2" t="s">
        <v>78</v>
      </c>
    </row>
    <row r="3" spans="1:60" ht="25.05" customHeight="1" x14ac:dyDescent="0.25">
      <c r="A3" s="198" t="s">
        <v>9</v>
      </c>
      <c r="B3" s="49" t="s">
        <v>45</v>
      </c>
      <c r="C3" s="201" t="s">
        <v>44</v>
      </c>
      <c r="D3" s="199"/>
      <c r="E3" s="199"/>
      <c r="F3" s="199"/>
      <c r="G3" s="200"/>
      <c r="AC3" s="177" t="s">
        <v>78</v>
      </c>
      <c r="AG3" t="s">
        <v>79</v>
      </c>
    </row>
    <row r="4" spans="1:60" ht="25.0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80</v>
      </c>
    </row>
    <row r="5" spans="1:60" x14ac:dyDescent="0.25">
      <c r="D5" s="10"/>
    </row>
    <row r="6" spans="1:60" ht="39.6" x14ac:dyDescent="0.25">
      <c r="A6" s="208" t="s">
        <v>81</v>
      </c>
      <c r="B6" s="210" t="s">
        <v>82</v>
      </c>
      <c r="C6" s="210" t="s">
        <v>83</v>
      </c>
      <c r="D6" s="209" t="s">
        <v>84</v>
      </c>
      <c r="E6" s="208" t="s">
        <v>85</v>
      </c>
      <c r="F6" s="207" t="s">
        <v>86</v>
      </c>
      <c r="G6" s="208" t="s">
        <v>31</v>
      </c>
      <c r="H6" s="211" t="s">
        <v>32</v>
      </c>
      <c r="I6" s="211" t="s">
        <v>87</v>
      </c>
      <c r="J6" s="211" t="s">
        <v>33</v>
      </c>
      <c r="K6" s="211" t="s">
        <v>88</v>
      </c>
      <c r="L6" s="211" t="s">
        <v>89</v>
      </c>
      <c r="M6" s="211" t="s">
        <v>90</v>
      </c>
      <c r="N6" s="211" t="s">
        <v>91</v>
      </c>
      <c r="O6" s="211" t="s">
        <v>92</v>
      </c>
      <c r="P6" s="211" t="s">
        <v>93</v>
      </c>
      <c r="Q6" s="211" t="s">
        <v>94</v>
      </c>
      <c r="R6" s="211" t="s">
        <v>95</v>
      </c>
      <c r="S6" s="211" t="s">
        <v>96</v>
      </c>
      <c r="T6" s="211" t="s">
        <v>97</v>
      </c>
      <c r="U6" s="211" t="s">
        <v>98</v>
      </c>
      <c r="V6" s="211" t="s">
        <v>99</v>
      </c>
      <c r="W6" s="211" t="s">
        <v>100</v>
      </c>
      <c r="X6" s="211" t="s">
        <v>101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6" t="s">
        <v>102</v>
      </c>
      <c r="B8" s="237" t="s">
        <v>43</v>
      </c>
      <c r="C8" s="255" t="s">
        <v>55</v>
      </c>
      <c r="D8" s="238"/>
      <c r="E8" s="239"/>
      <c r="F8" s="240"/>
      <c r="G8" s="241">
        <f>SUMIF(AG9:AG36,"&lt;&gt;NOR",G9:G36)</f>
        <v>0</v>
      </c>
      <c r="H8" s="235"/>
      <c r="I8" s="235">
        <f>SUM(I9:I36)</f>
        <v>0</v>
      </c>
      <c r="J8" s="235"/>
      <c r="K8" s="235">
        <f>SUM(K9:K36)</f>
        <v>0</v>
      </c>
      <c r="L8" s="235"/>
      <c r="M8" s="235">
        <f>SUM(M9:M36)</f>
        <v>0</v>
      </c>
      <c r="N8" s="235"/>
      <c r="O8" s="235">
        <f>SUM(O9:O36)</f>
        <v>0</v>
      </c>
      <c r="P8" s="235"/>
      <c r="Q8" s="235">
        <f>SUM(Q9:Q36)</f>
        <v>352.51</v>
      </c>
      <c r="R8" s="235"/>
      <c r="S8" s="235"/>
      <c r="T8" s="235"/>
      <c r="U8" s="235"/>
      <c r="V8" s="235">
        <f>SUM(V9:V36)</f>
        <v>160.02999999999997</v>
      </c>
      <c r="W8" s="235"/>
      <c r="X8" s="235"/>
      <c r="AG8" t="s">
        <v>103</v>
      </c>
    </row>
    <row r="9" spans="1:60" outlineLevel="1" x14ac:dyDescent="0.25">
      <c r="A9" s="242">
        <v>1</v>
      </c>
      <c r="B9" s="243" t="s">
        <v>104</v>
      </c>
      <c r="C9" s="256" t="s">
        <v>105</v>
      </c>
      <c r="D9" s="244" t="s">
        <v>106</v>
      </c>
      <c r="E9" s="245">
        <v>444.2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0.13800000000000001</v>
      </c>
      <c r="Q9" s="231">
        <f>ROUND(E9*P9,2)</f>
        <v>61.3</v>
      </c>
      <c r="R9" s="231"/>
      <c r="S9" s="231" t="s">
        <v>107</v>
      </c>
      <c r="T9" s="231" t="s">
        <v>107</v>
      </c>
      <c r="U9" s="231">
        <v>0.16</v>
      </c>
      <c r="V9" s="231">
        <f>ROUND(E9*U9,2)</f>
        <v>71.069999999999993</v>
      </c>
      <c r="W9" s="231"/>
      <c r="X9" s="231" t="s">
        <v>108</v>
      </c>
      <c r="Y9" s="212"/>
      <c r="Z9" s="212"/>
      <c r="AA9" s="212"/>
      <c r="AB9" s="212"/>
      <c r="AC9" s="212"/>
      <c r="AD9" s="212"/>
      <c r="AE9" s="212"/>
      <c r="AF9" s="212"/>
      <c r="AG9" s="212" t="s">
        <v>109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57" t="s">
        <v>110</v>
      </c>
      <c r="D10" s="233"/>
      <c r="E10" s="234">
        <v>444.2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111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42">
        <v>2</v>
      </c>
      <c r="B11" s="243" t="s">
        <v>112</v>
      </c>
      <c r="C11" s="256" t="s">
        <v>113</v>
      </c>
      <c r="D11" s="244" t="s">
        <v>106</v>
      </c>
      <c r="E11" s="245">
        <v>34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1">
        <v>0</v>
      </c>
      <c r="O11" s="231">
        <f>ROUND(E11*N11,2)</f>
        <v>0</v>
      </c>
      <c r="P11" s="231">
        <v>0.2</v>
      </c>
      <c r="Q11" s="231">
        <f>ROUND(E11*P11,2)</f>
        <v>6.8</v>
      </c>
      <c r="R11" s="231"/>
      <c r="S11" s="231" t="s">
        <v>107</v>
      </c>
      <c r="T11" s="231" t="s">
        <v>107</v>
      </c>
      <c r="U11" s="231">
        <v>0.1</v>
      </c>
      <c r="V11" s="231">
        <f>ROUND(E11*U11,2)</f>
        <v>3.4</v>
      </c>
      <c r="W11" s="231"/>
      <c r="X11" s="231" t="s">
        <v>108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109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29"/>
      <c r="B12" s="230"/>
      <c r="C12" s="257" t="s">
        <v>114</v>
      </c>
      <c r="D12" s="233"/>
      <c r="E12" s="234">
        <v>34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111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2">
        <v>3</v>
      </c>
      <c r="B13" s="243" t="s">
        <v>115</v>
      </c>
      <c r="C13" s="256" t="s">
        <v>116</v>
      </c>
      <c r="D13" s="244" t="s">
        <v>106</v>
      </c>
      <c r="E13" s="245">
        <v>94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0.66</v>
      </c>
      <c r="Q13" s="231">
        <f>ROUND(E13*P13,2)</f>
        <v>62.04</v>
      </c>
      <c r="R13" s="231"/>
      <c r="S13" s="231" t="s">
        <v>107</v>
      </c>
      <c r="T13" s="231" t="s">
        <v>107</v>
      </c>
      <c r="U13" s="231">
        <v>0.11899999999999999</v>
      </c>
      <c r="V13" s="231">
        <f>ROUND(E13*U13,2)</f>
        <v>11.19</v>
      </c>
      <c r="W13" s="231"/>
      <c r="X13" s="231" t="s">
        <v>108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109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57" t="s">
        <v>117</v>
      </c>
      <c r="D14" s="233"/>
      <c r="E14" s="234">
        <v>94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111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2">
        <v>4</v>
      </c>
      <c r="B15" s="243" t="s">
        <v>118</v>
      </c>
      <c r="C15" s="256" t="s">
        <v>119</v>
      </c>
      <c r="D15" s="244" t="s">
        <v>106</v>
      </c>
      <c r="E15" s="245">
        <v>630.20000000000005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0.22</v>
      </c>
      <c r="Q15" s="231">
        <f>ROUND(E15*P15,2)</f>
        <v>138.63999999999999</v>
      </c>
      <c r="R15" s="231"/>
      <c r="S15" s="231" t="s">
        <v>107</v>
      </c>
      <c r="T15" s="231" t="s">
        <v>107</v>
      </c>
      <c r="U15" s="231">
        <v>3.3000000000000002E-2</v>
      </c>
      <c r="V15" s="231">
        <f>ROUND(E15*U15,2)</f>
        <v>20.8</v>
      </c>
      <c r="W15" s="231"/>
      <c r="X15" s="231" t="s">
        <v>108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109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57" t="s">
        <v>120</v>
      </c>
      <c r="D16" s="233"/>
      <c r="E16" s="234">
        <v>58.2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111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57" t="s">
        <v>121</v>
      </c>
      <c r="D17" s="233"/>
      <c r="E17" s="234">
        <v>39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111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57" t="s">
        <v>122</v>
      </c>
      <c r="D18" s="233"/>
      <c r="E18" s="234">
        <v>386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111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57" t="s">
        <v>123</v>
      </c>
      <c r="D19" s="233"/>
      <c r="E19" s="234">
        <v>147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111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2">
        <v>5</v>
      </c>
      <c r="B20" s="243" t="s">
        <v>124</v>
      </c>
      <c r="C20" s="256" t="s">
        <v>125</v>
      </c>
      <c r="D20" s="244" t="s">
        <v>106</v>
      </c>
      <c r="E20" s="245">
        <v>440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1">
        <v>0</v>
      </c>
      <c r="O20" s="231">
        <f>ROUND(E20*N20,2)</f>
        <v>0</v>
      </c>
      <c r="P20" s="231">
        <v>0.128</v>
      </c>
      <c r="Q20" s="231">
        <f>ROUND(E20*P20,2)</f>
        <v>56.32</v>
      </c>
      <c r="R20" s="231"/>
      <c r="S20" s="231" t="s">
        <v>107</v>
      </c>
      <c r="T20" s="231" t="s">
        <v>107</v>
      </c>
      <c r="U20" s="231">
        <v>0.08</v>
      </c>
      <c r="V20" s="231">
        <f>ROUND(E20*U20,2)</f>
        <v>35.200000000000003</v>
      </c>
      <c r="W20" s="231"/>
      <c r="X20" s="231" t="s">
        <v>108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109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57" t="s">
        <v>126</v>
      </c>
      <c r="D21" s="233"/>
      <c r="E21" s="234">
        <v>440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111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.399999999999999" outlineLevel="1" x14ac:dyDescent="0.25">
      <c r="A22" s="242">
        <v>6</v>
      </c>
      <c r="B22" s="243" t="s">
        <v>127</v>
      </c>
      <c r="C22" s="256" t="s">
        <v>128</v>
      </c>
      <c r="D22" s="244" t="s">
        <v>129</v>
      </c>
      <c r="E22" s="245">
        <v>94.5</v>
      </c>
      <c r="F22" s="246"/>
      <c r="G22" s="247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1">
        <v>0</v>
      </c>
      <c r="O22" s="231">
        <f>ROUND(E22*N22,2)</f>
        <v>0</v>
      </c>
      <c r="P22" s="231">
        <v>0.28999999999999998</v>
      </c>
      <c r="Q22" s="231">
        <f>ROUND(E22*P22,2)</f>
        <v>27.41</v>
      </c>
      <c r="R22" s="231"/>
      <c r="S22" s="231" t="s">
        <v>130</v>
      </c>
      <c r="T22" s="231" t="s">
        <v>131</v>
      </c>
      <c r="U22" s="231">
        <v>0</v>
      </c>
      <c r="V22" s="231">
        <f>ROUND(E22*U22,2)</f>
        <v>0</v>
      </c>
      <c r="W22" s="231"/>
      <c r="X22" s="231" t="s">
        <v>108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109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57" t="s">
        <v>132</v>
      </c>
      <c r="D23" s="233"/>
      <c r="E23" s="234">
        <v>94.5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111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2">
        <v>7</v>
      </c>
      <c r="B24" s="243" t="s">
        <v>133</v>
      </c>
      <c r="C24" s="256" t="s">
        <v>134</v>
      </c>
      <c r="D24" s="244" t="s">
        <v>135</v>
      </c>
      <c r="E24" s="245">
        <v>18.07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1"/>
      <c r="S24" s="231" t="s">
        <v>107</v>
      </c>
      <c r="T24" s="231" t="s">
        <v>107</v>
      </c>
      <c r="U24" s="231">
        <v>0.36799999999999999</v>
      </c>
      <c r="V24" s="231">
        <f>ROUND(E24*U24,2)</f>
        <v>6.65</v>
      </c>
      <c r="W24" s="231"/>
      <c r="X24" s="231" t="s">
        <v>108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109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57" t="s">
        <v>136</v>
      </c>
      <c r="D25" s="233"/>
      <c r="E25" s="234">
        <v>9.4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111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29"/>
      <c r="B26" s="230"/>
      <c r="C26" s="257" t="s">
        <v>137</v>
      </c>
      <c r="D26" s="233"/>
      <c r="E26" s="234">
        <v>8.67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111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2">
        <v>8</v>
      </c>
      <c r="B27" s="243" t="s">
        <v>138</v>
      </c>
      <c r="C27" s="256" t="s">
        <v>139</v>
      </c>
      <c r="D27" s="244" t="s">
        <v>135</v>
      </c>
      <c r="E27" s="245">
        <v>12.79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1"/>
      <c r="S27" s="231" t="s">
        <v>107</v>
      </c>
      <c r="T27" s="231" t="s">
        <v>107</v>
      </c>
      <c r="U27" s="231">
        <v>1.0999999999999999E-2</v>
      </c>
      <c r="V27" s="231">
        <f>ROUND(E27*U27,2)</f>
        <v>0.14000000000000001</v>
      </c>
      <c r="W27" s="231"/>
      <c r="X27" s="231" t="s">
        <v>108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109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57" t="s">
        <v>140</v>
      </c>
      <c r="D28" s="233"/>
      <c r="E28" s="234">
        <v>12.79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111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8">
        <v>9</v>
      </c>
      <c r="B29" s="249" t="s">
        <v>141</v>
      </c>
      <c r="C29" s="258" t="s">
        <v>142</v>
      </c>
      <c r="D29" s="250" t="s">
        <v>135</v>
      </c>
      <c r="E29" s="251">
        <v>12.79</v>
      </c>
      <c r="F29" s="252"/>
      <c r="G29" s="253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1"/>
      <c r="S29" s="231" t="s">
        <v>143</v>
      </c>
      <c r="T29" s="231" t="s">
        <v>143</v>
      </c>
      <c r="U29" s="231">
        <v>8.9999999999999993E-3</v>
      </c>
      <c r="V29" s="231">
        <f>ROUND(E29*U29,2)</f>
        <v>0.12</v>
      </c>
      <c r="W29" s="231"/>
      <c r="X29" s="231" t="s">
        <v>108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109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2">
        <v>10</v>
      </c>
      <c r="B30" s="243" t="s">
        <v>144</v>
      </c>
      <c r="C30" s="256" t="s">
        <v>145</v>
      </c>
      <c r="D30" s="244" t="s">
        <v>135</v>
      </c>
      <c r="E30" s="245">
        <v>5.28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1"/>
      <c r="S30" s="231" t="s">
        <v>107</v>
      </c>
      <c r="T30" s="231" t="s">
        <v>107</v>
      </c>
      <c r="U30" s="231">
        <v>0.20200000000000001</v>
      </c>
      <c r="V30" s="231">
        <f>ROUND(E30*U30,2)</f>
        <v>1.07</v>
      </c>
      <c r="W30" s="231"/>
      <c r="X30" s="231" t="s">
        <v>108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109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29"/>
      <c r="B31" s="230"/>
      <c r="C31" s="257" t="s">
        <v>146</v>
      </c>
      <c r="D31" s="233"/>
      <c r="E31" s="234">
        <v>5.28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111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2">
        <v>11</v>
      </c>
      <c r="B32" s="243" t="s">
        <v>147</v>
      </c>
      <c r="C32" s="256" t="s">
        <v>148</v>
      </c>
      <c r="D32" s="244" t="s">
        <v>106</v>
      </c>
      <c r="E32" s="245">
        <v>577.20000000000005</v>
      </c>
      <c r="F32" s="246"/>
      <c r="G32" s="247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1"/>
      <c r="S32" s="231" t="s">
        <v>107</v>
      </c>
      <c r="T32" s="231" t="s">
        <v>107</v>
      </c>
      <c r="U32" s="231">
        <v>1.7999999999999999E-2</v>
      </c>
      <c r="V32" s="231">
        <f>ROUND(E32*U32,2)</f>
        <v>10.39</v>
      </c>
      <c r="W32" s="231"/>
      <c r="X32" s="231" t="s">
        <v>108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109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29"/>
      <c r="B33" s="230"/>
      <c r="C33" s="257" t="s">
        <v>120</v>
      </c>
      <c r="D33" s="233"/>
      <c r="E33" s="234">
        <v>58.2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111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57" t="s">
        <v>121</v>
      </c>
      <c r="D34" s="233"/>
      <c r="E34" s="234">
        <v>39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111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57" t="s">
        <v>122</v>
      </c>
      <c r="D35" s="233"/>
      <c r="E35" s="234">
        <v>386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111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57" t="s">
        <v>117</v>
      </c>
      <c r="D36" s="233"/>
      <c r="E36" s="234">
        <v>94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111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5">
      <c r="A37" s="236" t="s">
        <v>102</v>
      </c>
      <c r="B37" s="237" t="s">
        <v>56</v>
      </c>
      <c r="C37" s="255" t="s">
        <v>57</v>
      </c>
      <c r="D37" s="238"/>
      <c r="E37" s="239"/>
      <c r="F37" s="240"/>
      <c r="G37" s="241">
        <f>SUMIF(AG38:AG44,"&lt;&gt;NOR",G38:G44)</f>
        <v>0</v>
      </c>
      <c r="H37" s="235"/>
      <c r="I37" s="235">
        <f>SUM(I38:I44)</f>
        <v>0</v>
      </c>
      <c r="J37" s="235"/>
      <c r="K37" s="235">
        <f>SUM(K38:K44)</f>
        <v>0</v>
      </c>
      <c r="L37" s="235"/>
      <c r="M37" s="235">
        <f>SUM(M38:M44)</f>
        <v>0</v>
      </c>
      <c r="N37" s="235"/>
      <c r="O37" s="235">
        <f>SUM(O38:O44)</f>
        <v>0</v>
      </c>
      <c r="P37" s="235"/>
      <c r="Q37" s="235">
        <f>SUM(Q38:Q44)</f>
        <v>0</v>
      </c>
      <c r="R37" s="235"/>
      <c r="S37" s="235"/>
      <c r="T37" s="235"/>
      <c r="U37" s="235"/>
      <c r="V37" s="235">
        <f>SUM(V38:V44)</f>
        <v>0</v>
      </c>
      <c r="W37" s="235"/>
      <c r="X37" s="235"/>
      <c r="AG37" t="s">
        <v>103</v>
      </c>
    </row>
    <row r="38" spans="1:60" outlineLevel="1" x14ac:dyDescent="0.25">
      <c r="A38" s="248">
        <v>12</v>
      </c>
      <c r="B38" s="249" t="s">
        <v>149</v>
      </c>
      <c r="C38" s="258" t="s">
        <v>150</v>
      </c>
      <c r="D38" s="250" t="s">
        <v>151</v>
      </c>
      <c r="E38" s="251">
        <v>1</v>
      </c>
      <c r="F38" s="252"/>
      <c r="G38" s="253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1"/>
      <c r="S38" s="231" t="s">
        <v>130</v>
      </c>
      <c r="T38" s="231" t="s">
        <v>131</v>
      </c>
      <c r="U38" s="231">
        <v>0</v>
      </c>
      <c r="V38" s="231">
        <f>ROUND(E38*U38,2)</f>
        <v>0</v>
      </c>
      <c r="W38" s="231"/>
      <c r="X38" s="231" t="s">
        <v>108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109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8">
        <v>13</v>
      </c>
      <c r="B39" s="249" t="s">
        <v>152</v>
      </c>
      <c r="C39" s="258" t="s">
        <v>153</v>
      </c>
      <c r="D39" s="250" t="s">
        <v>151</v>
      </c>
      <c r="E39" s="251">
        <v>1</v>
      </c>
      <c r="F39" s="252"/>
      <c r="G39" s="253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1"/>
      <c r="S39" s="231" t="s">
        <v>130</v>
      </c>
      <c r="T39" s="231" t="s">
        <v>131</v>
      </c>
      <c r="U39" s="231">
        <v>0</v>
      </c>
      <c r="V39" s="231">
        <f>ROUND(E39*U39,2)</f>
        <v>0</v>
      </c>
      <c r="W39" s="231"/>
      <c r="X39" s="231" t="s">
        <v>108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109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8">
        <v>14</v>
      </c>
      <c r="B40" s="249" t="s">
        <v>154</v>
      </c>
      <c r="C40" s="258" t="s">
        <v>155</v>
      </c>
      <c r="D40" s="250" t="s">
        <v>151</v>
      </c>
      <c r="E40" s="251">
        <v>1</v>
      </c>
      <c r="F40" s="252"/>
      <c r="G40" s="253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1"/>
      <c r="S40" s="231" t="s">
        <v>130</v>
      </c>
      <c r="T40" s="231" t="s">
        <v>131</v>
      </c>
      <c r="U40" s="231">
        <v>0</v>
      </c>
      <c r="V40" s="231">
        <f>ROUND(E40*U40,2)</f>
        <v>0</v>
      </c>
      <c r="W40" s="231"/>
      <c r="X40" s="231" t="s">
        <v>156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157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8">
        <v>15</v>
      </c>
      <c r="B41" s="249" t="s">
        <v>158</v>
      </c>
      <c r="C41" s="258" t="s">
        <v>159</v>
      </c>
      <c r="D41" s="250" t="s">
        <v>151</v>
      </c>
      <c r="E41" s="251">
        <v>1</v>
      </c>
      <c r="F41" s="252"/>
      <c r="G41" s="253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1"/>
      <c r="S41" s="231" t="s">
        <v>130</v>
      </c>
      <c r="T41" s="231" t="s">
        <v>131</v>
      </c>
      <c r="U41" s="231">
        <v>0</v>
      </c>
      <c r="V41" s="231">
        <f>ROUND(E41*U41,2)</f>
        <v>0</v>
      </c>
      <c r="W41" s="231"/>
      <c r="X41" s="231" t="s">
        <v>160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161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8">
        <v>16</v>
      </c>
      <c r="B42" s="249" t="s">
        <v>162</v>
      </c>
      <c r="C42" s="258" t="s">
        <v>163</v>
      </c>
      <c r="D42" s="250" t="s">
        <v>151</v>
      </c>
      <c r="E42" s="251">
        <v>1</v>
      </c>
      <c r="F42" s="252"/>
      <c r="G42" s="253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1"/>
      <c r="S42" s="231" t="s">
        <v>130</v>
      </c>
      <c r="T42" s="231" t="s">
        <v>131</v>
      </c>
      <c r="U42" s="231">
        <v>0</v>
      </c>
      <c r="V42" s="231">
        <f>ROUND(E42*U42,2)</f>
        <v>0</v>
      </c>
      <c r="W42" s="231"/>
      <c r="X42" s="231" t="s">
        <v>156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8">
        <v>17</v>
      </c>
      <c r="B43" s="249" t="s">
        <v>164</v>
      </c>
      <c r="C43" s="258" t="s">
        <v>165</v>
      </c>
      <c r="D43" s="250" t="s">
        <v>151</v>
      </c>
      <c r="E43" s="251">
        <v>1</v>
      </c>
      <c r="F43" s="252"/>
      <c r="G43" s="253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1"/>
      <c r="S43" s="231" t="s">
        <v>130</v>
      </c>
      <c r="T43" s="231" t="s">
        <v>131</v>
      </c>
      <c r="U43" s="231">
        <v>0</v>
      </c>
      <c r="V43" s="231">
        <f>ROUND(E43*U43,2)</f>
        <v>0</v>
      </c>
      <c r="W43" s="231"/>
      <c r="X43" s="231" t="s">
        <v>156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157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8">
        <v>18</v>
      </c>
      <c r="B44" s="249" t="s">
        <v>166</v>
      </c>
      <c r="C44" s="258" t="s">
        <v>167</v>
      </c>
      <c r="D44" s="250" t="s">
        <v>151</v>
      </c>
      <c r="E44" s="251">
        <v>1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1"/>
      <c r="S44" s="231" t="s">
        <v>130</v>
      </c>
      <c r="T44" s="231" t="s">
        <v>131</v>
      </c>
      <c r="U44" s="231">
        <v>0</v>
      </c>
      <c r="V44" s="231">
        <f>ROUND(E44*U44,2)</f>
        <v>0</v>
      </c>
      <c r="W44" s="231"/>
      <c r="X44" s="231" t="s">
        <v>160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5">
      <c r="A45" s="236" t="s">
        <v>102</v>
      </c>
      <c r="B45" s="237" t="s">
        <v>58</v>
      </c>
      <c r="C45" s="255" t="s">
        <v>59</v>
      </c>
      <c r="D45" s="238"/>
      <c r="E45" s="239"/>
      <c r="F45" s="240"/>
      <c r="G45" s="241">
        <f>SUMIF(AG46:AG49,"&lt;&gt;NOR",G46:G49)</f>
        <v>0</v>
      </c>
      <c r="H45" s="235"/>
      <c r="I45" s="235">
        <f>SUM(I46:I49)</f>
        <v>0</v>
      </c>
      <c r="J45" s="235"/>
      <c r="K45" s="235">
        <f>SUM(K46:K49)</f>
        <v>0</v>
      </c>
      <c r="L45" s="235"/>
      <c r="M45" s="235">
        <f>SUM(M46:M49)</f>
        <v>0</v>
      </c>
      <c r="N45" s="235"/>
      <c r="O45" s="235">
        <f>SUM(O46:O49)</f>
        <v>27.11</v>
      </c>
      <c r="P45" s="235"/>
      <c r="Q45" s="235">
        <f>SUM(Q46:Q49)</f>
        <v>0</v>
      </c>
      <c r="R45" s="235"/>
      <c r="S45" s="235"/>
      <c r="T45" s="235"/>
      <c r="U45" s="235"/>
      <c r="V45" s="235">
        <f>SUM(V46:V49)</f>
        <v>22.89</v>
      </c>
      <c r="W45" s="235"/>
      <c r="X45" s="235"/>
      <c r="AG45" t="s">
        <v>103</v>
      </c>
    </row>
    <row r="46" spans="1:60" outlineLevel="1" x14ac:dyDescent="0.25">
      <c r="A46" s="242">
        <v>19</v>
      </c>
      <c r="B46" s="243" t="s">
        <v>168</v>
      </c>
      <c r="C46" s="256" t="s">
        <v>169</v>
      </c>
      <c r="D46" s="244" t="s">
        <v>135</v>
      </c>
      <c r="E46" s="245">
        <v>10.574999999999999</v>
      </c>
      <c r="F46" s="246"/>
      <c r="G46" s="247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1">
        <v>2.4462199999999998</v>
      </c>
      <c r="O46" s="231">
        <f>ROUND(E46*N46,2)</f>
        <v>25.87</v>
      </c>
      <c r="P46" s="231">
        <v>0</v>
      </c>
      <c r="Q46" s="231">
        <f>ROUND(E46*P46,2)</f>
        <v>0</v>
      </c>
      <c r="R46" s="231"/>
      <c r="S46" s="231" t="s">
        <v>107</v>
      </c>
      <c r="T46" s="231" t="s">
        <v>107</v>
      </c>
      <c r="U46" s="231">
        <v>0.48</v>
      </c>
      <c r="V46" s="231">
        <f>ROUND(E46*U46,2)</f>
        <v>5.08</v>
      </c>
      <c r="W46" s="231"/>
      <c r="X46" s="231" t="s">
        <v>108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109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57" t="s">
        <v>170</v>
      </c>
      <c r="D47" s="233"/>
      <c r="E47" s="234">
        <v>10.57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111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0.399999999999999" outlineLevel="1" x14ac:dyDescent="0.25">
      <c r="A48" s="242">
        <v>20</v>
      </c>
      <c r="B48" s="243" t="s">
        <v>171</v>
      </c>
      <c r="C48" s="256" t="s">
        <v>172</v>
      </c>
      <c r="D48" s="244" t="s">
        <v>173</v>
      </c>
      <c r="E48" s="245">
        <v>1.1696</v>
      </c>
      <c r="F48" s="246"/>
      <c r="G48" s="247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1">
        <v>1.0570200000000001</v>
      </c>
      <c r="O48" s="231">
        <f>ROUND(E48*N48,2)</f>
        <v>1.24</v>
      </c>
      <c r="P48" s="231">
        <v>0</v>
      </c>
      <c r="Q48" s="231">
        <f>ROUND(E48*P48,2)</f>
        <v>0</v>
      </c>
      <c r="R48" s="231"/>
      <c r="S48" s="231" t="s">
        <v>107</v>
      </c>
      <c r="T48" s="231" t="s">
        <v>107</v>
      </c>
      <c r="U48" s="231">
        <v>15.231</v>
      </c>
      <c r="V48" s="231">
        <f>ROUND(E48*U48,2)</f>
        <v>17.809999999999999</v>
      </c>
      <c r="W48" s="231"/>
      <c r="X48" s="231" t="s">
        <v>108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109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57" t="s">
        <v>174</v>
      </c>
      <c r="D49" s="233"/>
      <c r="E49" s="234">
        <v>1.17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111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5">
      <c r="A50" s="236" t="s">
        <v>102</v>
      </c>
      <c r="B50" s="237" t="s">
        <v>60</v>
      </c>
      <c r="C50" s="255" t="s">
        <v>61</v>
      </c>
      <c r="D50" s="238"/>
      <c r="E50" s="239"/>
      <c r="F50" s="240"/>
      <c r="G50" s="241">
        <f>SUMIF(AG51:AG92,"&lt;&gt;NOR",G51:G92)</f>
        <v>0</v>
      </c>
      <c r="H50" s="235"/>
      <c r="I50" s="235">
        <f>SUM(I51:I92)</f>
        <v>0</v>
      </c>
      <c r="J50" s="235"/>
      <c r="K50" s="235">
        <f>SUM(K51:K92)</f>
        <v>0</v>
      </c>
      <c r="L50" s="235"/>
      <c r="M50" s="235">
        <f>SUM(M51:M92)</f>
        <v>0</v>
      </c>
      <c r="N50" s="235"/>
      <c r="O50" s="235">
        <f>SUM(O51:O92)</f>
        <v>469.13000000000005</v>
      </c>
      <c r="P50" s="235"/>
      <c r="Q50" s="235">
        <f>SUM(Q51:Q92)</f>
        <v>0</v>
      </c>
      <c r="R50" s="235"/>
      <c r="S50" s="235"/>
      <c r="T50" s="235"/>
      <c r="U50" s="235"/>
      <c r="V50" s="235">
        <f>SUM(V51:V92)</f>
        <v>1002.4399999999999</v>
      </c>
      <c r="W50" s="235"/>
      <c r="X50" s="235"/>
      <c r="AG50" t="s">
        <v>103</v>
      </c>
    </row>
    <row r="51" spans="1:60" outlineLevel="1" x14ac:dyDescent="0.25">
      <c r="A51" s="242">
        <v>21</v>
      </c>
      <c r="B51" s="243" t="s">
        <v>175</v>
      </c>
      <c r="C51" s="256" t="s">
        <v>176</v>
      </c>
      <c r="D51" s="244" t="s">
        <v>106</v>
      </c>
      <c r="E51" s="245">
        <v>526.02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1">
        <v>9.8199999999999996E-2</v>
      </c>
      <c r="O51" s="231">
        <f>ROUND(E51*N51,2)</f>
        <v>51.66</v>
      </c>
      <c r="P51" s="231">
        <v>0</v>
      </c>
      <c r="Q51" s="231">
        <f>ROUND(E51*P51,2)</f>
        <v>0</v>
      </c>
      <c r="R51" s="231"/>
      <c r="S51" s="231" t="s">
        <v>107</v>
      </c>
      <c r="T51" s="231" t="s">
        <v>107</v>
      </c>
      <c r="U51" s="231">
        <v>2.1000000000000001E-2</v>
      </c>
      <c r="V51" s="231">
        <f>ROUND(E51*U51,2)</f>
        <v>11.05</v>
      </c>
      <c r="W51" s="231"/>
      <c r="X51" s="231" t="s">
        <v>108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109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57" t="s">
        <v>177</v>
      </c>
      <c r="D52" s="233"/>
      <c r="E52" s="234">
        <v>58.52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111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57" t="s">
        <v>178</v>
      </c>
      <c r="D53" s="233"/>
      <c r="E53" s="234">
        <v>42.9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111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29"/>
      <c r="B54" s="230"/>
      <c r="C54" s="257" t="s">
        <v>179</v>
      </c>
      <c r="D54" s="233"/>
      <c r="E54" s="234">
        <v>424.6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111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2">
        <v>22</v>
      </c>
      <c r="B55" s="243" t="s">
        <v>180</v>
      </c>
      <c r="C55" s="256" t="s">
        <v>181</v>
      </c>
      <c r="D55" s="244" t="s">
        <v>106</v>
      </c>
      <c r="E55" s="245">
        <v>257.34500000000003</v>
      </c>
      <c r="F55" s="246"/>
      <c r="G55" s="247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1">
        <v>0.27994000000000002</v>
      </c>
      <c r="O55" s="231">
        <f>ROUND(E55*N55,2)</f>
        <v>72.040000000000006</v>
      </c>
      <c r="P55" s="231">
        <v>0</v>
      </c>
      <c r="Q55" s="231">
        <f>ROUND(E55*P55,2)</f>
        <v>0</v>
      </c>
      <c r="R55" s="231"/>
      <c r="S55" s="231" t="s">
        <v>107</v>
      </c>
      <c r="T55" s="231" t="s">
        <v>107</v>
      </c>
      <c r="U55" s="231">
        <v>2.5999999999999999E-2</v>
      </c>
      <c r="V55" s="231">
        <f>ROUND(E55*U55,2)</f>
        <v>6.69</v>
      </c>
      <c r="W55" s="231"/>
      <c r="X55" s="231" t="s">
        <v>108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109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29"/>
      <c r="B56" s="230"/>
      <c r="C56" s="257" t="s">
        <v>182</v>
      </c>
      <c r="D56" s="233"/>
      <c r="E56" s="234">
        <v>95.64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111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29"/>
      <c r="B57" s="230"/>
      <c r="C57" s="257" t="s">
        <v>183</v>
      </c>
      <c r="D57" s="233"/>
      <c r="E57" s="234">
        <v>161.69999999999999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111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2">
        <v>23</v>
      </c>
      <c r="B58" s="243" t="s">
        <v>184</v>
      </c>
      <c r="C58" s="256" t="s">
        <v>185</v>
      </c>
      <c r="D58" s="244" t="s">
        <v>106</v>
      </c>
      <c r="E58" s="245">
        <v>257.34500000000003</v>
      </c>
      <c r="F58" s="246"/>
      <c r="G58" s="247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1">
        <v>0.37080000000000002</v>
      </c>
      <c r="O58" s="231">
        <f>ROUND(E58*N58,2)</f>
        <v>95.42</v>
      </c>
      <c r="P58" s="231">
        <v>0</v>
      </c>
      <c r="Q58" s="231">
        <f>ROUND(E58*P58,2)</f>
        <v>0</v>
      </c>
      <c r="R58" s="231"/>
      <c r="S58" s="231" t="s">
        <v>107</v>
      </c>
      <c r="T58" s="231" t="s">
        <v>107</v>
      </c>
      <c r="U58" s="231">
        <v>2.9000000000000001E-2</v>
      </c>
      <c r="V58" s="231">
        <f>ROUND(E58*U58,2)</f>
        <v>7.46</v>
      </c>
      <c r="W58" s="231"/>
      <c r="X58" s="231" t="s">
        <v>108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109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57" t="s">
        <v>182</v>
      </c>
      <c r="D59" s="233"/>
      <c r="E59" s="234">
        <v>95.64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111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29"/>
      <c r="B60" s="230"/>
      <c r="C60" s="257" t="s">
        <v>183</v>
      </c>
      <c r="D60" s="233"/>
      <c r="E60" s="234">
        <v>161.69999999999999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111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2">
        <v>24</v>
      </c>
      <c r="B61" s="243" t="s">
        <v>186</v>
      </c>
      <c r="C61" s="256" t="s">
        <v>187</v>
      </c>
      <c r="D61" s="244" t="s">
        <v>106</v>
      </c>
      <c r="E61" s="245">
        <v>163</v>
      </c>
      <c r="F61" s="246"/>
      <c r="G61" s="247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1">
        <v>0.30131999999999998</v>
      </c>
      <c r="O61" s="231">
        <f>ROUND(E61*N61,2)</f>
        <v>49.12</v>
      </c>
      <c r="P61" s="231">
        <v>0</v>
      </c>
      <c r="Q61" s="231">
        <f>ROUND(E61*P61,2)</f>
        <v>0</v>
      </c>
      <c r="R61" s="231"/>
      <c r="S61" s="231" t="s">
        <v>107</v>
      </c>
      <c r="T61" s="231" t="s">
        <v>107</v>
      </c>
      <c r="U61" s="231">
        <v>1.1439999999999999</v>
      </c>
      <c r="V61" s="231">
        <f>ROUND(E61*U61,2)</f>
        <v>186.47</v>
      </c>
      <c r="W61" s="231"/>
      <c r="X61" s="231" t="s">
        <v>108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109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29"/>
      <c r="B62" s="230"/>
      <c r="C62" s="257" t="s">
        <v>188</v>
      </c>
      <c r="D62" s="233"/>
      <c r="E62" s="234">
        <v>70.5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111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29"/>
      <c r="B63" s="230"/>
      <c r="C63" s="257" t="s">
        <v>189</v>
      </c>
      <c r="D63" s="233"/>
      <c r="E63" s="234">
        <v>92.5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111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2">
        <v>25</v>
      </c>
      <c r="B64" s="243" t="s">
        <v>190</v>
      </c>
      <c r="C64" s="256" t="s">
        <v>191</v>
      </c>
      <c r="D64" s="244" t="s">
        <v>106</v>
      </c>
      <c r="E64" s="245">
        <v>577.41</v>
      </c>
      <c r="F64" s="246"/>
      <c r="G64" s="247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1">
        <v>0.11</v>
      </c>
      <c r="O64" s="231">
        <f>ROUND(E64*N64,2)</f>
        <v>63.52</v>
      </c>
      <c r="P64" s="231">
        <v>0</v>
      </c>
      <c r="Q64" s="231">
        <f>ROUND(E64*P64,2)</f>
        <v>0</v>
      </c>
      <c r="R64" s="231"/>
      <c r="S64" s="231" t="s">
        <v>107</v>
      </c>
      <c r="T64" s="231" t="s">
        <v>107</v>
      </c>
      <c r="U64" s="231">
        <v>1.1930000000000001</v>
      </c>
      <c r="V64" s="231">
        <f>ROUND(E64*U64,2)</f>
        <v>688.85</v>
      </c>
      <c r="W64" s="231"/>
      <c r="X64" s="231" t="s">
        <v>108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109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29"/>
      <c r="B65" s="230"/>
      <c r="C65" s="257" t="s">
        <v>192</v>
      </c>
      <c r="D65" s="233"/>
      <c r="E65" s="234">
        <v>51.6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111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57" t="s">
        <v>193</v>
      </c>
      <c r="D66" s="233"/>
      <c r="E66" s="234">
        <v>13.81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111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29"/>
      <c r="B67" s="230"/>
      <c r="C67" s="257" t="s">
        <v>194</v>
      </c>
      <c r="D67" s="233"/>
      <c r="E67" s="234">
        <v>512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111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2">
        <v>26</v>
      </c>
      <c r="B68" s="243" t="s">
        <v>190</v>
      </c>
      <c r="C68" s="256" t="s">
        <v>191</v>
      </c>
      <c r="D68" s="244" t="s">
        <v>106</v>
      </c>
      <c r="E68" s="245">
        <v>34</v>
      </c>
      <c r="F68" s="246"/>
      <c r="G68" s="247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1">
        <v>0.11</v>
      </c>
      <c r="O68" s="231">
        <f>ROUND(E68*N68,2)</f>
        <v>3.74</v>
      </c>
      <c r="P68" s="231">
        <v>0</v>
      </c>
      <c r="Q68" s="231">
        <f>ROUND(E68*P68,2)</f>
        <v>0</v>
      </c>
      <c r="R68" s="231"/>
      <c r="S68" s="231" t="s">
        <v>107</v>
      </c>
      <c r="T68" s="231" t="s">
        <v>107</v>
      </c>
      <c r="U68" s="231">
        <v>1.1930000000000001</v>
      </c>
      <c r="V68" s="231">
        <f>ROUND(E68*U68,2)</f>
        <v>40.56</v>
      </c>
      <c r="W68" s="231"/>
      <c r="X68" s="231" t="s">
        <v>108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109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57" t="s">
        <v>114</v>
      </c>
      <c r="D69" s="233"/>
      <c r="E69" s="234">
        <v>34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111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0.399999999999999" outlineLevel="1" x14ac:dyDescent="0.25">
      <c r="A70" s="242">
        <v>27</v>
      </c>
      <c r="B70" s="243" t="s">
        <v>195</v>
      </c>
      <c r="C70" s="256" t="s">
        <v>196</v>
      </c>
      <c r="D70" s="244" t="s">
        <v>106</v>
      </c>
      <c r="E70" s="245">
        <v>611.16</v>
      </c>
      <c r="F70" s="246"/>
      <c r="G70" s="247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1"/>
      <c r="S70" s="231" t="s">
        <v>107</v>
      </c>
      <c r="T70" s="231" t="s">
        <v>107</v>
      </c>
      <c r="U70" s="231">
        <v>0.08</v>
      </c>
      <c r="V70" s="231">
        <f>ROUND(E70*U70,2)</f>
        <v>48.89</v>
      </c>
      <c r="W70" s="231"/>
      <c r="X70" s="231" t="s">
        <v>108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109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29"/>
      <c r="B71" s="230"/>
      <c r="C71" s="257" t="s">
        <v>192</v>
      </c>
      <c r="D71" s="233"/>
      <c r="E71" s="234">
        <v>51.6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111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29"/>
      <c r="B72" s="230"/>
      <c r="C72" s="257" t="s">
        <v>197</v>
      </c>
      <c r="D72" s="233"/>
      <c r="E72" s="234">
        <v>47.56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111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29"/>
      <c r="B73" s="230"/>
      <c r="C73" s="257" t="s">
        <v>194</v>
      </c>
      <c r="D73" s="233"/>
      <c r="E73" s="234">
        <v>512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111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0.399999999999999" outlineLevel="1" x14ac:dyDescent="0.25">
      <c r="A74" s="242">
        <v>28</v>
      </c>
      <c r="B74" s="243" t="s">
        <v>195</v>
      </c>
      <c r="C74" s="256" t="s">
        <v>196</v>
      </c>
      <c r="D74" s="244" t="s">
        <v>106</v>
      </c>
      <c r="E74" s="245">
        <v>27.4</v>
      </c>
      <c r="F74" s="246"/>
      <c r="G74" s="247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1"/>
      <c r="S74" s="231" t="s">
        <v>107</v>
      </c>
      <c r="T74" s="231" t="s">
        <v>107</v>
      </c>
      <c r="U74" s="231">
        <v>0.08</v>
      </c>
      <c r="V74" s="231">
        <f>ROUND(E74*U74,2)</f>
        <v>2.19</v>
      </c>
      <c r="W74" s="231"/>
      <c r="X74" s="231" t="s">
        <v>108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109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0.399999999999999" outlineLevel="1" x14ac:dyDescent="0.25">
      <c r="A75" s="229"/>
      <c r="B75" s="230"/>
      <c r="C75" s="257" t="s">
        <v>198</v>
      </c>
      <c r="D75" s="233"/>
      <c r="E75" s="234">
        <v>27.4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111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29"/>
      <c r="B76" s="230"/>
      <c r="C76" s="257" t="s">
        <v>199</v>
      </c>
      <c r="D76" s="233"/>
      <c r="E76" s="234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111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42">
        <v>29</v>
      </c>
      <c r="B77" s="243" t="s">
        <v>200</v>
      </c>
      <c r="C77" s="256" t="s">
        <v>201</v>
      </c>
      <c r="D77" s="244" t="s">
        <v>106</v>
      </c>
      <c r="E77" s="245">
        <v>27.4</v>
      </c>
      <c r="F77" s="246"/>
      <c r="G77" s="247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1">
        <v>7.1999999999999995E-2</v>
      </c>
      <c r="O77" s="231">
        <f>ROUND(E77*N77,2)</f>
        <v>1.97</v>
      </c>
      <c r="P77" s="231">
        <v>0</v>
      </c>
      <c r="Q77" s="231">
        <f>ROUND(E77*P77,2)</f>
        <v>0</v>
      </c>
      <c r="R77" s="231"/>
      <c r="S77" s="231" t="s">
        <v>107</v>
      </c>
      <c r="T77" s="231" t="s">
        <v>107</v>
      </c>
      <c r="U77" s="231">
        <v>0.375</v>
      </c>
      <c r="V77" s="231">
        <f>ROUND(E77*U77,2)</f>
        <v>10.28</v>
      </c>
      <c r="W77" s="231"/>
      <c r="X77" s="231" t="s">
        <v>108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109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0.399999999999999" outlineLevel="1" x14ac:dyDescent="0.25">
      <c r="A78" s="229"/>
      <c r="B78" s="230"/>
      <c r="C78" s="257" t="s">
        <v>198</v>
      </c>
      <c r="D78" s="233"/>
      <c r="E78" s="234">
        <v>27.4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111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42">
        <v>30</v>
      </c>
      <c r="B79" s="243" t="s">
        <v>202</v>
      </c>
      <c r="C79" s="256" t="s">
        <v>203</v>
      </c>
      <c r="D79" s="244" t="s">
        <v>106</v>
      </c>
      <c r="E79" s="245">
        <v>25.5</v>
      </c>
      <c r="F79" s="246"/>
      <c r="G79" s="247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1">
        <v>0.11799999999999999</v>
      </c>
      <c r="O79" s="231">
        <f>ROUND(E79*N79,2)</f>
        <v>3.01</v>
      </c>
      <c r="P79" s="231">
        <v>0</v>
      </c>
      <c r="Q79" s="231">
        <f>ROUND(E79*P79,2)</f>
        <v>0</v>
      </c>
      <c r="R79" s="231" t="s">
        <v>204</v>
      </c>
      <c r="S79" s="231" t="s">
        <v>107</v>
      </c>
      <c r="T79" s="231" t="s">
        <v>107</v>
      </c>
      <c r="U79" s="231">
        <v>0</v>
      </c>
      <c r="V79" s="231">
        <f>ROUND(E79*U79,2)</f>
        <v>0</v>
      </c>
      <c r="W79" s="231"/>
      <c r="X79" s="231" t="s">
        <v>160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205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29"/>
      <c r="B80" s="230"/>
      <c r="C80" s="257" t="s">
        <v>206</v>
      </c>
      <c r="D80" s="233"/>
      <c r="E80" s="234">
        <v>25.5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111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42">
        <v>31</v>
      </c>
      <c r="B81" s="243" t="s">
        <v>207</v>
      </c>
      <c r="C81" s="256" t="s">
        <v>208</v>
      </c>
      <c r="D81" s="244" t="s">
        <v>106</v>
      </c>
      <c r="E81" s="245">
        <v>551.91</v>
      </c>
      <c r="F81" s="246"/>
      <c r="G81" s="247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1">
        <v>0.11799999999999999</v>
      </c>
      <c r="O81" s="231">
        <f>ROUND(E81*N81,2)</f>
        <v>65.13</v>
      </c>
      <c r="P81" s="231">
        <v>0</v>
      </c>
      <c r="Q81" s="231">
        <f>ROUND(E81*P81,2)</f>
        <v>0</v>
      </c>
      <c r="R81" s="231"/>
      <c r="S81" s="231" t="s">
        <v>130</v>
      </c>
      <c r="T81" s="231" t="s">
        <v>131</v>
      </c>
      <c r="U81" s="231">
        <v>0</v>
      </c>
      <c r="V81" s="231">
        <f>ROUND(E81*U81,2)</f>
        <v>0</v>
      </c>
      <c r="W81" s="231"/>
      <c r="X81" s="231" t="s">
        <v>160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161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29"/>
      <c r="B82" s="230"/>
      <c r="C82" s="257" t="s">
        <v>209</v>
      </c>
      <c r="D82" s="233"/>
      <c r="E82" s="234">
        <v>26.1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111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29"/>
      <c r="B83" s="230"/>
      <c r="C83" s="257" t="s">
        <v>193</v>
      </c>
      <c r="D83" s="233"/>
      <c r="E83" s="234">
        <v>13.81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111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29"/>
      <c r="B84" s="230"/>
      <c r="C84" s="257" t="s">
        <v>194</v>
      </c>
      <c r="D84" s="233"/>
      <c r="E84" s="234">
        <v>512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111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42">
        <v>32</v>
      </c>
      <c r="B85" s="243" t="s">
        <v>210</v>
      </c>
      <c r="C85" s="256" t="s">
        <v>211</v>
      </c>
      <c r="D85" s="244" t="s">
        <v>106</v>
      </c>
      <c r="E85" s="245">
        <v>163</v>
      </c>
      <c r="F85" s="246"/>
      <c r="G85" s="247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1">
        <v>0.16700000000000001</v>
      </c>
      <c r="O85" s="231">
        <f>ROUND(E85*N85,2)</f>
        <v>27.22</v>
      </c>
      <c r="P85" s="231">
        <v>0</v>
      </c>
      <c r="Q85" s="231">
        <f>ROUND(E85*P85,2)</f>
        <v>0</v>
      </c>
      <c r="R85" s="231" t="s">
        <v>204</v>
      </c>
      <c r="S85" s="231" t="s">
        <v>107</v>
      </c>
      <c r="T85" s="231" t="s">
        <v>107</v>
      </c>
      <c r="U85" s="231">
        <v>0</v>
      </c>
      <c r="V85" s="231">
        <f>ROUND(E85*U85,2)</f>
        <v>0</v>
      </c>
      <c r="W85" s="231"/>
      <c r="X85" s="231" t="s">
        <v>160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161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29"/>
      <c r="B86" s="230"/>
      <c r="C86" s="257" t="s">
        <v>188</v>
      </c>
      <c r="D86" s="233"/>
      <c r="E86" s="234">
        <v>70.5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111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29"/>
      <c r="B87" s="230"/>
      <c r="C87" s="257" t="s">
        <v>189</v>
      </c>
      <c r="D87" s="233"/>
      <c r="E87" s="234">
        <v>92.5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111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42">
        <v>33</v>
      </c>
      <c r="B88" s="243" t="s">
        <v>212</v>
      </c>
      <c r="C88" s="256" t="s">
        <v>213</v>
      </c>
      <c r="D88" s="244" t="s">
        <v>106</v>
      </c>
      <c r="E88" s="245">
        <v>163</v>
      </c>
      <c r="F88" s="246"/>
      <c r="G88" s="247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1">
        <v>0.2</v>
      </c>
      <c r="O88" s="231">
        <f>ROUND(E88*N88,2)</f>
        <v>32.6</v>
      </c>
      <c r="P88" s="231">
        <v>0</v>
      </c>
      <c r="Q88" s="231">
        <f>ROUND(E88*P88,2)</f>
        <v>0</v>
      </c>
      <c r="R88" s="231" t="s">
        <v>204</v>
      </c>
      <c r="S88" s="231" t="s">
        <v>107</v>
      </c>
      <c r="T88" s="231" t="s">
        <v>107</v>
      </c>
      <c r="U88" s="231">
        <v>0</v>
      </c>
      <c r="V88" s="231">
        <f>ROUND(E88*U88,2)</f>
        <v>0</v>
      </c>
      <c r="W88" s="231"/>
      <c r="X88" s="231" t="s">
        <v>160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29"/>
      <c r="B89" s="230"/>
      <c r="C89" s="257" t="s">
        <v>188</v>
      </c>
      <c r="D89" s="233"/>
      <c r="E89" s="234">
        <v>70.5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111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29"/>
      <c r="B90" s="230"/>
      <c r="C90" s="257" t="s">
        <v>189</v>
      </c>
      <c r="D90" s="233"/>
      <c r="E90" s="234">
        <v>92.5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111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2">
        <v>34</v>
      </c>
      <c r="B91" s="243" t="s">
        <v>214</v>
      </c>
      <c r="C91" s="256" t="s">
        <v>215</v>
      </c>
      <c r="D91" s="244" t="s">
        <v>106</v>
      </c>
      <c r="E91" s="245">
        <v>27.4</v>
      </c>
      <c r="F91" s="246"/>
      <c r="G91" s="247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1">
        <v>0.13500000000000001</v>
      </c>
      <c r="O91" s="231">
        <f>ROUND(E91*N91,2)</f>
        <v>3.7</v>
      </c>
      <c r="P91" s="231">
        <v>0</v>
      </c>
      <c r="Q91" s="231">
        <f>ROUND(E91*P91,2)</f>
        <v>0</v>
      </c>
      <c r="R91" s="231" t="s">
        <v>204</v>
      </c>
      <c r="S91" s="231" t="s">
        <v>107</v>
      </c>
      <c r="T91" s="231" t="s">
        <v>107</v>
      </c>
      <c r="U91" s="231">
        <v>0</v>
      </c>
      <c r="V91" s="231">
        <f>ROUND(E91*U91,2)</f>
        <v>0</v>
      </c>
      <c r="W91" s="231"/>
      <c r="X91" s="231" t="s">
        <v>160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161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0.399999999999999" outlineLevel="1" x14ac:dyDescent="0.25">
      <c r="A92" s="229"/>
      <c r="B92" s="230"/>
      <c r="C92" s="257" t="s">
        <v>198</v>
      </c>
      <c r="D92" s="233"/>
      <c r="E92" s="234">
        <v>27.4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111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5">
      <c r="A93" s="236" t="s">
        <v>102</v>
      </c>
      <c r="B93" s="237" t="s">
        <v>62</v>
      </c>
      <c r="C93" s="255" t="s">
        <v>63</v>
      </c>
      <c r="D93" s="238"/>
      <c r="E93" s="239"/>
      <c r="F93" s="240"/>
      <c r="G93" s="241">
        <f>SUMIF(AG94:AG94,"&lt;&gt;NOR",G94:G94)</f>
        <v>0</v>
      </c>
      <c r="H93" s="235"/>
      <c r="I93" s="235">
        <f>SUM(I94:I94)</f>
        <v>0</v>
      </c>
      <c r="J93" s="235"/>
      <c r="K93" s="235">
        <f>SUM(K94:K94)</f>
        <v>0</v>
      </c>
      <c r="L93" s="235"/>
      <c r="M93" s="235">
        <f>SUM(M94:M94)</f>
        <v>0</v>
      </c>
      <c r="N93" s="235"/>
      <c r="O93" s="235">
        <f>SUM(O94:O94)</f>
        <v>0</v>
      </c>
      <c r="P93" s="235"/>
      <c r="Q93" s="235">
        <f>SUM(Q94:Q94)</f>
        <v>0</v>
      </c>
      <c r="R93" s="235"/>
      <c r="S93" s="235"/>
      <c r="T93" s="235"/>
      <c r="U93" s="235"/>
      <c r="V93" s="235">
        <f>SUM(V94:V94)</f>
        <v>0</v>
      </c>
      <c r="W93" s="235"/>
      <c r="X93" s="235"/>
      <c r="AG93" t="s">
        <v>103</v>
      </c>
    </row>
    <row r="94" spans="1:60" outlineLevel="1" x14ac:dyDescent="0.25">
      <c r="A94" s="248">
        <v>35</v>
      </c>
      <c r="B94" s="249" t="s">
        <v>149</v>
      </c>
      <c r="C94" s="258" t="s">
        <v>216</v>
      </c>
      <c r="D94" s="250" t="s">
        <v>151</v>
      </c>
      <c r="E94" s="251">
        <v>1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1"/>
      <c r="S94" s="231" t="s">
        <v>130</v>
      </c>
      <c r="T94" s="231" t="s">
        <v>131</v>
      </c>
      <c r="U94" s="231">
        <v>0</v>
      </c>
      <c r="V94" s="231">
        <f>ROUND(E94*U94,2)</f>
        <v>0</v>
      </c>
      <c r="W94" s="231"/>
      <c r="X94" s="231" t="s">
        <v>217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218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5">
      <c r="A95" s="236" t="s">
        <v>102</v>
      </c>
      <c r="B95" s="237" t="s">
        <v>64</v>
      </c>
      <c r="C95" s="255" t="s">
        <v>65</v>
      </c>
      <c r="D95" s="238"/>
      <c r="E95" s="239"/>
      <c r="F95" s="240"/>
      <c r="G95" s="241">
        <f>SUMIF(AG96:AG100,"&lt;&gt;NOR",G96:G100)</f>
        <v>0</v>
      </c>
      <c r="H95" s="235"/>
      <c r="I95" s="235">
        <f>SUM(I96:I100)</f>
        <v>0</v>
      </c>
      <c r="J95" s="235"/>
      <c r="K95" s="235">
        <f>SUM(K96:K100)</f>
        <v>0</v>
      </c>
      <c r="L95" s="235"/>
      <c r="M95" s="235">
        <f>SUM(M96:M100)</f>
        <v>0</v>
      </c>
      <c r="N95" s="235"/>
      <c r="O95" s="235">
        <f>SUM(O96:O100)</f>
        <v>5.8900000000000006</v>
      </c>
      <c r="P95" s="235"/>
      <c r="Q95" s="235">
        <f>SUM(Q96:Q100)</f>
        <v>0</v>
      </c>
      <c r="R95" s="235"/>
      <c r="S95" s="235"/>
      <c r="T95" s="235"/>
      <c r="U95" s="235"/>
      <c r="V95" s="235">
        <f>SUM(V96:V100)</f>
        <v>10.350000000000001</v>
      </c>
      <c r="W95" s="235"/>
      <c r="X95" s="235"/>
      <c r="AG95" t="s">
        <v>103</v>
      </c>
    </row>
    <row r="96" spans="1:60" outlineLevel="1" x14ac:dyDescent="0.25">
      <c r="A96" s="242">
        <v>36</v>
      </c>
      <c r="B96" s="243" t="s">
        <v>219</v>
      </c>
      <c r="C96" s="256" t="s">
        <v>220</v>
      </c>
      <c r="D96" s="244" t="s">
        <v>129</v>
      </c>
      <c r="E96" s="245">
        <v>4.5</v>
      </c>
      <c r="F96" s="246"/>
      <c r="G96" s="247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1"/>
      <c r="S96" s="231" t="s">
        <v>107</v>
      </c>
      <c r="T96" s="231" t="s">
        <v>107</v>
      </c>
      <c r="U96" s="231">
        <v>6.6000000000000003E-2</v>
      </c>
      <c r="V96" s="231">
        <f>ROUND(E96*U96,2)</f>
        <v>0.3</v>
      </c>
      <c r="W96" s="231"/>
      <c r="X96" s="231" t="s">
        <v>108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109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29"/>
      <c r="B97" s="230"/>
      <c r="C97" s="257" t="s">
        <v>221</v>
      </c>
      <c r="D97" s="233"/>
      <c r="E97" s="234">
        <v>4.5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111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0.399999999999999" outlineLevel="1" x14ac:dyDescent="0.25">
      <c r="A98" s="248">
        <v>37</v>
      </c>
      <c r="B98" s="249" t="s">
        <v>222</v>
      </c>
      <c r="C98" s="258" t="s">
        <v>223</v>
      </c>
      <c r="D98" s="250" t="s">
        <v>224</v>
      </c>
      <c r="E98" s="251">
        <v>2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1">
        <v>2.9291700000000001</v>
      </c>
      <c r="O98" s="231">
        <f>ROUND(E98*N98,2)</f>
        <v>5.86</v>
      </c>
      <c r="P98" s="231">
        <v>0</v>
      </c>
      <c r="Q98" s="231">
        <f>ROUND(E98*P98,2)</f>
        <v>0</v>
      </c>
      <c r="R98" s="231"/>
      <c r="S98" s="231" t="s">
        <v>107</v>
      </c>
      <c r="T98" s="231" t="s">
        <v>107</v>
      </c>
      <c r="U98" s="231">
        <v>5.024</v>
      </c>
      <c r="V98" s="231">
        <f>ROUND(E98*U98,2)</f>
        <v>10.050000000000001</v>
      </c>
      <c r="W98" s="231"/>
      <c r="X98" s="231" t="s">
        <v>108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109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42">
        <v>38</v>
      </c>
      <c r="B99" s="243" t="s">
        <v>225</v>
      </c>
      <c r="C99" s="256" t="s">
        <v>226</v>
      </c>
      <c r="D99" s="244" t="s">
        <v>224</v>
      </c>
      <c r="E99" s="245">
        <v>6.75</v>
      </c>
      <c r="F99" s="246"/>
      <c r="G99" s="247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1">
        <v>5.0400000000000002E-3</v>
      </c>
      <c r="O99" s="231">
        <f>ROUND(E99*N99,2)</f>
        <v>0.03</v>
      </c>
      <c r="P99" s="231">
        <v>0</v>
      </c>
      <c r="Q99" s="231">
        <f>ROUND(E99*P99,2)</f>
        <v>0</v>
      </c>
      <c r="R99" s="231" t="s">
        <v>204</v>
      </c>
      <c r="S99" s="231" t="s">
        <v>107</v>
      </c>
      <c r="T99" s="231" t="s">
        <v>107</v>
      </c>
      <c r="U99" s="231">
        <v>0</v>
      </c>
      <c r="V99" s="231">
        <f>ROUND(E99*U99,2)</f>
        <v>0</v>
      </c>
      <c r="W99" s="231"/>
      <c r="X99" s="231" t="s">
        <v>160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161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29"/>
      <c r="B100" s="230"/>
      <c r="C100" s="257" t="s">
        <v>227</v>
      </c>
      <c r="D100" s="233"/>
      <c r="E100" s="234">
        <v>6.75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111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x14ac:dyDescent="0.25">
      <c r="A101" s="236" t="s">
        <v>102</v>
      </c>
      <c r="B101" s="237" t="s">
        <v>66</v>
      </c>
      <c r="C101" s="255" t="s">
        <v>67</v>
      </c>
      <c r="D101" s="238"/>
      <c r="E101" s="239"/>
      <c r="F101" s="240"/>
      <c r="G101" s="241">
        <f>SUMIF(AG102:AG132,"&lt;&gt;NOR",G102:G132)</f>
        <v>0</v>
      </c>
      <c r="H101" s="235"/>
      <c r="I101" s="235">
        <f>SUM(I102:I132)</f>
        <v>0</v>
      </c>
      <c r="J101" s="235"/>
      <c r="K101" s="235">
        <f>SUM(K102:K132)</f>
        <v>0</v>
      </c>
      <c r="L101" s="235"/>
      <c r="M101" s="235">
        <f>SUM(M102:M132)</f>
        <v>0</v>
      </c>
      <c r="N101" s="235"/>
      <c r="O101" s="235">
        <f>SUM(O102:O132)</f>
        <v>20.860000000000003</v>
      </c>
      <c r="P101" s="235"/>
      <c r="Q101" s="235">
        <f>SUM(Q102:Q132)</f>
        <v>0</v>
      </c>
      <c r="R101" s="235"/>
      <c r="S101" s="235"/>
      <c r="T101" s="235"/>
      <c r="U101" s="235"/>
      <c r="V101" s="235">
        <f>SUM(V102:V132)</f>
        <v>126.46000000000001</v>
      </c>
      <c r="W101" s="235"/>
      <c r="X101" s="235"/>
      <c r="AG101" t="s">
        <v>103</v>
      </c>
    </row>
    <row r="102" spans="1:60" outlineLevel="1" x14ac:dyDescent="0.25">
      <c r="A102" s="242">
        <v>39</v>
      </c>
      <c r="B102" s="243" t="s">
        <v>228</v>
      </c>
      <c r="C102" s="256" t="s">
        <v>229</v>
      </c>
      <c r="D102" s="244" t="s">
        <v>129</v>
      </c>
      <c r="E102" s="245">
        <v>92.5</v>
      </c>
      <c r="F102" s="246"/>
      <c r="G102" s="247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1">
        <v>1.5E-3</v>
      </c>
      <c r="O102" s="231">
        <f>ROUND(E102*N102,2)</f>
        <v>0.14000000000000001</v>
      </c>
      <c r="P102" s="231">
        <v>0</v>
      </c>
      <c r="Q102" s="231">
        <f>ROUND(E102*P102,2)</f>
        <v>0</v>
      </c>
      <c r="R102" s="231"/>
      <c r="S102" s="231" t="s">
        <v>107</v>
      </c>
      <c r="T102" s="231" t="s">
        <v>107</v>
      </c>
      <c r="U102" s="231">
        <v>8.7999999999999995E-2</v>
      </c>
      <c r="V102" s="231">
        <f>ROUND(E102*U102,2)</f>
        <v>8.14</v>
      </c>
      <c r="W102" s="231"/>
      <c r="X102" s="231" t="s">
        <v>108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109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29"/>
      <c r="B103" s="230"/>
      <c r="C103" s="257" t="s">
        <v>230</v>
      </c>
      <c r="D103" s="233"/>
      <c r="E103" s="234">
        <v>92.5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111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42">
        <v>40</v>
      </c>
      <c r="B104" s="243" t="s">
        <v>231</v>
      </c>
      <c r="C104" s="256" t="s">
        <v>232</v>
      </c>
      <c r="D104" s="244" t="s">
        <v>224</v>
      </c>
      <c r="E104" s="245">
        <v>15</v>
      </c>
      <c r="F104" s="246"/>
      <c r="G104" s="247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1">
        <v>0.24590000000000001</v>
      </c>
      <c r="O104" s="231">
        <f>ROUND(E104*N104,2)</f>
        <v>3.69</v>
      </c>
      <c r="P104" s="231">
        <v>0</v>
      </c>
      <c r="Q104" s="231">
        <f>ROUND(E104*P104,2)</f>
        <v>0</v>
      </c>
      <c r="R104" s="231"/>
      <c r="S104" s="231" t="s">
        <v>107</v>
      </c>
      <c r="T104" s="231" t="s">
        <v>107</v>
      </c>
      <c r="U104" s="231">
        <v>0.81799999999999995</v>
      </c>
      <c r="V104" s="231">
        <f>ROUND(E104*U104,2)</f>
        <v>12.27</v>
      </c>
      <c r="W104" s="231"/>
      <c r="X104" s="231" t="s">
        <v>108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109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29"/>
      <c r="B105" s="230"/>
      <c r="C105" s="257" t="s">
        <v>233</v>
      </c>
      <c r="D105" s="233"/>
      <c r="E105" s="234">
        <v>15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111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42">
        <v>41</v>
      </c>
      <c r="B106" s="243" t="s">
        <v>234</v>
      </c>
      <c r="C106" s="256" t="s">
        <v>235</v>
      </c>
      <c r="D106" s="244" t="s">
        <v>224</v>
      </c>
      <c r="E106" s="245">
        <v>2</v>
      </c>
      <c r="F106" s="246"/>
      <c r="G106" s="247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1">
        <v>0.1133</v>
      </c>
      <c r="O106" s="231">
        <f>ROUND(E106*N106,2)</f>
        <v>0.23</v>
      </c>
      <c r="P106" s="231">
        <v>0</v>
      </c>
      <c r="Q106" s="231">
        <f>ROUND(E106*P106,2)</f>
        <v>0</v>
      </c>
      <c r="R106" s="231"/>
      <c r="S106" s="231" t="s">
        <v>107</v>
      </c>
      <c r="T106" s="231" t="s">
        <v>107</v>
      </c>
      <c r="U106" s="231">
        <v>0.91800000000000004</v>
      </c>
      <c r="V106" s="231">
        <f>ROUND(E106*U106,2)</f>
        <v>1.84</v>
      </c>
      <c r="W106" s="231"/>
      <c r="X106" s="231" t="s">
        <v>108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109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29"/>
      <c r="B107" s="230"/>
      <c r="C107" s="257" t="s">
        <v>58</v>
      </c>
      <c r="D107" s="233"/>
      <c r="E107" s="234">
        <v>2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111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42">
        <v>42</v>
      </c>
      <c r="B108" s="243" t="s">
        <v>236</v>
      </c>
      <c r="C108" s="256" t="s">
        <v>237</v>
      </c>
      <c r="D108" s="244" t="s">
        <v>129</v>
      </c>
      <c r="E108" s="245">
        <v>176.95</v>
      </c>
      <c r="F108" s="246"/>
      <c r="G108" s="247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1">
        <v>9.0000000000000006E-5</v>
      </c>
      <c r="O108" s="231">
        <f>ROUND(E108*N108,2)</f>
        <v>0.02</v>
      </c>
      <c r="P108" s="231">
        <v>0</v>
      </c>
      <c r="Q108" s="231">
        <f>ROUND(E108*P108,2)</f>
        <v>0</v>
      </c>
      <c r="R108" s="231"/>
      <c r="S108" s="231" t="s">
        <v>107</v>
      </c>
      <c r="T108" s="231" t="s">
        <v>107</v>
      </c>
      <c r="U108" s="231">
        <v>2.1999999999999999E-2</v>
      </c>
      <c r="V108" s="231">
        <f>ROUND(E108*U108,2)</f>
        <v>3.89</v>
      </c>
      <c r="W108" s="231"/>
      <c r="X108" s="231" t="s">
        <v>108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109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29"/>
      <c r="B109" s="230"/>
      <c r="C109" s="257" t="s">
        <v>238</v>
      </c>
      <c r="D109" s="233"/>
      <c r="E109" s="234">
        <v>176.95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111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42">
        <v>43</v>
      </c>
      <c r="B110" s="243" t="s">
        <v>239</v>
      </c>
      <c r="C110" s="256" t="s">
        <v>240</v>
      </c>
      <c r="D110" s="244" t="s">
        <v>129</v>
      </c>
      <c r="E110" s="245">
        <v>180.75</v>
      </c>
      <c r="F110" s="246"/>
      <c r="G110" s="247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1">
        <v>1.8000000000000001E-4</v>
      </c>
      <c r="O110" s="231">
        <f>ROUND(E110*N110,2)</f>
        <v>0.03</v>
      </c>
      <c r="P110" s="231">
        <v>0</v>
      </c>
      <c r="Q110" s="231">
        <f>ROUND(E110*P110,2)</f>
        <v>0</v>
      </c>
      <c r="R110" s="231"/>
      <c r="S110" s="231" t="s">
        <v>107</v>
      </c>
      <c r="T110" s="231" t="s">
        <v>107</v>
      </c>
      <c r="U110" s="231">
        <v>4.2999999999999997E-2</v>
      </c>
      <c r="V110" s="231">
        <f>ROUND(E110*U110,2)</f>
        <v>7.77</v>
      </c>
      <c r="W110" s="231"/>
      <c r="X110" s="231" t="s">
        <v>108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109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29"/>
      <c r="B111" s="230"/>
      <c r="C111" s="257" t="s">
        <v>241</v>
      </c>
      <c r="D111" s="233"/>
      <c r="E111" s="234">
        <v>180.75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111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42">
        <v>44</v>
      </c>
      <c r="B112" s="243" t="s">
        <v>242</v>
      </c>
      <c r="C112" s="256" t="s">
        <v>243</v>
      </c>
      <c r="D112" s="244" t="s">
        <v>129</v>
      </c>
      <c r="E112" s="245">
        <v>300</v>
      </c>
      <c r="F112" s="246"/>
      <c r="G112" s="247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1">
        <v>7.3999999999999999E-4</v>
      </c>
      <c r="O112" s="231">
        <f>ROUND(E112*N112,2)</f>
        <v>0.22</v>
      </c>
      <c r="P112" s="231">
        <v>0</v>
      </c>
      <c r="Q112" s="231">
        <f>ROUND(E112*P112,2)</f>
        <v>0</v>
      </c>
      <c r="R112" s="231"/>
      <c r="S112" s="231" t="s">
        <v>244</v>
      </c>
      <c r="T112" s="231" t="s">
        <v>244</v>
      </c>
      <c r="U112" s="231">
        <v>0.08</v>
      </c>
      <c r="V112" s="231">
        <f>ROUND(E112*U112,2)</f>
        <v>24</v>
      </c>
      <c r="W112" s="231"/>
      <c r="X112" s="231" t="s">
        <v>108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109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5">
      <c r="A113" s="229"/>
      <c r="B113" s="230"/>
      <c r="C113" s="257" t="s">
        <v>245</v>
      </c>
      <c r="D113" s="233"/>
      <c r="E113" s="234">
        <v>300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111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42">
        <v>45</v>
      </c>
      <c r="B114" s="243" t="s">
        <v>246</v>
      </c>
      <c r="C114" s="256" t="s">
        <v>247</v>
      </c>
      <c r="D114" s="244" t="s">
        <v>129</v>
      </c>
      <c r="E114" s="245">
        <v>108.95</v>
      </c>
      <c r="F114" s="246"/>
      <c r="G114" s="247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1">
        <v>3.5E-4</v>
      </c>
      <c r="O114" s="231">
        <f>ROUND(E114*N114,2)</f>
        <v>0.04</v>
      </c>
      <c r="P114" s="231">
        <v>0</v>
      </c>
      <c r="Q114" s="231">
        <f>ROUND(E114*P114,2)</f>
        <v>0</v>
      </c>
      <c r="R114" s="231"/>
      <c r="S114" s="231" t="s">
        <v>107</v>
      </c>
      <c r="T114" s="231" t="s">
        <v>107</v>
      </c>
      <c r="U114" s="231">
        <v>8.6999999999999994E-2</v>
      </c>
      <c r="V114" s="231">
        <f>ROUND(E114*U114,2)</f>
        <v>9.48</v>
      </c>
      <c r="W114" s="231"/>
      <c r="X114" s="231" t="s">
        <v>108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109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29"/>
      <c r="B115" s="230"/>
      <c r="C115" s="257" t="s">
        <v>248</v>
      </c>
      <c r="D115" s="233"/>
      <c r="E115" s="234">
        <v>95.3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111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29"/>
      <c r="B116" s="230"/>
      <c r="C116" s="257" t="s">
        <v>249</v>
      </c>
      <c r="D116" s="233"/>
      <c r="E116" s="234">
        <v>13.65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111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42">
        <v>46</v>
      </c>
      <c r="B117" s="243" t="s">
        <v>250</v>
      </c>
      <c r="C117" s="256" t="s">
        <v>251</v>
      </c>
      <c r="D117" s="244" t="s">
        <v>106</v>
      </c>
      <c r="E117" s="245">
        <v>27.4</v>
      </c>
      <c r="F117" s="246"/>
      <c r="G117" s="247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1">
        <v>7.6000000000000004E-4</v>
      </c>
      <c r="O117" s="231">
        <f>ROUND(E117*N117,2)</f>
        <v>0.02</v>
      </c>
      <c r="P117" s="231">
        <v>0</v>
      </c>
      <c r="Q117" s="231">
        <f>ROUND(E117*P117,2)</f>
        <v>0</v>
      </c>
      <c r="R117" s="231"/>
      <c r="S117" s="231" t="s">
        <v>107</v>
      </c>
      <c r="T117" s="231" t="s">
        <v>107</v>
      </c>
      <c r="U117" s="231">
        <v>0.311</v>
      </c>
      <c r="V117" s="231">
        <f>ROUND(E117*U117,2)</f>
        <v>8.52</v>
      </c>
      <c r="W117" s="231"/>
      <c r="X117" s="231" t="s">
        <v>108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109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29"/>
      <c r="B118" s="230"/>
      <c r="C118" s="257" t="s">
        <v>252</v>
      </c>
      <c r="D118" s="233"/>
      <c r="E118" s="234">
        <v>27.4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111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42">
        <v>47</v>
      </c>
      <c r="B119" s="243" t="s">
        <v>250</v>
      </c>
      <c r="C119" s="256" t="s">
        <v>251</v>
      </c>
      <c r="D119" s="244" t="s">
        <v>106</v>
      </c>
      <c r="E119" s="245">
        <v>6</v>
      </c>
      <c r="F119" s="246"/>
      <c r="G119" s="247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1">
        <v>7.6000000000000004E-4</v>
      </c>
      <c r="O119" s="231">
        <f>ROUND(E119*N119,2)</f>
        <v>0</v>
      </c>
      <c r="P119" s="231">
        <v>0</v>
      </c>
      <c r="Q119" s="231">
        <f>ROUND(E119*P119,2)</f>
        <v>0</v>
      </c>
      <c r="R119" s="231"/>
      <c r="S119" s="231" t="s">
        <v>107</v>
      </c>
      <c r="T119" s="231" t="s">
        <v>107</v>
      </c>
      <c r="U119" s="231">
        <v>0.311</v>
      </c>
      <c r="V119" s="231">
        <f>ROUND(E119*U119,2)</f>
        <v>1.87</v>
      </c>
      <c r="W119" s="231"/>
      <c r="X119" s="231" t="s">
        <v>108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109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29"/>
      <c r="B120" s="230"/>
      <c r="C120" s="257" t="s">
        <v>253</v>
      </c>
      <c r="D120" s="233"/>
      <c r="E120" s="234">
        <v>6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111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42">
        <v>48</v>
      </c>
      <c r="B121" s="243" t="s">
        <v>250</v>
      </c>
      <c r="C121" s="256" t="s">
        <v>251</v>
      </c>
      <c r="D121" s="244" t="s">
        <v>106</v>
      </c>
      <c r="E121" s="245">
        <v>25</v>
      </c>
      <c r="F121" s="246"/>
      <c r="G121" s="247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1">
        <v>7.6000000000000004E-4</v>
      </c>
      <c r="O121" s="231">
        <f>ROUND(E121*N121,2)</f>
        <v>0.02</v>
      </c>
      <c r="P121" s="231">
        <v>0</v>
      </c>
      <c r="Q121" s="231">
        <f>ROUND(E121*P121,2)</f>
        <v>0</v>
      </c>
      <c r="R121" s="231"/>
      <c r="S121" s="231" t="s">
        <v>107</v>
      </c>
      <c r="T121" s="231" t="s">
        <v>107</v>
      </c>
      <c r="U121" s="231">
        <v>0.311</v>
      </c>
      <c r="V121" s="231">
        <f>ROUND(E121*U121,2)</f>
        <v>7.78</v>
      </c>
      <c r="W121" s="231"/>
      <c r="X121" s="231" t="s">
        <v>108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109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29"/>
      <c r="B122" s="230"/>
      <c r="C122" s="257" t="s">
        <v>254</v>
      </c>
      <c r="D122" s="233"/>
      <c r="E122" s="234">
        <v>25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111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2">
        <v>49</v>
      </c>
      <c r="B123" s="243" t="s">
        <v>255</v>
      </c>
      <c r="C123" s="256" t="s">
        <v>256</v>
      </c>
      <c r="D123" s="244" t="s">
        <v>106</v>
      </c>
      <c r="E123" s="245">
        <v>6</v>
      </c>
      <c r="F123" s="246"/>
      <c r="G123" s="247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1">
        <v>3.2000000000000003E-4</v>
      </c>
      <c r="O123" s="231">
        <f>ROUND(E123*N123,2)</f>
        <v>0</v>
      </c>
      <c r="P123" s="231">
        <v>0</v>
      </c>
      <c r="Q123" s="231">
        <f>ROUND(E123*P123,2)</f>
        <v>0</v>
      </c>
      <c r="R123" s="231"/>
      <c r="S123" s="231" t="s">
        <v>107</v>
      </c>
      <c r="T123" s="231" t="s">
        <v>107</v>
      </c>
      <c r="U123" s="231">
        <v>8.9999999999999993E-3</v>
      </c>
      <c r="V123" s="231">
        <f>ROUND(E123*U123,2)</f>
        <v>0.05</v>
      </c>
      <c r="W123" s="231"/>
      <c r="X123" s="231" t="s">
        <v>108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109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29"/>
      <c r="B124" s="230"/>
      <c r="C124" s="257" t="s">
        <v>253</v>
      </c>
      <c r="D124" s="233"/>
      <c r="E124" s="234">
        <v>6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111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5">
      <c r="A125" s="242">
        <v>50</v>
      </c>
      <c r="B125" s="243" t="s">
        <v>257</v>
      </c>
      <c r="C125" s="256" t="s">
        <v>258</v>
      </c>
      <c r="D125" s="244" t="s">
        <v>129</v>
      </c>
      <c r="E125" s="245">
        <v>92.5</v>
      </c>
      <c r="F125" s="246"/>
      <c r="G125" s="247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1">
        <v>0.17732999999999999</v>
      </c>
      <c r="O125" s="231">
        <f>ROUND(E125*N125,2)</f>
        <v>16.399999999999999</v>
      </c>
      <c r="P125" s="231">
        <v>0</v>
      </c>
      <c r="Q125" s="231">
        <f>ROUND(E125*P125,2)</f>
        <v>0</v>
      </c>
      <c r="R125" s="231"/>
      <c r="S125" s="231" t="s">
        <v>107</v>
      </c>
      <c r="T125" s="231" t="s">
        <v>107</v>
      </c>
      <c r="U125" s="231">
        <v>0.38661000000000001</v>
      </c>
      <c r="V125" s="231">
        <f>ROUND(E125*U125,2)</f>
        <v>35.76</v>
      </c>
      <c r="W125" s="231"/>
      <c r="X125" s="231" t="s">
        <v>108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109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29"/>
      <c r="B126" s="230"/>
      <c r="C126" s="257" t="s">
        <v>230</v>
      </c>
      <c r="D126" s="233"/>
      <c r="E126" s="234">
        <v>92.5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111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42">
        <v>51</v>
      </c>
      <c r="B127" s="243" t="s">
        <v>259</v>
      </c>
      <c r="C127" s="256" t="s">
        <v>260</v>
      </c>
      <c r="D127" s="244" t="s">
        <v>129</v>
      </c>
      <c r="E127" s="245">
        <v>92.5</v>
      </c>
      <c r="F127" s="246"/>
      <c r="G127" s="247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1"/>
      <c r="S127" s="231" t="s">
        <v>107</v>
      </c>
      <c r="T127" s="231" t="s">
        <v>107</v>
      </c>
      <c r="U127" s="231">
        <v>5.5E-2</v>
      </c>
      <c r="V127" s="231">
        <f>ROUND(E127*U127,2)</f>
        <v>5.09</v>
      </c>
      <c r="W127" s="231"/>
      <c r="X127" s="231" t="s">
        <v>108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109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5">
      <c r="A128" s="229"/>
      <c r="B128" s="230"/>
      <c r="C128" s="257" t="s">
        <v>230</v>
      </c>
      <c r="D128" s="233"/>
      <c r="E128" s="234">
        <v>92.5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111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48">
        <v>52</v>
      </c>
      <c r="B129" s="249" t="s">
        <v>261</v>
      </c>
      <c r="C129" s="258" t="s">
        <v>262</v>
      </c>
      <c r="D129" s="250" t="s">
        <v>224</v>
      </c>
      <c r="E129" s="251">
        <v>1</v>
      </c>
      <c r="F129" s="252"/>
      <c r="G129" s="253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1">
        <v>5.1000000000000004E-3</v>
      </c>
      <c r="O129" s="231">
        <f>ROUND(E129*N129,2)</f>
        <v>0.01</v>
      </c>
      <c r="P129" s="231">
        <v>0</v>
      </c>
      <c r="Q129" s="231">
        <f>ROUND(E129*P129,2)</f>
        <v>0</v>
      </c>
      <c r="R129" s="231" t="s">
        <v>204</v>
      </c>
      <c r="S129" s="231" t="s">
        <v>107</v>
      </c>
      <c r="T129" s="231" t="s">
        <v>107</v>
      </c>
      <c r="U129" s="231">
        <v>0</v>
      </c>
      <c r="V129" s="231">
        <f>ROUND(E129*U129,2)</f>
        <v>0</v>
      </c>
      <c r="W129" s="231"/>
      <c r="X129" s="231" t="s">
        <v>160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48">
        <v>53</v>
      </c>
      <c r="B130" s="249" t="s">
        <v>263</v>
      </c>
      <c r="C130" s="258" t="s">
        <v>264</v>
      </c>
      <c r="D130" s="250" t="s">
        <v>224</v>
      </c>
      <c r="E130" s="251">
        <v>1</v>
      </c>
      <c r="F130" s="252"/>
      <c r="G130" s="253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1">
        <v>5.1000000000000004E-3</v>
      </c>
      <c r="O130" s="231">
        <f>ROUND(E130*N130,2)</f>
        <v>0.01</v>
      </c>
      <c r="P130" s="231">
        <v>0</v>
      </c>
      <c r="Q130" s="231">
        <f>ROUND(E130*P130,2)</f>
        <v>0</v>
      </c>
      <c r="R130" s="231" t="s">
        <v>204</v>
      </c>
      <c r="S130" s="231" t="s">
        <v>107</v>
      </c>
      <c r="T130" s="231" t="s">
        <v>107</v>
      </c>
      <c r="U130" s="231">
        <v>0</v>
      </c>
      <c r="V130" s="231">
        <f>ROUND(E130*U130,2)</f>
        <v>0</v>
      </c>
      <c r="W130" s="231"/>
      <c r="X130" s="231" t="s">
        <v>160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161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48">
        <v>54</v>
      </c>
      <c r="B131" s="249" t="s">
        <v>265</v>
      </c>
      <c r="C131" s="258" t="s">
        <v>266</v>
      </c>
      <c r="D131" s="250" t="s">
        <v>224</v>
      </c>
      <c r="E131" s="251">
        <v>3</v>
      </c>
      <c r="F131" s="252"/>
      <c r="G131" s="253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1">
        <v>5.1000000000000004E-3</v>
      </c>
      <c r="O131" s="231">
        <f>ROUND(E131*N131,2)</f>
        <v>0.02</v>
      </c>
      <c r="P131" s="231">
        <v>0</v>
      </c>
      <c r="Q131" s="231">
        <f>ROUND(E131*P131,2)</f>
        <v>0</v>
      </c>
      <c r="R131" s="231"/>
      <c r="S131" s="231" t="s">
        <v>130</v>
      </c>
      <c r="T131" s="231" t="s">
        <v>131</v>
      </c>
      <c r="U131" s="231">
        <v>0</v>
      </c>
      <c r="V131" s="231">
        <f>ROUND(E131*U131,2)</f>
        <v>0</v>
      </c>
      <c r="W131" s="231"/>
      <c r="X131" s="231" t="s">
        <v>160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161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48">
        <v>55</v>
      </c>
      <c r="B132" s="249" t="s">
        <v>267</v>
      </c>
      <c r="C132" s="258" t="s">
        <v>268</v>
      </c>
      <c r="D132" s="250" t="s">
        <v>224</v>
      </c>
      <c r="E132" s="251">
        <v>1</v>
      </c>
      <c r="F132" s="252"/>
      <c r="G132" s="253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1">
        <v>5.1000000000000004E-3</v>
      </c>
      <c r="O132" s="231">
        <f>ROUND(E132*N132,2)</f>
        <v>0.01</v>
      </c>
      <c r="P132" s="231">
        <v>0</v>
      </c>
      <c r="Q132" s="231">
        <f>ROUND(E132*P132,2)</f>
        <v>0</v>
      </c>
      <c r="R132" s="231" t="s">
        <v>204</v>
      </c>
      <c r="S132" s="231" t="s">
        <v>107</v>
      </c>
      <c r="T132" s="231" t="s">
        <v>107</v>
      </c>
      <c r="U132" s="231">
        <v>0</v>
      </c>
      <c r="V132" s="231">
        <f>ROUND(E132*U132,2)</f>
        <v>0</v>
      </c>
      <c r="W132" s="231"/>
      <c r="X132" s="231" t="s">
        <v>160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5">
      <c r="A133" s="236" t="s">
        <v>102</v>
      </c>
      <c r="B133" s="237" t="s">
        <v>68</v>
      </c>
      <c r="C133" s="255" t="s">
        <v>69</v>
      </c>
      <c r="D133" s="238"/>
      <c r="E133" s="239"/>
      <c r="F133" s="240"/>
      <c r="G133" s="241">
        <f>SUMIF(AG134:AG140,"&lt;&gt;NOR",G134:G140)</f>
        <v>0</v>
      </c>
      <c r="H133" s="235"/>
      <c r="I133" s="235">
        <f>SUM(I134:I140)</f>
        <v>0</v>
      </c>
      <c r="J133" s="235"/>
      <c r="K133" s="235">
        <f>SUM(K134:K140)</f>
        <v>0</v>
      </c>
      <c r="L133" s="235"/>
      <c r="M133" s="235">
        <f>SUM(M134:M140)</f>
        <v>0</v>
      </c>
      <c r="N133" s="235"/>
      <c r="O133" s="235">
        <f>SUM(O134:O140)</f>
        <v>0</v>
      </c>
      <c r="P133" s="235"/>
      <c r="Q133" s="235">
        <f>SUM(Q134:Q140)</f>
        <v>0.8</v>
      </c>
      <c r="R133" s="235"/>
      <c r="S133" s="235"/>
      <c r="T133" s="235"/>
      <c r="U133" s="235"/>
      <c r="V133" s="235">
        <f>SUM(V134:V140)</f>
        <v>8.07</v>
      </c>
      <c r="W133" s="235"/>
      <c r="X133" s="235"/>
      <c r="AG133" t="s">
        <v>103</v>
      </c>
    </row>
    <row r="134" spans="1:60" outlineLevel="1" x14ac:dyDescent="0.25">
      <c r="A134" s="242">
        <v>56</v>
      </c>
      <c r="B134" s="243" t="s">
        <v>269</v>
      </c>
      <c r="C134" s="256" t="s">
        <v>270</v>
      </c>
      <c r="D134" s="244" t="s">
        <v>224</v>
      </c>
      <c r="E134" s="245">
        <v>9</v>
      </c>
      <c r="F134" s="246"/>
      <c r="G134" s="247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1">
        <v>0</v>
      </c>
      <c r="O134" s="231">
        <f>ROUND(E134*N134,2)</f>
        <v>0</v>
      </c>
      <c r="P134" s="231">
        <v>8.2000000000000003E-2</v>
      </c>
      <c r="Q134" s="231">
        <f>ROUND(E134*P134,2)</f>
        <v>0.74</v>
      </c>
      <c r="R134" s="231"/>
      <c r="S134" s="231" t="s">
        <v>107</v>
      </c>
      <c r="T134" s="231" t="s">
        <v>107</v>
      </c>
      <c r="U134" s="231">
        <v>0.58799999999999997</v>
      </c>
      <c r="V134" s="231">
        <f>ROUND(E134*U134,2)</f>
        <v>5.29</v>
      </c>
      <c r="W134" s="231"/>
      <c r="X134" s="231" t="s">
        <v>108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109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29"/>
      <c r="B135" s="230"/>
      <c r="C135" s="257" t="s">
        <v>64</v>
      </c>
      <c r="D135" s="233"/>
      <c r="E135" s="234">
        <v>8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111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29"/>
      <c r="B136" s="230"/>
      <c r="C136" s="257" t="s">
        <v>271</v>
      </c>
      <c r="D136" s="233"/>
      <c r="E136" s="234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111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42">
        <v>57</v>
      </c>
      <c r="B137" s="243" t="s">
        <v>272</v>
      </c>
      <c r="C137" s="256" t="s">
        <v>273</v>
      </c>
      <c r="D137" s="244" t="s">
        <v>224</v>
      </c>
      <c r="E137" s="245">
        <v>16</v>
      </c>
      <c r="F137" s="246"/>
      <c r="G137" s="247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1">
        <v>0</v>
      </c>
      <c r="O137" s="231">
        <f>ROUND(E137*N137,2)</f>
        <v>0</v>
      </c>
      <c r="P137" s="231">
        <v>4.0000000000000001E-3</v>
      </c>
      <c r="Q137" s="231">
        <f>ROUND(E137*P137,2)</f>
        <v>0.06</v>
      </c>
      <c r="R137" s="231"/>
      <c r="S137" s="231" t="s">
        <v>107</v>
      </c>
      <c r="T137" s="231" t="s">
        <v>107</v>
      </c>
      <c r="U137" s="231">
        <v>0.17399999999999999</v>
      </c>
      <c r="V137" s="231">
        <f>ROUND(E137*U137,2)</f>
        <v>2.78</v>
      </c>
      <c r="W137" s="231"/>
      <c r="X137" s="231" t="s">
        <v>108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109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29"/>
      <c r="B138" s="230"/>
      <c r="C138" s="257" t="s">
        <v>274</v>
      </c>
      <c r="D138" s="233"/>
      <c r="E138" s="234">
        <v>16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111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42">
        <v>58</v>
      </c>
      <c r="B139" s="243" t="s">
        <v>275</v>
      </c>
      <c r="C139" s="256" t="s">
        <v>276</v>
      </c>
      <c r="D139" s="244" t="s">
        <v>129</v>
      </c>
      <c r="E139" s="245">
        <v>700</v>
      </c>
      <c r="F139" s="246"/>
      <c r="G139" s="247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1"/>
      <c r="S139" s="231" t="s">
        <v>130</v>
      </c>
      <c r="T139" s="231" t="s">
        <v>131</v>
      </c>
      <c r="U139" s="231">
        <v>0</v>
      </c>
      <c r="V139" s="231">
        <f>ROUND(E139*U139,2)</f>
        <v>0</v>
      </c>
      <c r="W139" s="231"/>
      <c r="X139" s="231" t="s">
        <v>108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109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29"/>
      <c r="B140" s="230"/>
      <c r="C140" s="257" t="s">
        <v>277</v>
      </c>
      <c r="D140" s="233"/>
      <c r="E140" s="234">
        <v>700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111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5">
      <c r="A141" s="236" t="s">
        <v>102</v>
      </c>
      <c r="B141" s="237" t="s">
        <v>70</v>
      </c>
      <c r="C141" s="255" t="s">
        <v>71</v>
      </c>
      <c r="D141" s="238"/>
      <c r="E141" s="239"/>
      <c r="F141" s="240"/>
      <c r="G141" s="241">
        <f>SUMIF(AG142:AG142,"&lt;&gt;NOR",G142:G142)</f>
        <v>0</v>
      </c>
      <c r="H141" s="235"/>
      <c r="I141" s="235">
        <f>SUM(I142:I142)</f>
        <v>0</v>
      </c>
      <c r="J141" s="235"/>
      <c r="K141" s="235">
        <f>SUM(K142:K142)</f>
        <v>0</v>
      </c>
      <c r="L141" s="235"/>
      <c r="M141" s="235">
        <f>SUM(M142:M142)</f>
        <v>0</v>
      </c>
      <c r="N141" s="235"/>
      <c r="O141" s="235">
        <f>SUM(O142:O142)</f>
        <v>0</v>
      </c>
      <c r="P141" s="235"/>
      <c r="Q141" s="235">
        <f>SUM(Q142:Q142)</f>
        <v>0</v>
      </c>
      <c r="R141" s="235"/>
      <c r="S141" s="235"/>
      <c r="T141" s="235"/>
      <c r="U141" s="235"/>
      <c r="V141" s="235">
        <f>SUM(V142:V142)</f>
        <v>203.95</v>
      </c>
      <c r="W141" s="235"/>
      <c r="X141" s="235"/>
      <c r="AG141" t="s">
        <v>103</v>
      </c>
    </row>
    <row r="142" spans="1:60" outlineLevel="1" x14ac:dyDescent="0.25">
      <c r="A142" s="248">
        <v>59</v>
      </c>
      <c r="B142" s="249" t="s">
        <v>278</v>
      </c>
      <c r="C142" s="258" t="s">
        <v>279</v>
      </c>
      <c r="D142" s="250" t="s">
        <v>173</v>
      </c>
      <c r="E142" s="251">
        <v>522.95534999999995</v>
      </c>
      <c r="F142" s="252"/>
      <c r="G142" s="253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1">
        <v>0</v>
      </c>
      <c r="O142" s="231">
        <f>ROUND(E142*N142,2)</f>
        <v>0</v>
      </c>
      <c r="P142" s="231">
        <v>0</v>
      </c>
      <c r="Q142" s="231">
        <f>ROUND(E142*P142,2)</f>
        <v>0</v>
      </c>
      <c r="R142" s="231"/>
      <c r="S142" s="231" t="s">
        <v>107</v>
      </c>
      <c r="T142" s="231" t="s">
        <v>107</v>
      </c>
      <c r="U142" s="231">
        <v>0.39</v>
      </c>
      <c r="V142" s="231">
        <f>ROUND(E142*U142,2)</f>
        <v>203.95</v>
      </c>
      <c r="W142" s="231"/>
      <c r="X142" s="231" t="s">
        <v>108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109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5">
      <c r="A143" s="236" t="s">
        <v>102</v>
      </c>
      <c r="B143" s="237" t="s">
        <v>72</v>
      </c>
      <c r="C143" s="255" t="s">
        <v>73</v>
      </c>
      <c r="D143" s="238"/>
      <c r="E143" s="239"/>
      <c r="F143" s="240"/>
      <c r="G143" s="241">
        <f>SUMIF(AG144:AG150,"&lt;&gt;NOR",G144:G150)</f>
        <v>0</v>
      </c>
      <c r="H143" s="235"/>
      <c r="I143" s="235">
        <f>SUM(I144:I150)</f>
        <v>0</v>
      </c>
      <c r="J143" s="235"/>
      <c r="K143" s="235">
        <f>SUM(K144:K150)</f>
        <v>0</v>
      </c>
      <c r="L143" s="235"/>
      <c r="M143" s="235">
        <f>SUM(M144:M150)</f>
        <v>0</v>
      </c>
      <c r="N143" s="235"/>
      <c r="O143" s="235">
        <f>SUM(O144:O150)</f>
        <v>0</v>
      </c>
      <c r="P143" s="235"/>
      <c r="Q143" s="235">
        <f>SUM(Q144:Q150)</f>
        <v>0</v>
      </c>
      <c r="R143" s="235"/>
      <c r="S143" s="235"/>
      <c r="T143" s="235"/>
      <c r="U143" s="235"/>
      <c r="V143" s="235">
        <f>SUM(V144:V150)</f>
        <v>14.59</v>
      </c>
      <c r="W143" s="235"/>
      <c r="X143" s="235"/>
      <c r="AG143" t="s">
        <v>103</v>
      </c>
    </row>
    <row r="144" spans="1:60" outlineLevel="1" x14ac:dyDescent="0.25">
      <c r="A144" s="242">
        <v>60</v>
      </c>
      <c r="B144" s="243" t="s">
        <v>280</v>
      </c>
      <c r="C144" s="256" t="s">
        <v>281</v>
      </c>
      <c r="D144" s="244" t="s">
        <v>173</v>
      </c>
      <c r="E144" s="245">
        <v>256</v>
      </c>
      <c r="F144" s="246"/>
      <c r="G144" s="247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1">
        <v>0</v>
      </c>
      <c r="O144" s="231">
        <f>ROUND(E144*N144,2)</f>
        <v>0</v>
      </c>
      <c r="P144" s="231">
        <v>0</v>
      </c>
      <c r="Q144" s="231">
        <f>ROUND(E144*P144,2)</f>
        <v>0</v>
      </c>
      <c r="R144" s="231"/>
      <c r="S144" s="231" t="s">
        <v>282</v>
      </c>
      <c r="T144" s="231" t="s">
        <v>143</v>
      </c>
      <c r="U144" s="231">
        <v>0</v>
      </c>
      <c r="V144" s="231">
        <f>ROUND(E144*U144,2)</f>
        <v>0</v>
      </c>
      <c r="W144" s="231"/>
      <c r="X144" s="231" t="s">
        <v>108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283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5">
      <c r="A145" s="229"/>
      <c r="B145" s="230"/>
      <c r="C145" s="257" t="s">
        <v>284</v>
      </c>
      <c r="D145" s="233"/>
      <c r="E145" s="234">
        <v>256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111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42">
        <v>61</v>
      </c>
      <c r="B146" s="243" t="s">
        <v>285</v>
      </c>
      <c r="C146" s="256" t="s">
        <v>286</v>
      </c>
      <c r="D146" s="244" t="s">
        <v>173</v>
      </c>
      <c r="E146" s="245">
        <v>310.8</v>
      </c>
      <c r="F146" s="246"/>
      <c r="G146" s="247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1">
        <v>0</v>
      </c>
      <c r="O146" s="231">
        <f>ROUND(E146*N146,2)</f>
        <v>0</v>
      </c>
      <c r="P146" s="231">
        <v>0</v>
      </c>
      <c r="Q146" s="231">
        <f>ROUND(E146*P146,2)</f>
        <v>0</v>
      </c>
      <c r="R146" s="231"/>
      <c r="S146" s="231" t="s">
        <v>107</v>
      </c>
      <c r="T146" s="231" t="s">
        <v>107</v>
      </c>
      <c r="U146" s="231">
        <v>4.2000000000000003E-2</v>
      </c>
      <c r="V146" s="231">
        <f>ROUND(E146*U146,2)</f>
        <v>13.05</v>
      </c>
      <c r="W146" s="231"/>
      <c r="X146" s="231" t="s">
        <v>108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283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29"/>
      <c r="B147" s="230"/>
      <c r="C147" s="257" t="s">
        <v>284</v>
      </c>
      <c r="D147" s="233"/>
      <c r="E147" s="234">
        <v>256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111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29"/>
      <c r="B148" s="230"/>
      <c r="C148" s="257" t="s">
        <v>287</v>
      </c>
      <c r="D148" s="233"/>
      <c r="E148" s="234">
        <v>54.8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111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42">
        <v>62</v>
      </c>
      <c r="B149" s="243" t="s">
        <v>288</v>
      </c>
      <c r="C149" s="256" t="s">
        <v>289</v>
      </c>
      <c r="D149" s="244" t="s">
        <v>173</v>
      </c>
      <c r="E149" s="245">
        <v>256</v>
      </c>
      <c r="F149" s="246"/>
      <c r="G149" s="247">
        <f>ROUND(E149*F149,2)</f>
        <v>0</v>
      </c>
      <c r="H149" s="232"/>
      <c r="I149" s="231">
        <f>ROUND(E149*H149,2)</f>
        <v>0</v>
      </c>
      <c r="J149" s="232"/>
      <c r="K149" s="231">
        <f>ROUND(E149*J149,2)</f>
        <v>0</v>
      </c>
      <c r="L149" s="231">
        <v>21</v>
      </c>
      <c r="M149" s="231">
        <f>G149*(1+L149/100)</f>
        <v>0</v>
      </c>
      <c r="N149" s="231">
        <v>0</v>
      </c>
      <c r="O149" s="231">
        <f>ROUND(E149*N149,2)</f>
        <v>0</v>
      </c>
      <c r="P149" s="231">
        <v>0</v>
      </c>
      <c r="Q149" s="231">
        <f>ROUND(E149*P149,2)</f>
        <v>0</v>
      </c>
      <c r="R149" s="231"/>
      <c r="S149" s="231" t="s">
        <v>107</v>
      </c>
      <c r="T149" s="231" t="s">
        <v>107</v>
      </c>
      <c r="U149" s="231">
        <v>6.0000000000000001E-3</v>
      </c>
      <c r="V149" s="231">
        <f>ROUND(E149*U149,2)</f>
        <v>1.54</v>
      </c>
      <c r="W149" s="231"/>
      <c r="X149" s="231" t="s">
        <v>108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283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29"/>
      <c r="B150" s="230"/>
      <c r="C150" s="257" t="s">
        <v>284</v>
      </c>
      <c r="D150" s="233"/>
      <c r="E150" s="234">
        <v>256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111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5">
      <c r="A151" s="3"/>
      <c r="B151" s="4"/>
      <c r="C151" s="259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89</v>
      </c>
    </row>
    <row r="152" spans="1:60" x14ac:dyDescent="0.25">
      <c r="A152" s="215"/>
      <c r="B152" s="216" t="s">
        <v>31</v>
      </c>
      <c r="C152" s="260"/>
      <c r="D152" s="217"/>
      <c r="E152" s="218"/>
      <c r="F152" s="218"/>
      <c r="G152" s="254">
        <f>G8+G37+G45+G50+G93+G95+G101+G133+G141+G143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290</v>
      </c>
    </row>
    <row r="153" spans="1:60" x14ac:dyDescent="0.25">
      <c r="A153" s="3"/>
      <c r="B153" s="4"/>
      <c r="C153" s="259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3"/>
      <c r="B154" s="4"/>
      <c r="C154" s="259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219" t="s">
        <v>291</v>
      </c>
      <c r="B155" s="219"/>
      <c r="C155" s="261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220"/>
      <c r="B156" s="221"/>
      <c r="C156" s="262"/>
      <c r="D156" s="221"/>
      <c r="E156" s="221"/>
      <c r="F156" s="221"/>
      <c r="G156" s="2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G156" t="s">
        <v>292</v>
      </c>
    </row>
    <row r="157" spans="1:60" x14ac:dyDescent="0.25">
      <c r="A157" s="223"/>
      <c r="B157" s="224"/>
      <c r="C157" s="263"/>
      <c r="D157" s="224"/>
      <c r="E157" s="224"/>
      <c r="F157" s="224"/>
      <c r="G157" s="22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5">
      <c r="A158" s="223"/>
      <c r="B158" s="224"/>
      <c r="C158" s="263"/>
      <c r="D158" s="224"/>
      <c r="E158" s="224"/>
      <c r="F158" s="224"/>
      <c r="G158" s="22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5">
      <c r="A159" s="223"/>
      <c r="B159" s="224"/>
      <c r="C159" s="263"/>
      <c r="D159" s="224"/>
      <c r="E159" s="224"/>
      <c r="F159" s="224"/>
      <c r="G159" s="22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A160" s="226"/>
      <c r="B160" s="227"/>
      <c r="C160" s="264"/>
      <c r="D160" s="227"/>
      <c r="E160" s="227"/>
      <c r="F160" s="227"/>
      <c r="G160" s="22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5">
      <c r="A161" s="3"/>
      <c r="B161" s="4"/>
      <c r="C161" s="259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C162" s="265"/>
      <c r="D162" s="10"/>
      <c r="AG162" t="s">
        <v>293</v>
      </c>
    </row>
    <row r="163" spans="1:33" x14ac:dyDescent="0.25">
      <c r="D163" s="10"/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55:C155"/>
    <mergeCell ref="A156:G16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oadresa</vt:lpstr>
      <vt:lpstr>Stavba!Objednatel</vt:lpstr>
      <vt:lpstr>Stavba!Objekt</vt:lpstr>
      <vt:lpstr>'001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Dočkal</dc:creator>
  <cp:lastModifiedBy>Miloslav Dočkal</cp:lastModifiedBy>
  <cp:lastPrinted>2019-03-19T12:27:02Z</cp:lastPrinted>
  <dcterms:created xsi:type="dcterms:W3CDTF">2009-04-08T07:15:50Z</dcterms:created>
  <dcterms:modified xsi:type="dcterms:W3CDTF">2021-04-07T13:18:40Z</dcterms:modified>
</cp:coreProperties>
</file>