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0\Oprava elektroinstalace DPS Myslbekova\01_Oprava_el_instalace\01_ZD\"/>
    </mc:Choice>
  </mc:AlternateContent>
  <bookViews>
    <workbookView xWindow="-105" yWindow="-105" windowWidth="37215" windowHeight="21825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Stavba!$I$53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Pol'!$A$1:$X$143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2" l="1"/>
  <c r="Q8" i="12"/>
  <c r="O8" i="12"/>
  <c r="K8" i="12"/>
  <c r="I8" i="12"/>
  <c r="V9" i="12"/>
  <c r="Q9" i="12"/>
  <c r="O9" i="12"/>
  <c r="K9" i="12"/>
  <c r="I9" i="12"/>
  <c r="V55" i="12"/>
  <c r="Q55" i="12"/>
  <c r="O55" i="12"/>
  <c r="K55" i="12"/>
  <c r="I55" i="12"/>
  <c r="V119" i="12"/>
  <c r="Q119" i="12"/>
  <c r="O119" i="12"/>
  <c r="K119" i="12"/>
  <c r="I119" i="12"/>
  <c r="BA124" i="12"/>
  <c r="G10" i="12"/>
  <c r="M10" i="12" s="1"/>
  <c r="AA10" i="12" s="1"/>
  <c r="I10" i="12"/>
  <c r="K10" i="12"/>
  <c r="O10" i="12"/>
  <c r="AB10" i="12" s="1"/>
  <c r="Q10" i="12"/>
  <c r="V10" i="12"/>
  <c r="Y10" i="12"/>
  <c r="Z10" i="12"/>
  <c r="AC10" i="12"/>
  <c r="AD10" i="12"/>
  <c r="G11" i="12"/>
  <c r="M11" i="12" s="1"/>
  <c r="AA11" i="12" s="1"/>
  <c r="I11" i="12"/>
  <c r="Y11" i="12" s="1"/>
  <c r="K11" i="12"/>
  <c r="Z11" i="12" s="1"/>
  <c r="O11" i="12"/>
  <c r="Q11" i="12"/>
  <c r="V11" i="12"/>
  <c r="AB11" i="12"/>
  <c r="AC11" i="12"/>
  <c r="AD11" i="12"/>
  <c r="G12" i="12"/>
  <c r="I12" i="12"/>
  <c r="K12" i="12"/>
  <c r="O12" i="12"/>
  <c r="Q12" i="12"/>
  <c r="AC12" i="12" s="1"/>
  <c r="V12" i="12"/>
  <c r="AD12" i="12" s="1"/>
  <c r="Y12" i="12"/>
  <c r="Z12" i="12"/>
  <c r="AB12" i="12"/>
  <c r="G13" i="12"/>
  <c r="I13" i="12"/>
  <c r="K13" i="12"/>
  <c r="O13" i="12"/>
  <c r="Q13" i="12"/>
  <c r="V13" i="12"/>
  <c r="Y13" i="12"/>
  <c r="Z13" i="12"/>
  <c r="AB13" i="12"/>
  <c r="AC13" i="12"/>
  <c r="AD13" i="12"/>
  <c r="G14" i="12"/>
  <c r="I14" i="12"/>
  <c r="Y14" i="12" s="1"/>
  <c r="K14" i="12"/>
  <c r="O14" i="12"/>
  <c r="Q14" i="12"/>
  <c r="V14" i="12"/>
  <c r="AD14" i="12" s="1"/>
  <c r="Z14" i="12"/>
  <c r="AB14" i="12"/>
  <c r="AC14" i="12"/>
  <c r="G15" i="12"/>
  <c r="I15" i="12"/>
  <c r="K15" i="12"/>
  <c r="O15" i="12"/>
  <c r="AB15" i="12" s="1"/>
  <c r="Q15" i="12"/>
  <c r="AC15" i="12" s="1"/>
  <c r="V15" i="12"/>
  <c r="AD15" i="12" s="1"/>
  <c r="Y15" i="12"/>
  <c r="Z15" i="12"/>
  <c r="G16" i="12"/>
  <c r="M16" i="12" s="1"/>
  <c r="AA16" i="12" s="1"/>
  <c r="I16" i="12"/>
  <c r="K16" i="12"/>
  <c r="O16" i="12"/>
  <c r="Q16" i="12"/>
  <c r="V16" i="12"/>
  <c r="Y16" i="12"/>
  <c r="Z16" i="12"/>
  <c r="AB16" i="12"/>
  <c r="AC16" i="12"/>
  <c r="AD16" i="12"/>
  <c r="G17" i="12"/>
  <c r="M17" i="12" s="1"/>
  <c r="AA17" i="12" s="1"/>
  <c r="I17" i="12"/>
  <c r="K17" i="12"/>
  <c r="Z17" i="12" s="1"/>
  <c r="O17" i="12"/>
  <c r="Q17" i="12"/>
  <c r="V17" i="12"/>
  <c r="AD17" i="12" s="1"/>
  <c r="Y17" i="12"/>
  <c r="AB17" i="12"/>
  <c r="AC17" i="12"/>
  <c r="G18" i="12"/>
  <c r="I18" i="12"/>
  <c r="K18" i="12"/>
  <c r="O18" i="12"/>
  <c r="Q18" i="12"/>
  <c r="AC18" i="12" s="1"/>
  <c r="V18" i="12"/>
  <c r="AD18" i="12" s="1"/>
  <c r="Y18" i="12"/>
  <c r="Z18" i="12"/>
  <c r="AB18" i="12"/>
  <c r="G19" i="12"/>
  <c r="M19" i="12" s="1"/>
  <c r="AA19" i="12" s="1"/>
  <c r="I19" i="12"/>
  <c r="K19" i="12"/>
  <c r="O19" i="12"/>
  <c r="Q19" i="12"/>
  <c r="V19" i="12"/>
  <c r="Y19" i="12"/>
  <c r="Z19" i="12"/>
  <c r="AB19" i="12"/>
  <c r="AC19" i="12"/>
  <c r="AD19" i="12"/>
  <c r="G20" i="12"/>
  <c r="M20" i="12" s="1"/>
  <c r="AA20" i="12" s="1"/>
  <c r="I20" i="12"/>
  <c r="Y20" i="12" s="1"/>
  <c r="K20" i="12"/>
  <c r="O20" i="12"/>
  <c r="Q20" i="12"/>
  <c r="V20" i="12"/>
  <c r="AD20" i="12" s="1"/>
  <c r="Z20" i="12"/>
  <c r="AB20" i="12"/>
  <c r="AC20" i="12"/>
  <c r="G21" i="12"/>
  <c r="I21" i="12"/>
  <c r="K21" i="12"/>
  <c r="O21" i="12"/>
  <c r="AB21" i="12" s="1"/>
  <c r="Q21" i="12"/>
  <c r="AC21" i="12" s="1"/>
  <c r="V21" i="12"/>
  <c r="AD21" i="12" s="1"/>
  <c r="Y21" i="12"/>
  <c r="Z21" i="12"/>
  <c r="G22" i="12"/>
  <c r="AF22" i="12" s="1"/>
  <c r="I22" i="12"/>
  <c r="K22" i="12"/>
  <c r="O22" i="12"/>
  <c r="Q22" i="12"/>
  <c r="V22" i="12"/>
  <c r="Y22" i="12"/>
  <c r="Z22" i="12"/>
  <c r="AB22" i="12"/>
  <c r="AC22" i="12"/>
  <c r="AD22" i="12"/>
  <c r="G23" i="12"/>
  <c r="M23" i="12" s="1"/>
  <c r="AA23" i="12" s="1"/>
  <c r="I23" i="12"/>
  <c r="K23" i="12"/>
  <c r="Z23" i="12" s="1"/>
  <c r="O23" i="12"/>
  <c r="Q23" i="12"/>
  <c r="V23" i="12"/>
  <c r="Y23" i="12"/>
  <c r="AB23" i="12"/>
  <c r="AC23" i="12"/>
  <c r="AD23" i="12"/>
  <c r="G24" i="12"/>
  <c r="I24" i="12"/>
  <c r="K24" i="12"/>
  <c r="O24" i="12"/>
  <c r="AB24" i="12" s="1"/>
  <c r="Q24" i="12"/>
  <c r="V24" i="12"/>
  <c r="Y24" i="12"/>
  <c r="Z24" i="12"/>
  <c r="AC24" i="12"/>
  <c r="AD24" i="12"/>
  <c r="G25" i="12"/>
  <c r="M25" i="12" s="1"/>
  <c r="AA25" i="12" s="1"/>
  <c r="I25" i="12"/>
  <c r="K25" i="12"/>
  <c r="O25" i="12"/>
  <c r="Q25" i="12"/>
  <c r="V25" i="12"/>
  <c r="Y25" i="12"/>
  <c r="Z25" i="12"/>
  <c r="AB25" i="12"/>
  <c r="AC25" i="12"/>
  <c r="AD25" i="12"/>
  <c r="G26" i="12"/>
  <c r="M26" i="12" s="1"/>
  <c r="AA26" i="12" s="1"/>
  <c r="I26" i="12"/>
  <c r="Y26" i="12" s="1"/>
  <c r="K26" i="12"/>
  <c r="Z26" i="12" s="1"/>
  <c r="O26" i="12"/>
  <c r="Q26" i="12"/>
  <c r="V26" i="12"/>
  <c r="AD26" i="12" s="1"/>
  <c r="AB26" i="12"/>
  <c r="AC26" i="12"/>
  <c r="G27" i="12"/>
  <c r="I27" i="12"/>
  <c r="K27" i="12"/>
  <c r="O27" i="12"/>
  <c r="AB27" i="12" s="1"/>
  <c r="Q27" i="12"/>
  <c r="V27" i="12"/>
  <c r="AD27" i="12" s="1"/>
  <c r="Y27" i="12"/>
  <c r="Z27" i="12"/>
  <c r="AC27" i="12"/>
  <c r="G28" i="12"/>
  <c r="M28" i="12" s="1"/>
  <c r="AA28" i="12" s="1"/>
  <c r="I28" i="12"/>
  <c r="K28" i="12"/>
  <c r="O28" i="12"/>
  <c r="Q28" i="12"/>
  <c r="V28" i="12"/>
  <c r="Y28" i="12"/>
  <c r="Z28" i="12"/>
  <c r="AB28" i="12"/>
  <c r="AC28" i="12"/>
  <c r="AD28" i="12"/>
  <c r="G29" i="12"/>
  <c r="M29" i="12" s="1"/>
  <c r="AA29" i="12" s="1"/>
  <c r="I29" i="12"/>
  <c r="Y29" i="12" s="1"/>
  <c r="K29" i="12"/>
  <c r="O29" i="12"/>
  <c r="Q29" i="12"/>
  <c r="V29" i="12"/>
  <c r="Z29" i="12"/>
  <c r="AB29" i="12"/>
  <c r="AC29" i="12"/>
  <c r="AD29" i="12"/>
  <c r="G30" i="12"/>
  <c r="I30" i="12"/>
  <c r="K30" i="12"/>
  <c r="O30" i="12"/>
  <c r="Q30" i="12"/>
  <c r="AC30" i="12" s="1"/>
  <c r="V30" i="12"/>
  <c r="Y30" i="12"/>
  <c r="Z30" i="12"/>
  <c r="AB30" i="12"/>
  <c r="AD30" i="12"/>
  <c r="G31" i="12"/>
  <c r="M31" i="12" s="1"/>
  <c r="AA31" i="12" s="1"/>
  <c r="I31" i="12"/>
  <c r="K31" i="12"/>
  <c r="O31" i="12"/>
  <c r="Q31" i="12"/>
  <c r="V31" i="12"/>
  <c r="Y31" i="12"/>
  <c r="Z31" i="12"/>
  <c r="AB31" i="12"/>
  <c r="AC31" i="12"/>
  <c r="AD31" i="12"/>
  <c r="G32" i="12"/>
  <c r="I32" i="12"/>
  <c r="Y32" i="12" s="1"/>
  <c r="K32" i="12"/>
  <c r="O32" i="12"/>
  <c r="Q32" i="12"/>
  <c r="V32" i="12"/>
  <c r="AD32" i="12" s="1"/>
  <c r="Z32" i="12"/>
  <c r="AB32" i="12"/>
  <c r="AC32" i="12"/>
  <c r="G33" i="12"/>
  <c r="I33" i="12"/>
  <c r="K33" i="12"/>
  <c r="O33" i="12"/>
  <c r="AB33" i="12" s="1"/>
  <c r="Q33" i="12"/>
  <c r="AC33" i="12" s="1"/>
  <c r="V33" i="12"/>
  <c r="AD33" i="12" s="1"/>
  <c r="Y33" i="12"/>
  <c r="Z33" i="12"/>
  <c r="G34" i="12"/>
  <c r="M34" i="12" s="1"/>
  <c r="AA34" i="12" s="1"/>
  <c r="I34" i="12"/>
  <c r="K34" i="12"/>
  <c r="Z34" i="12" s="1"/>
  <c r="O34" i="12"/>
  <c r="Q34" i="12"/>
  <c r="V34" i="12"/>
  <c r="Y34" i="12"/>
  <c r="AB34" i="12"/>
  <c r="AC34" i="12"/>
  <c r="AD34" i="12"/>
  <c r="G35" i="12"/>
  <c r="M35" i="12" s="1"/>
  <c r="AA35" i="12" s="1"/>
  <c r="I35" i="12"/>
  <c r="K35" i="12"/>
  <c r="Z35" i="12" s="1"/>
  <c r="O35" i="12"/>
  <c r="Q35" i="12"/>
  <c r="V35" i="12"/>
  <c r="AD35" i="12" s="1"/>
  <c r="Y35" i="12"/>
  <c r="AB35" i="12"/>
  <c r="AC35" i="12"/>
  <c r="G36" i="12"/>
  <c r="I36" i="12"/>
  <c r="K36" i="12"/>
  <c r="O36" i="12"/>
  <c r="AB36" i="12" s="1"/>
  <c r="Q36" i="12"/>
  <c r="AC36" i="12" s="1"/>
  <c r="V36" i="12"/>
  <c r="AD36" i="12" s="1"/>
  <c r="Y36" i="12"/>
  <c r="Z36" i="12"/>
  <c r="G37" i="12"/>
  <c r="M37" i="12" s="1"/>
  <c r="AA37" i="12" s="1"/>
  <c r="I37" i="12"/>
  <c r="K37" i="12"/>
  <c r="O37" i="12"/>
  <c r="Q37" i="12"/>
  <c r="V37" i="12"/>
  <c r="Y37" i="12"/>
  <c r="Z37" i="12"/>
  <c r="AB37" i="12"/>
  <c r="AC37" i="12"/>
  <c r="AD37" i="12"/>
  <c r="G38" i="12"/>
  <c r="M38" i="12" s="1"/>
  <c r="AA38" i="12" s="1"/>
  <c r="I38" i="12"/>
  <c r="Y38" i="12" s="1"/>
  <c r="K38" i="12"/>
  <c r="Z38" i="12" s="1"/>
  <c r="O38" i="12"/>
  <c r="Q38" i="12"/>
  <c r="V38" i="12"/>
  <c r="AB38" i="12"/>
  <c r="AC38" i="12"/>
  <c r="AD38" i="12"/>
  <c r="G39" i="12"/>
  <c r="I39" i="12"/>
  <c r="K39" i="12"/>
  <c r="O39" i="12"/>
  <c r="AB39" i="12" s="1"/>
  <c r="Q39" i="12"/>
  <c r="AC39" i="12" s="1"/>
  <c r="V39" i="12"/>
  <c r="AD39" i="12" s="1"/>
  <c r="Y39" i="12"/>
  <c r="Z39" i="12"/>
  <c r="G41" i="12"/>
  <c r="AF41" i="12" s="1"/>
  <c r="I41" i="12"/>
  <c r="K41" i="12"/>
  <c r="O41" i="12"/>
  <c r="Q41" i="12"/>
  <c r="V41" i="12"/>
  <c r="Y41" i="12"/>
  <c r="Z41" i="12"/>
  <c r="AB41" i="12"/>
  <c r="AC41" i="12"/>
  <c r="AD41" i="12"/>
  <c r="G42" i="12"/>
  <c r="M42" i="12" s="1"/>
  <c r="AA42" i="12" s="1"/>
  <c r="I42" i="12"/>
  <c r="Y42" i="12" s="1"/>
  <c r="K42" i="12"/>
  <c r="Z42" i="12" s="1"/>
  <c r="O42" i="12"/>
  <c r="Q42" i="12"/>
  <c r="V42" i="12"/>
  <c r="AB42" i="12"/>
  <c r="AC42" i="12"/>
  <c r="AD42" i="12"/>
  <c r="G43" i="12"/>
  <c r="I43" i="12"/>
  <c r="K43" i="12"/>
  <c r="O43" i="12"/>
  <c r="AB43" i="12" s="1"/>
  <c r="Q43" i="12"/>
  <c r="AC43" i="12" s="1"/>
  <c r="V43" i="12"/>
  <c r="Y43" i="12"/>
  <c r="Z43" i="12"/>
  <c r="AD43" i="12"/>
  <c r="G44" i="12"/>
  <c r="AF44" i="12" s="1"/>
  <c r="I44" i="12"/>
  <c r="K44" i="12"/>
  <c r="O44" i="12"/>
  <c r="Q44" i="12"/>
  <c r="V44" i="12"/>
  <c r="Y44" i="12"/>
  <c r="Z44" i="12"/>
  <c r="AB44" i="12"/>
  <c r="AC44" i="12"/>
  <c r="AD44" i="12"/>
  <c r="G45" i="12"/>
  <c r="M45" i="12" s="1"/>
  <c r="AA45" i="12" s="1"/>
  <c r="I45" i="12"/>
  <c r="Y45" i="12" s="1"/>
  <c r="K45" i="12"/>
  <c r="Z45" i="12" s="1"/>
  <c r="O45" i="12"/>
  <c r="Q45" i="12"/>
  <c r="V45" i="12"/>
  <c r="AD45" i="12" s="1"/>
  <c r="AB45" i="12"/>
  <c r="AC45" i="12"/>
  <c r="G46" i="12"/>
  <c r="I46" i="12"/>
  <c r="K46" i="12"/>
  <c r="O46" i="12"/>
  <c r="AB46" i="12" s="1"/>
  <c r="Q46" i="12"/>
  <c r="AC46" i="12" s="1"/>
  <c r="V46" i="12"/>
  <c r="Y46" i="12"/>
  <c r="Z46" i="12"/>
  <c r="AD46" i="12"/>
  <c r="G47" i="12"/>
  <c r="AF47" i="12" s="1"/>
  <c r="I47" i="12"/>
  <c r="K47" i="12"/>
  <c r="O47" i="12"/>
  <c r="Q47" i="12"/>
  <c r="V47" i="12"/>
  <c r="Y47" i="12"/>
  <c r="Z47" i="12"/>
  <c r="AB47" i="12"/>
  <c r="AC47" i="12"/>
  <c r="AD47" i="12"/>
  <c r="G48" i="12"/>
  <c r="M48" i="12" s="1"/>
  <c r="AA48" i="12" s="1"/>
  <c r="I48" i="12"/>
  <c r="Y48" i="12" s="1"/>
  <c r="K48" i="12"/>
  <c r="Z48" i="12" s="1"/>
  <c r="O48" i="12"/>
  <c r="Q48" i="12"/>
  <c r="V48" i="12"/>
  <c r="AB48" i="12"/>
  <c r="AC48" i="12"/>
  <c r="AD48" i="12"/>
  <c r="G49" i="12"/>
  <c r="I49" i="12"/>
  <c r="K49" i="12"/>
  <c r="O49" i="12"/>
  <c r="Q49" i="12"/>
  <c r="AC49" i="12" s="1"/>
  <c r="V49" i="12"/>
  <c r="AD49" i="12" s="1"/>
  <c r="Y49" i="12"/>
  <c r="Z49" i="12"/>
  <c r="AB49" i="12"/>
  <c r="G50" i="12"/>
  <c r="AF50" i="12" s="1"/>
  <c r="I50" i="12"/>
  <c r="K50" i="12"/>
  <c r="O50" i="12"/>
  <c r="Q50" i="12"/>
  <c r="V50" i="12"/>
  <c r="Y50" i="12"/>
  <c r="Z50" i="12"/>
  <c r="AB50" i="12"/>
  <c r="AC50" i="12"/>
  <c r="AD50" i="12"/>
  <c r="G51" i="12"/>
  <c r="M51" i="12" s="1"/>
  <c r="AA51" i="12" s="1"/>
  <c r="I51" i="12"/>
  <c r="Y51" i="12" s="1"/>
  <c r="K51" i="12"/>
  <c r="Z51" i="12" s="1"/>
  <c r="O51" i="12"/>
  <c r="Q51" i="12"/>
  <c r="V51" i="12"/>
  <c r="AD51" i="12" s="1"/>
  <c r="AB51" i="12"/>
  <c r="AC51" i="12"/>
  <c r="AF51" i="12"/>
  <c r="G52" i="12"/>
  <c r="I52" i="12"/>
  <c r="K52" i="12"/>
  <c r="O52" i="12"/>
  <c r="AB52" i="12" s="1"/>
  <c r="Q52" i="12"/>
  <c r="AC52" i="12" s="1"/>
  <c r="V52" i="12"/>
  <c r="Y52" i="12"/>
  <c r="Z52" i="12"/>
  <c r="AD52" i="12"/>
  <c r="G53" i="12"/>
  <c r="AF53" i="12" s="1"/>
  <c r="I53" i="12"/>
  <c r="K53" i="12"/>
  <c r="O53" i="12"/>
  <c r="Q53" i="12"/>
  <c r="V53" i="12"/>
  <c r="Y53" i="12"/>
  <c r="Z53" i="12"/>
  <c r="AB53" i="12"/>
  <c r="AC53" i="12"/>
  <c r="AD53" i="12"/>
  <c r="G54" i="12"/>
  <c r="M54" i="12" s="1"/>
  <c r="AA54" i="12" s="1"/>
  <c r="I54" i="12"/>
  <c r="Y54" i="12" s="1"/>
  <c r="K54" i="12"/>
  <c r="Z54" i="12" s="1"/>
  <c r="O54" i="12"/>
  <c r="Q54" i="12"/>
  <c r="V54" i="12"/>
  <c r="AD54" i="12" s="1"/>
  <c r="AB54" i="12"/>
  <c r="AC54" i="12"/>
  <c r="G56" i="12"/>
  <c r="I56" i="12"/>
  <c r="K56" i="12"/>
  <c r="O56" i="12"/>
  <c r="AB56" i="12" s="1"/>
  <c r="Q56" i="12"/>
  <c r="AC56" i="12" s="1"/>
  <c r="V56" i="12"/>
  <c r="AD56" i="12" s="1"/>
  <c r="Y56" i="12"/>
  <c r="Z56" i="12"/>
  <c r="G57" i="12"/>
  <c r="AF57" i="12" s="1"/>
  <c r="I57" i="12"/>
  <c r="K57" i="12"/>
  <c r="O57" i="12"/>
  <c r="Q57" i="12"/>
  <c r="V57" i="12"/>
  <c r="Y57" i="12"/>
  <c r="Z57" i="12"/>
  <c r="AB57" i="12"/>
  <c r="AC57" i="12"/>
  <c r="AD57" i="12"/>
  <c r="G58" i="12"/>
  <c r="M58" i="12" s="1"/>
  <c r="AA58" i="12" s="1"/>
  <c r="I58" i="12"/>
  <c r="Y58" i="12" s="1"/>
  <c r="K58" i="12"/>
  <c r="Z58" i="12" s="1"/>
  <c r="O58" i="12"/>
  <c r="Q58" i="12"/>
  <c r="V58" i="12"/>
  <c r="AB58" i="12"/>
  <c r="AC58" i="12"/>
  <c r="AD58" i="12"/>
  <c r="G59" i="12"/>
  <c r="I59" i="12"/>
  <c r="K59" i="12"/>
  <c r="O59" i="12"/>
  <c r="AB59" i="12" s="1"/>
  <c r="Q59" i="12"/>
  <c r="AC59" i="12" s="1"/>
  <c r="V59" i="12"/>
  <c r="AD59" i="12" s="1"/>
  <c r="Y59" i="12"/>
  <c r="Z59" i="12"/>
  <c r="G60" i="12"/>
  <c r="AF60" i="12" s="1"/>
  <c r="I60" i="12"/>
  <c r="K60" i="12"/>
  <c r="O60" i="12"/>
  <c r="Q60" i="12"/>
  <c r="V60" i="12"/>
  <c r="Y60" i="12"/>
  <c r="Z60" i="12"/>
  <c r="AB60" i="12"/>
  <c r="AC60" i="12"/>
  <c r="AD60" i="12"/>
  <c r="G61" i="12"/>
  <c r="M61" i="12" s="1"/>
  <c r="AA61" i="12" s="1"/>
  <c r="I61" i="12"/>
  <c r="Y61" i="12" s="1"/>
  <c r="K61" i="12"/>
  <c r="Z61" i="12" s="1"/>
  <c r="O61" i="12"/>
  <c r="Q61" i="12"/>
  <c r="V61" i="12"/>
  <c r="AD61" i="12" s="1"/>
  <c r="AB61" i="12"/>
  <c r="AC61" i="12"/>
  <c r="AF61" i="12"/>
  <c r="G62" i="12"/>
  <c r="I62" i="12"/>
  <c r="K62" i="12"/>
  <c r="Z62" i="12" s="1"/>
  <c r="O62" i="12"/>
  <c r="Q62" i="12"/>
  <c r="AC62" i="12" s="1"/>
  <c r="V62" i="12"/>
  <c r="Y62" i="12"/>
  <c r="AB62" i="12"/>
  <c r="AD62" i="12"/>
  <c r="G63" i="12"/>
  <c r="I63" i="12"/>
  <c r="K63" i="12"/>
  <c r="O63" i="12"/>
  <c r="Q63" i="12"/>
  <c r="V63" i="12"/>
  <c r="AD63" i="12" s="1"/>
  <c r="Y63" i="12"/>
  <c r="Z63" i="12"/>
  <c r="AB63" i="12"/>
  <c r="AC63" i="12"/>
  <c r="G64" i="12"/>
  <c r="M64" i="12" s="1"/>
  <c r="AA64" i="12" s="1"/>
  <c r="I64" i="12"/>
  <c r="Y64" i="12" s="1"/>
  <c r="K64" i="12"/>
  <c r="Z64" i="12" s="1"/>
  <c r="O64" i="12"/>
  <c r="Q64" i="12"/>
  <c r="V64" i="12"/>
  <c r="AD64" i="12" s="1"/>
  <c r="AB64" i="12"/>
  <c r="AC64" i="12"/>
  <c r="AF64" i="12"/>
  <c r="G65" i="12"/>
  <c r="I65" i="12"/>
  <c r="K65" i="12"/>
  <c r="Z65" i="12" s="1"/>
  <c r="O65" i="12"/>
  <c r="Q65" i="12"/>
  <c r="AC65" i="12" s="1"/>
  <c r="V65" i="12"/>
  <c r="Y65" i="12"/>
  <c r="AB65" i="12"/>
  <c r="AD65" i="12"/>
  <c r="G66" i="12"/>
  <c r="I66" i="12"/>
  <c r="K66" i="12"/>
  <c r="O66" i="12"/>
  <c r="Q66" i="12"/>
  <c r="V66" i="12"/>
  <c r="AD66" i="12" s="1"/>
  <c r="Y66" i="12"/>
  <c r="Z66" i="12"/>
  <c r="AB66" i="12"/>
  <c r="AC66" i="12"/>
  <c r="G67" i="12"/>
  <c r="M67" i="12" s="1"/>
  <c r="AA67" i="12" s="1"/>
  <c r="I67" i="12"/>
  <c r="Y67" i="12" s="1"/>
  <c r="K67" i="12"/>
  <c r="Z67" i="12" s="1"/>
  <c r="O67" i="12"/>
  <c r="Q67" i="12"/>
  <c r="V67" i="12"/>
  <c r="AD67" i="12" s="1"/>
  <c r="AB67" i="12"/>
  <c r="AC67" i="12"/>
  <c r="G68" i="12"/>
  <c r="I68" i="12"/>
  <c r="K68" i="12"/>
  <c r="Z68" i="12" s="1"/>
  <c r="O68" i="12"/>
  <c r="Q68" i="12"/>
  <c r="AC68" i="12" s="1"/>
  <c r="V68" i="12"/>
  <c r="Y68" i="12"/>
  <c r="AB68" i="12"/>
  <c r="AD68" i="12"/>
  <c r="G69" i="12"/>
  <c r="I69" i="12"/>
  <c r="K69" i="12"/>
  <c r="O69" i="12"/>
  <c r="Q69" i="12"/>
  <c r="V69" i="12"/>
  <c r="AD69" i="12" s="1"/>
  <c r="Y69" i="12"/>
  <c r="Z69" i="12"/>
  <c r="AB69" i="12"/>
  <c r="AC69" i="12"/>
  <c r="G70" i="12"/>
  <c r="M70" i="12" s="1"/>
  <c r="AA70" i="12" s="1"/>
  <c r="I70" i="12"/>
  <c r="Y70" i="12" s="1"/>
  <c r="K70" i="12"/>
  <c r="Z70" i="12" s="1"/>
  <c r="O70" i="12"/>
  <c r="AB70" i="12" s="1"/>
  <c r="Q70" i="12"/>
  <c r="V70" i="12"/>
  <c r="AC70" i="12"/>
  <c r="AD70" i="12"/>
  <c r="G71" i="12"/>
  <c r="I71" i="12"/>
  <c r="K71" i="12"/>
  <c r="Z71" i="12" s="1"/>
  <c r="O71" i="12"/>
  <c r="AB71" i="12" s="1"/>
  <c r="Q71" i="12"/>
  <c r="AC71" i="12" s="1"/>
  <c r="V71" i="12"/>
  <c r="Y71" i="12"/>
  <c r="AD71" i="12"/>
  <c r="G72" i="12"/>
  <c r="I72" i="12"/>
  <c r="K72" i="12"/>
  <c r="O72" i="12"/>
  <c r="Q72" i="12"/>
  <c r="V72" i="12"/>
  <c r="AD72" i="12" s="1"/>
  <c r="Y72" i="12"/>
  <c r="Z72" i="12"/>
  <c r="AB72" i="12"/>
  <c r="AC72" i="12"/>
  <c r="G73" i="12"/>
  <c r="M73" i="12" s="1"/>
  <c r="AA73" i="12" s="1"/>
  <c r="I73" i="12"/>
  <c r="Y73" i="12" s="1"/>
  <c r="K73" i="12"/>
  <c r="Z73" i="12" s="1"/>
  <c r="O73" i="12"/>
  <c r="AB73" i="12" s="1"/>
  <c r="Q73" i="12"/>
  <c r="V73" i="12"/>
  <c r="AC73" i="12"/>
  <c r="AD73" i="12"/>
  <c r="G74" i="12"/>
  <c r="I74" i="12"/>
  <c r="K74" i="12"/>
  <c r="Z74" i="12" s="1"/>
  <c r="O74" i="12"/>
  <c r="AB74" i="12" s="1"/>
  <c r="Q74" i="12"/>
  <c r="AC74" i="12" s="1"/>
  <c r="V74" i="12"/>
  <c r="AD74" i="12" s="1"/>
  <c r="Y74" i="12"/>
  <c r="G75" i="12"/>
  <c r="I75" i="12"/>
  <c r="K75" i="12"/>
  <c r="O75" i="12"/>
  <c r="Q75" i="12"/>
  <c r="V75" i="12"/>
  <c r="Y75" i="12"/>
  <c r="Z75" i="12"/>
  <c r="AB75" i="12"/>
  <c r="AC75" i="12"/>
  <c r="AD75" i="12"/>
  <c r="G76" i="12"/>
  <c r="M76" i="12" s="1"/>
  <c r="AA76" i="12" s="1"/>
  <c r="I76" i="12"/>
  <c r="Y76" i="12" s="1"/>
  <c r="K76" i="12"/>
  <c r="Z76" i="12" s="1"/>
  <c r="O76" i="12"/>
  <c r="AB76" i="12" s="1"/>
  <c r="Q76" i="12"/>
  <c r="V76" i="12"/>
  <c r="AD76" i="12" s="1"/>
  <c r="AC76" i="12"/>
  <c r="G77" i="12"/>
  <c r="I77" i="12"/>
  <c r="K77" i="12"/>
  <c r="Z77" i="12" s="1"/>
  <c r="O77" i="12"/>
  <c r="AB77" i="12" s="1"/>
  <c r="Q77" i="12"/>
  <c r="AC77" i="12" s="1"/>
  <c r="V77" i="12"/>
  <c r="Y77" i="12"/>
  <c r="AD77" i="12"/>
  <c r="G78" i="12"/>
  <c r="I78" i="12"/>
  <c r="K78" i="12"/>
  <c r="O78" i="12"/>
  <c r="Q78" i="12"/>
  <c r="V78" i="12"/>
  <c r="AD78" i="12" s="1"/>
  <c r="Y78" i="12"/>
  <c r="Z78" i="12"/>
  <c r="AB78" i="12"/>
  <c r="AC78" i="12"/>
  <c r="G79" i="12"/>
  <c r="M79" i="12" s="1"/>
  <c r="AA79" i="12" s="1"/>
  <c r="I79" i="12"/>
  <c r="Y79" i="12" s="1"/>
  <c r="K79" i="12"/>
  <c r="Z79" i="12" s="1"/>
  <c r="O79" i="12"/>
  <c r="AB79" i="12" s="1"/>
  <c r="Q79" i="12"/>
  <c r="V79" i="12"/>
  <c r="AC79" i="12"/>
  <c r="AD79" i="12"/>
  <c r="AF79" i="12"/>
  <c r="G80" i="12"/>
  <c r="I80" i="12"/>
  <c r="K80" i="12"/>
  <c r="Z80" i="12" s="1"/>
  <c r="O80" i="12"/>
  <c r="AB80" i="12" s="1"/>
  <c r="Q80" i="12"/>
  <c r="AC80" i="12" s="1"/>
  <c r="V80" i="12"/>
  <c r="Y80" i="12"/>
  <c r="AD80" i="12"/>
  <c r="G81" i="12"/>
  <c r="I81" i="12"/>
  <c r="K81" i="12"/>
  <c r="O81" i="12"/>
  <c r="Q81" i="12"/>
  <c r="V81" i="12"/>
  <c r="AD81" i="12" s="1"/>
  <c r="Y81" i="12"/>
  <c r="Z81" i="12"/>
  <c r="AB81" i="12"/>
  <c r="AC81" i="12"/>
  <c r="G82" i="12"/>
  <c r="M82" i="12" s="1"/>
  <c r="AA82" i="12" s="1"/>
  <c r="I82" i="12"/>
  <c r="Y82" i="12" s="1"/>
  <c r="K82" i="12"/>
  <c r="Z82" i="12" s="1"/>
  <c r="O82" i="12"/>
  <c r="AB82" i="12" s="1"/>
  <c r="Q82" i="12"/>
  <c r="V82" i="12"/>
  <c r="AC82" i="12"/>
  <c r="AD82" i="12"/>
  <c r="G83" i="12"/>
  <c r="I83" i="12"/>
  <c r="K83" i="12"/>
  <c r="Z83" i="12" s="1"/>
  <c r="O83" i="12"/>
  <c r="AB83" i="12" s="1"/>
  <c r="Q83" i="12"/>
  <c r="AC83" i="12" s="1"/>
  <c r="V83" i="12"/>
  <c r="AD83" i="12" s="1"/>
  <c r="Y83" i="12"/>
  <c r="G84" i="12"/>
  <c r="I84" i="12"/>
  <c r="K84" i="12"/>
  <c r="O84" i="12"/>
  <c r="Q84" i="12"/>
  <c r="V84" i="12"/>
  <c r="Y84" i="12"/>
  <c r="Z84" i="12"/>
  <c r="AB84" i="12"/>
  <c r="AC84" i="12"/>
  <c r="AD84" i="12"/>
  <c r="G85" i="12"/>
  <c r="M85" i="12" s="1"/>
  <c r="AA85" i="12" s="1"/>
  <c r="I85" i="12"/>
  <c r="Y85" i="12" s="1"/>
  <c r="K85" i="12"/>
  <c r="Z85" i="12" s="1"/>
  <c r="O85" i="12"/>
  <c r="AB85" i="12" s="1"/>
  <c r="Q85" i="12"/>
  <c r="V85" i="12"/>
  <c r="AD85" i="12" s="1"/>
  <c r="AC85" i="12"/>
  <c r="G86" i="12"/>
  <c r="I86" i="12"/>
  <c r="K86" i="12"/>
  <c r="Z86" i="12" s="1"/>
  <c r="O86" i="12"/>
  <c r="AB86" i="12" s="1"/>
  <c r="Q86" i="12"/>
  <c r="AC86" i="12" s="1"/>
  <c r="V86" i="12"/>
  <c r="Y86" i="12"/>
  <c r="AD86" i="12"/>
  <c r="G87" i="12"/>
  <c r="I87" i="12"/>
  <c r="K87" i="12"/>
  <c r="O87" i="12"/>
  <c r="Q87" i="12"/>
  <c r="V87" i="12"/>
  <c r="AD87" i="12" s="1"/>
  <c r="Y87" i="12"/>
  <c r="Z87" i="12"/>
  <c r="AB87" i="12"/>
  <c r="AC87" i="12"/>
  <c r="G88" i="12"/>
  <c r="M88" i="12" s="1"/>
  <c r="AA88" i="12" s="1"/>
  <c r="I88" i="12"/>
  <c r="Y88" i="12" s="1"/>
  <c r="K88" i="12"/>
  <c r="Z88" i="12" s="1"/>
  <c r="O88" i="12"/>
  <c r="AB88" i="12" s="1"/>
  <c r="Q88" i="12"/>
  <c r="V88" i="12"/>
  <c r="AC88" i="12"/>
  <c r="AD88" i="12"/>
  <c r="G89" i="12"/>
  <c r="I89" i="12"/>
  <c r="K89" i="12"/>
  <c r="Z89" i="12" s="1"/>
  <c r="O89" i="12"/>
  <c r="AB89" i="12" s="1"/>
  <c r="Q89" i="12"/>
  <c r="AC89" i="12" s="1"/>
  <c r="V89" i="12"/>
  <c r="Y89" i="12"/>
  <c r="AD89" i="12"/>
  <c r="G90" i="12"/>
  <c r="I90" i="12"/>
  <c r="K90" i="12"/>
  <c r="O90" i="12"/>
  <c r="Q90" i="12"/>
  <c r="V90" i="12"/>
  <c r="AD90" i="12" s="1"/>
  <c r="Y90" i="12"/>
  <c r="Z90" i="12"/>
  <c r="AB90" i="12"/>
  <c r="AC90" i="12"/>
  <c r="G91" i="12"/>
  <c r="M91" i="12" s="1"/>
  <c r="AA91" i="12" s="1"/>
  <c r="I91" i="12"/>
  <c r="Y91" i="12" s="1"/>
  <c r="K91" i="12"/>
  <c r="Z91" i="12" s="1"/>
  <c r="O91" i="12"/>
  <c r="AB91" i="12" s="1"/>
  <c r="Q91" i="12"/>
  <c r="V91" i="12"/>
  <c r="AC91" i="12"/>
  <c r="AD91" i="12"/>
  <c r="AF91" i="12"/>
  <c r="G92" i="12"/>
  <c r="I92" i="12"/>
  <c r="K92" i="12"/>
  <c r="Z92" i="12" s="1"/>
  <c r="O92" i="12"/>
  <c r="AB92" i="12" s="1"/>
  <c r="Q92" i="12"/>
  <c r="AC92" i="12" s="1"/>
  <c r="V92" i="12"/>
  <c r="AD92" i="12" s="1"/>
  <c r="Y92" i="12"/>
  <c r="G93" i="12"/>
  <c r="I93" i="12"/>
  <c r="K93" i="12"/>
  <c r="O93" i="12"/>
  <c r="Q93" i="12"/>
  <c r="V93" i="12"/>
  <c r="Y93" i="12"/>
  <c r="Z93" i="12"/>
  <c r="AB93" i="12"/>
  <c r="AC93" i="12"/>
  <c r="AD93" i="12"/>
  <c r="G94" i="12"/>
  <c r="M94" i="12" s="1"/>
  <c r="AA94" i="12" s="1"/>
  <c r="I94" i="12"/>
  <c r="Y94" i="12" s="1"/>
  <c r="K94" i="12"/>
  <c r="Z94" i="12" s="1"/>
  <c r="O94" i="12"/>
  <c r="AB94" i="12" s="1"/>
  <c r="Q94" i="12"/>
  <c r="V94" i="12"/>
  <c r="AD94" i="12" s="1"/>
  <c r="AC94" i="12"/>
  <c r="G95" i="12"/>
  <c r="I95" i="12"/>
  <c r="K95" i="12"/>
  <c r="Z95" i="12" s="1"/>
  <c r="O95" i="12"/>
  <c r="AB95" i="12" s="1"/>
  <c r="Q95" i="12"/>
  <c r="AC95" i="12" s="1"/>
  <c r="V95" i="12"/>
  <c r="Y95" i="12"/>
  <c r="AD95" i="12"/>
  <c r="G96" i="12"/>
  <c r="I96" i="12"/>
  <c r="K96" i="12"/>
  <c r="O96" i="12"/>
  <c r="Q96" i="12"/>
  <c r="V96" i="12"/>
  <c r="AD96" i="12" s="1"/>
  <c r="Y96" i="12"/>
  <c r="Z96" i="12"/>
  <c r="AB96" i="12"/>
  <c r="AC96" i="12"/>
  <c r="G97" i="12"/>
  <c r="M97" i="12" s="1"/>
  <c r="AA97" i="12" s="1"/>
  <c r="I97" i="12"/>
  <c r="Y97" i="12" s="1"/>
  <c r="K97" i="12"/>
  <c r="O97" i="12"/>
  <c r="Q97" i="12"/>
  <c r="V97" i="12"/>
  <c r="AD97" i="12" s="1"/>
  <c r="Z97" i="12"/>
  <c r="AB97" i="12"/>
  <c r="AC97" i="12"/>
  <c r="G98" i="12"/>
  <c r="M98" i="12" s="1"/>
  <c r="AA98" i="12" s="1"/>
  <c r="I98" i="12"/>
  <c r="K98" i="12"/>
  <c r="O98" i="12"/>
  <c r="Q98" i="12"/>
  <c r="V98" i="12"/>
  <c r="Y98" i="12"/>
  <c r="Z98" i="12"/>
  <c r="AB98" i="12"/>
  <c r="AC98" i="12"/>
  <c r="AD98" i="12"/>
  <c r="G99" i="12"/>
  <c r="M99" i="12" s="1"/>
  <c r="AA99" i="12" s="1"/>
  <c r="I99" i="12"/>
  <c r="Y99" i="12" s="1"/>
  <c r="K99" i="12"/>
  <c r="Z99" i="12" s="1"/>
  <c r="O99" i="12"/>
  <c r="Q99" i="12"/>
  <c r="V99" i="12"/>
  <c r="AB99" i="12"/>
  <c r="AC99" i="12"/>
  <c r="AD99" i="12"/>
  <c r="G100" i="12"/>
  <c r="I100" i="12"/>
  <c r="K100" i="12"/>
  <c r="O100" i="12"/>
  <c r="Q100" i="12"/>
  <c r="AC100" i="12" s="1"/>
  <c r="V100" i="12"/>
  <c r="AD100" i="12" s="1"/>
  <c r="Y100" i="12"/>
  <c r="Z100" i="12"/>
  <c r="AB100" i="12"/>
  <c r="G101" i="12"/>
  <c r="AF101" i="12" s="1"/>
  <c r="I101" i="12"/>
  <c r="K101" i="12"/>
  <c r="O101" i="12"/>
  <c r="Q101" i="12"/>
  <c r="V101" i="12"/>
  <c r="Y101" i="12"/>
  <c r="Z101" i="12"/>
  <c r="AB101" i="12"/>
  <c r="AC101" i="12"/>
  <c r="AD101" i="12"/>
  <c r="G102" i="12"/>
  <c r="M102" i="12" s="1"/>
  <c r="AA102" i="12" s="1"/>
  <c r="I102" i="12"/>
  <c r="Y102" i="12" s="1"/>
  <c r="K102" i="12"/>
  <c r="Z102" i="12" s="1"/>
  <c r="O102" i="12"/>
  <c r="Q102" i="12"/>
  <c r="V102" i="12"/>
  <c r="AB102" i="12"/>
  <c r="AC102" i="12"/>
  <c r="AD102" i="12"/>
  <c r="G103" i="12"/>
  <c r="I103" i="12"/>
  <c r="K103" i="12"/>
  <c r="O103" i="12"/>
  <c r="Q103" i="12"/>
  <c r="AC103" i="12" s="1"/>
  <c r="V103" i="12"/>
  <c r="AD103" i="12" s="1"/>
  <c r="Y103" i="12"/>
  <c r="Z103" i="12"/>
  <c r="AB103" i="12"/>
  <c r="G104" i="12"/>
  <c r="AF104" i="12" s="1"/>
  <c r="I104" i="12"/>
  <c r="K104" i="12"/>
  <c r="O104" i="12"/>
  <c r="Q104" i="12"/>
  <c r="V104" i="12"/>
  <c r="Y104" i="12"/>
  <c r="Z104" i="12"/>
  <c r="AB104" i="12"/>
  <c r="AC104" i="12"/>
  <c r="AD104" i="12"/>
  <c r="G105" i="12"/>
  <c r="M105" i="12" s="1"/>
  <c r="AA105" i="12" s="1"/>
  <c r="I105" i="12"/>
  <c r="K105" i="12"/>
  <c r="Z105" i="12" s="1"/>
  <c r="O105" i="12"/>
  <c r="Q105" i="12"/>
  <c r="V105" i="12"/>
  <c r="Y105" i="12"/>
  <c r="AB105" i="12"/>
  <c r="AC105" i="12"/>
  <c r="AD105" i="12"/>
  <c r="G106" i="12"/>
  <c r="I106" i="12"/>
  <c r="K106" i="12"/>
  <c r="O106" i="12"/>
  <c r="Q106" i="12"/>
  <c r="AC106" i="12" s="1"/>
  <c r="V106" i="12"/>
  <c r="AD106" i="12" s="1"/>
  <c r="Y106" i="12"/>
  <c r="Z106" i="12"/>
  <c r="AB106" i="12"/>
  <c r="G107" i="12"/>
  <c r="AF107" i="12" s="1"/>
  <c r="I107" i="12"/>
  <c r="K107" i="12"/>
  <c r="O107" i="12"/>
  <c r="Q107" i="12"/>
  <c r="V107" i="12"/>
  <c r="Y107" i="12"/>
  <c r="Z107" i="12"/>
  <c r="AB107" i="12"/>
  <c r="AC107" i="12"/>
  <c r="AD107" i="12"/>
  <c r="G108" i="12"/>
  <c r="M108" i="12" s="1"/>
  <c r="AA108" i="12" s="1"/>
  <c r="I108" i="12"/>
  <c r="K108" i="12"/>
  <c r="Z108" i="12" s="1"/>
  <c r="O108" i="12"/>
  <c r="Q108" i="12"/>
  <c r="V108" i="12"/>
  <c r="Y108" i="12"/>
  <c r="AB108" i="12"/>
  <c r="AC108" i="12"/>
  <c r="AD108" i="12"/>
  <c r="G109" i="12"/>
  <c r="I109" i="12"/>
  <c r="K109" i="12"/>
  <c r="O109" i="12"/>
  <c r="Q109" i="12"/>
  <c r="AC109" i="12" s="1"/>
  <c r="V109" i="12"/>
  <c r="AD109" i="12" s="1"/>
  <c r="Y109" i="12"/>
  <c r="Z109" i="12"/>
  <c r="AB109" i="12"/>
  <c r="G110" i="12"/>
  <c r="AF110" i="12" s="1"/>
  <c r="I110" i="12"/>
  <c r="K110" i="12"/>
  <c r="O110" i="12"/>
  <c r="Q110" i="12"/>
  <c r="V110" i="12"/>
  <c r="Y110" i="12"/>
  <c r="Z110" i="12"/>
  <c r="AB110" i="12"/>
  <c r="AC110" i="12"/>
  <c r="AD110" i="12"/>
  <c r="G111" i="12"/>
  <c r="M111" i="12" s="1"/>
  <c r="AA111" i="12" s="1"/>
  <c r="I111" i="12"/>
  <c r="K111" i="12"/>
  <c r="Z111" i="12" s="1"/>
  <c r="O111" i="12"/>
  <c r="Q111" i="12"/>
  <c r="V111" i="12"/>
  <c r="Y111" i="12"/>
  <c r="AB111" i="12"/>
  <c r="AC111" i="12"/>
  <c r="AD111" i="12"/>
  <c r="G112" i="12"/>
  <c r="I112" i="12"/>
  <c r="K112" i="12"/>
  <c r="O112" i="12"/>
  <c r="Q112" i="12"/>
  <c r="AC112" i="12" s="1"/>
  <c r="V112" i="12"/>
  <c r="AD112" i="12" s="1"/>
  <c r="Y112" i="12"/>
  <c r="Z112" i="12"/>
  <c r="AB112" i="12"/>
  <c r="G113" i="12"/>
  <c r="AF113" i="12" s="1"/>
  <c r="I113" i="12"/>
  <c r="K113" i="12"/>
  <c r="O113" i="12"/>
  <c r="Q113" i="12"/>
  <c r="V113" i="12"/>
  <c r="Y113" i="12"/>
  <c r="Z113" i="12"/>
  <c r="AB113" i="12"/>
  <c r="AC113" i="12"/>
  <c r="AD113" i="12"/>
  <c r="G114" i="12"/>
  <c r="M114" i="12" s="1"/>
  <c r="AA114" i="12" s="1"/>
  <c r="I114" i="12"/>
  <c r="K114" i="12"/>
  <c r="Z114" i="12" s="1"/>
  <c r="O114" i="12"/>
  <c r="Q114" i="12"/>
  <c r="V114" i="12"/>
  <c r="Y114" i="12"/>
  <c r="AB114" i="12"/>
  <c r="AC114" i="12"/>
  <c r="AD114" i="12"/>
  <c r="G115" i="12"/>
  <c r="I115" i="12"/>
  <c r="K115" i="12"/>
  <c r="O115" i="12"/>
  <c r="Q115" i="12"/>
  <c r="AC115" i="12" s="1"/>
  <c r="V115" i="12"/>
  <c r="AD115" i="12" s="1"/>
  <c r="Y115" i="12"/>
  <c r="Z115" i="12"/>
  <c r="AB115" i="12"/>
  <c r="G116" i="12"/>
  <c r="AF116" i="12" s="1"/>
  <c r="I116" i="12"/>
  <c r="K116" i="12"/>
  <c r="O116" i="12"/>
  <c r="Q116" i="12"/>
  <c r="V116" i="12"/>
  <c r="AD116" i="12" s="1"/>
  <c r="Y116" i="12"/>
  <c r="Z116" i="12"/>
  <c r="AB116" i="12"/>
  <c r="AC116" i="12"/>
  <c r="G117" i="12"/>
  <c r="M117" i="12" s="1"/>
  <c r="AA117" i="12" s="1"/>
  <c r="I117" i="12"/>
  <c r="K117" i="12"/>
  <c r="O117" i="12"/>
  <c r="Q117" i="12"/>
  <c r="V117" i="12"/>
  <c r="AD117" i="12" s="1"/>
  <c r="Y117" i="12"/>
  <c r="Z117" i="12"/>
  <c r="AB117" i="12"/>
  <c r="AC117" i="12"/>
  <c r="G118" i="12"/>
  <c r="I118" i="12"/>
  <c r="K118" i="12"/>
  <c r="O118" i="12"/>
  <c r="AB118" i="12" s="1"/>
  <c r="Q118" i="12"/>
  <c r="AC118" i="12" s="1"/>
  <c r="V118" i="12"/>
  <c r="AD118" i="12" s="1"/>
  <c r="Y118" i="12"/>
  <c r="Z118" i="12"/>
  <c r="G120" i="12"/>
  <c r="AF120" i="12" s="1"/>
  <c r="I120" i="12"/>
  <c r="K120" i="12"/>
  <c r="O120" i="12"/>
  <c r="Q120" i="12"/>
  <c r="V120" i="12"/>
  <c r="Y120" i="12"/>
  <c r="Z120" i="12"/>
  <c r="AB120" i="12"/>
  <c r="AC120" i="12"/>
  <c r="AD120" i="12"/>
  <c r="G121" i="12"/>
  <c r="M121" i="12" s="1"/>
  <c r="AA121" i="12" s="1"/>
  <c r="I121" i="12"/>
  <c r="K121" i="12"/>
  <c r="O121" i="12"/>
  <c r="AB121" i="12" s="1"/>
  <c r="Q121" i="12"/>
  <c r="V121" i="12"/>
  <c r="AD121" i="12" s="1"/>
  <c r="Y121" i="12"/>
  <c r="Z121" i="12"/>
  <c r="AC121" i="12"/>
  <c r="G122" i="12"/>
  <c r="I122" i="12"/>
  <c r="K122" i="12"/>
  <c r="O122" i="12"/>
  <c r="AB122" i="12" s="1"/>
  <c r="Q122" i="12"/>
  <c r="AC122" i="12" s="1"/>
  <c r="V122" i="12"/>
  <c r="AD122" i="12" s="1"/>
  <c r="Y122" i="12"/>
  <c r="Z122" i="12"/>
  <c r="G123" i="12"/>
  <c r="AF123" i="12" s="1"/>
  <c r="I123" i="12"/>
  <c r="K123" i="12"/>
  <c r="O123" i="12"/>
  <c r="Q123" i="12"/>
  <c r="V123" i="12"/>
  <c r="AD123" i="12" s="1"/>
  <c r="Y123" i="12"/>
  <c r="Z123" i="12"/>
  <c r="AB123" i="12"/>
  <c r="AC123" i="12"/>
  <c r="G125" i="12"/>
  <c r="M125" i="12" s="1"/>
  <c r="AA125" i="12" s="1"/>
  <c r="I125" i="12"/>
  <c r="K125" i="12"/>
  <c r="O125" i="12"/>
  <c r="AB125" i="12" s="1"/>
  <c r="Q125" i="12"/>
  <c r="V125" i="12"/>
  <c r="AD125" i="12" s="1"/>
  <c r="Y125" i="12"/>
  <c r="Z125" i="12"/>
  <c r="AC125" i="12"/>
  <c r="G126" i="12"/>
  <c r="I126" i="12"/>
  <c r="K126" i="12"/>
  <c r="O126" i="12"/>
  <c r="AB126" i="12" s="1"/>
  <c r="Q126" i="12"/>
  <c r="AC126" i="12" s="1"/>
  <c r="V126" i="12"/>
  <c r="AD126" i="12" s="1"/>
  <c r="Y126" i="12"/>
  <c r="Z126" i="12"/>
  <c r="G127" i="12"/>
  <c r="AF127" i="12" s="1"/>
  <c r="I127" i="12"/>
  <c r="K127" i="12"/>
  <c r="O127" i="12"/>
  <c r="AB127" i="12" s="1"/>
  <c r="Q127" i="12"/>
  <c r="V127" i="12"/>
  <c r="AD127" i="12" s="1"/>
  <c r="Y127" i="12"/>
  <c r="Z127" i="12"/>
  <c r="AC127" i="12"/>
  <c r="G128" i="12"/>
  <c r="M128" i="12" s="1"/>
  <c r="AA128" i="12" s="1"/>
  <c r="I128" i="12"/>
  <c r="K128" i="12"/>
  <c r="O128" i="12"/>
  <c r="AB128" i="12" s="1"/>
  <c r="Q128" i="12"/>
  <c r="AC128" i="12" s="1"/>
  <c r="V128" i="12"/>
  <c r="AD128" i="12" s="1"/>
  <c r="Y128" i="12"/>
  <c r="Z128" i="12"/>
  <c r="G129" i="12"/>
  <c r="AF129" i="12" s="1"/>
  <c r="I129" i="12"/>
  <c r="K129" i="12"/>
  <c r="O129" i="12"/>
  <c r="Q129" i="12"/>
  <c r="AC129" i="12" s="1"/>
  <c r="V129" i="12"/>
  <c r="Y129" i="12"/>
  <c r="Z129" i="12"/>
  <c r="AB129" i="12"/>
  <c r="AD129" i="12"/>
  <c r="G130" i="12"/>
  <c r="AF130" i="12" s="1"/>
  <c r="I130" i="12"/>
  <c r="K130" i="12"/>
  <c r="Z130" i="12" s="1"/>
  <c r="O130" i="12"/>
  <c r="AB130" i="12" s="1"/>
  <c r="Q130" i="12"/>
  <c r="V130" i="12"/>
  <c r="Y130" i="12"/>
  <c r="AC130" i="12"/>
  <c r="AD130" i="12"/>
  <c r="G131" i="12"/>
  <c r="M131" i="12" s="1"/>
  <c r="AA131" i="12" s="1"/>
  <c r="I131" i="12"/>
  <c r="Y131" i="12" s="1"/>
  <c r="K131" i="12"/>
  <c r="Z131" i="12" s="1"/>
  <c r="O131" i="12"/>
  <c r="AB131" i="12" s="1"/>
  <c r="Q131" i="12"/>
  <c r="V131" i="12"/>
  <c r="AD131" i="12" s="1"/>
  <c r="AC131" i="12"/>
  <c r="AF45" i="12" l="1"/>
  <c r="AF48" i="12"/>
  <c r="AF34" i="12"/>
  <c r="AF31" i="12"/>
  <c r="AF102" i="12"/>
  <c r="AF88" i="12"/>
  <c r="AF114" i="12"/>
  <c r="AF98" i="12"/>
  <c r="AF82" i="12"/>
  <c r="AF73" i="12"/>
  <c r="AF70" i="12"/>
  <c r="M44" i="12"/>
  <c r="AA44" i="12" s="1"/>
  <c r="AF42" i="12"/>
  <c r="AF25" i="12"/>
  <c r="AF67" i="12"/>
  <c r="AF16" i="12"/>
  <c r="AF19" i="12"/>
  <c r="AF10" i="12"/>
  <c r="AF28" i="12"/>
  <c r="AF20" i="12"/>
  <c r="AF37" i="12"/>
  <c r="M53" i="12"/>
  <c r="AA53" i="12" s="1"/>
  <c r="AF99" i="12"/>
  <c r="M107" i="12"/>
  <c r="AA107" i="12" s="1"/>
  <c r="AF108" i="12"/>
  <c r="AF111" i="12"/>
  <c r="M130" i="12"/>
  <c r="AA130" i="12" s="1"/>
  <c r="M120" i="12"/>
  <c r="AA120" i="12" s="1"/>
  <c r="AF117" i="12"/>
  <c r="AF105" i="12"/>
  <c r="M104" i="12"/>
  <c r="AA104" i="12" s="1"/>
  <c r="M101" i="12"/>
  <c r="AA101" i="12" s="1"/>
  <c r="AF97" i="12"/>
  <c r="AF94" i="12"/>
  <c r="AF85" i="12"/>
  <c r="AF76" i="12"/>
  <c r="M116" i="12"/>
  <c r="AA116" i="12" s="1"/>
  <c r="M113" i="12"/>
  <c r="AA113" i="12" s="1"/>
  <c r="M110" i="12"/>
  <c r="AA110" i="12" s="1"/>
  <c r="M60" i="12"/>
  <c r="AA60" i="12" s="1"/>
  <c r="AF58" i="12"/>
  <c r="M57" i="12"/>
  <c r="AA57" i="12" s="1"/>
  <c r="M50" i="12"/>
  <c r="AA50" i="12" s="1"/>
  <c r="M47" i="12"/>
  <c r="AA47" i="12" s="1"/>
  <c r="AF54" i="12"/>
  <c r="M41" i="12"/>
  <c r="AA41" i="12" s="1"/>
  <c r="AF26" i="12"/>
  <c r="AF38" i="12"/>
  <c r="M22" i="12"/>
  <c r="AA22" i="12" s="1"/>
  <c r="AE133" i="12"/>
  <c r="F41" i="1" s="1"/>
  <c r="M13" i="12"/>
  <c r="AA13" i="12" s="1"/>
  <c r="AF13" i="12"/>
  <c r="AF11" i="12"/>
  <c r="AF66" i="12"/>
  <c r="M66" i="12"/>
  <c r="AA66" i="12" s="1"/>
  <c r="AF15" i="12"/>
  <c r="M15" i="12"/>
  <c r="AA15" i="12" s="1"/>
  <c r="AF125" i="12"/>
  <c r="AF90" i="12"/>
  <c r="M90" i="12"/>
  <c r="AA90" i="12" s="1"/>
  <c r="AF81" i="12"/>
  <c r="M81" i="12"/>
  <c r="AA81" i="12" s="1"/>
  <c r="AF72" i="12"/>
  <c r="M72" i="12"/>
  <c r="AA72" i="12" s="1"/>
  <c r="AF36" i="12"/>
  <c r="M36" i="12"/>
  <c r="AA36" i="12" s="1"/>
  <c r="M32" i="12"/>
  <c r="AA32" i="12" s="1"/>
  <c r="AF32" i="12"/>
  <c r="AF87" i="12"/>
  <c r="M87" i="12"/>
  <c r="AA87" i="12" s="1"/>
  <c r="AF63" i="12"/>
  <c r="M63" i="12"/>
  <c r="AA63" i="12" s="1"/>
  <c r="AF128" i="12"/>
  <c r="AF35" i="12"/>
  <c r="AF126" i="12"/>
  <c r="M126" i="12"/>
  <c r="AA126" i="12" s="1"/>
  <c r="AF122" i="12"/>
  <c r="M122" i="12"/>
  <c r="AA122" i="12" s="1"/>
  <c r="AF78" i="12"/>
  <c r="M78" i="12"/>
  <c r="AA78" i="12" s="1"/>
  <c r="AF69" i="12"/>
  <c r="M69" i="12"/>
  <c r="AA69" i="12" s="1"/>
  <c r="AF131" i="12"/>
  <c r="M127" i="12"/>
  <c r="AA127" i="12" s="1"/>
  <c r="M123" i="12"/>
  <c r="AA123" i="12" s="1"/>
  <c r="AF93" i="12"/>
  <c r="M93" i="12"/>
  <c r="AA93" i="12" s="1"/>
  <c r="AF84" i="12"/>
  <c r="M84" i="12"/>
  <c r="AA84" i="12" s="1"/>
  <c r="AF75" i="12"/>
  <c r="M75" i="12"/>
  <c r="AA75" i="12" s="1"/>
  <c r="AF33" i="12"/>
  <c r="M33" i="12"/>
  <c r="AA33" i="12" s="1"/>
  <c r="AF18" i="12"/>
  <c r="M18" i="12"/>
  <c r="AA18" i="12" s="1"/>
  <c r="M14" i="12"/>
  <c r="AA14" i="12" s="1"/>
  <c r="AF133" i="12"/>
  <c r="AF14" i="12"/>
  <c r="AF118" i="12"/>
  <c r="M118" i="12"/>
  <c r="AA118" i="12" s="1"/>
  <c r="AF96" i="12"/>
  <c r="M96" i="12"/>
  <c r="AA96" i="12" s="1"/>
  <c r="AF121" i="12"/>
  <c r="M129" i="12"/>
  <c r="AA129" i="12" s="1"/>
  <c r="AF115" i="12"/>
  <c r="M115" i="12"/>
  <c r="AA115" i="12" s="1"/>
  <c r="AF112" i="12"/>
  <c r="M112" i="12"/>
  <c r="AA112" i="12" s="1"/>
  <c r="AF109" i="12"/>
  <c r="M109" i="12"/>
  <c r="AA109" i="12" s="1"/>
  <c r="AF106" i="12"/>
  <c r="M106" i="12"/>
  <c r="AA106" i="12" s="1"/>
  <c r="AF103" i="12"/>
  <c r="M103" i="12"/>
  <c r="AA103" i="12" s="1"/>
  <c r="AF100" i="12"/>
  <c r="M100" i="12"/>
  <c r="AA100" i="12" s="1"/>
  <c r="AF17" i="12"/>
  <c r="AF30" i="12"/>
  <c r="M30" i="12"/>
  <c r="AA30" i="12" s="1"/>
  <c r="AF12" i="12"/>
  <c r="M12" i="12"/>
  <c r="AA12" i="12" s="1"/>
  <c r="AF29" i="12"/>
  <c r="AF27" i="12"/>
  <c r="M27" i="12"/>
  <c r="AA27" i="12" s="1"/>
  <c r="AF24" i="12"/>
  <c r="M24" i="12"/>
  <c r="AA24" i="12" s="1"/>
  <c r="AF95" i="12"/>
  <c r="M95" i="12"/>
  <c r="AA95" i="12" s="1"/>
  <c r="AF92" i="12"/>
  <c r="M92" i="12"/>
  <c r="AA92" i="12" s="1"/>
  <c r="AF89" i="12"/>
  <c r="M89" i="12"/>
  <c r="AA89" i="12" s="1"/>
  <c r="AF86" i="12"/>
  <c r="M86" i="12"/>
  <c r="AA86" i="12" s="1"/>
  <c r="AF83" i="12"/>
  <c r="M83" i="12"/>
  <c r="AA83" i="12" s="1"/>
  <c r="AF80" i="12"/>
  <c r="M80" i="12"/>
  <c r="AA80" i="12" s="1"/>
  <c r="AF77" i="12"/>
  <c r="M77" i="12"/>
  <c r="AA77" i="12" s="1"/>
  <c r="AF74" i="12"/>
  <c r="M74" i="12"/>
  <c r="AA74" i="12" s="1"/>
  <c r="AF71" i="12"/>
  <c r="M71" i="12"/>
  <c r="AA71" i="12" s="1"/>
  <c r="AF68" i="12"/>
  <c r="M68" i="12"/>
  <c r="AA68" i="12" s="1"/>
  <c r="AF65" i="12"/>
  <c r="M65" i="12"/>
  <c r="AA65" i="12" s="1"/>
  <c r="AF62" i="12"/>
  <c r="M62" i="12"/>
  <c r="AA62" i="12" s="1"/>
  <c r="AF59" i="12"/>
  <c r="M59" i="12"/>
  <c r="AA59" i="12" s="1"/>
  <c r="AF56" i="12"/>
  <c r="M56" i="12"/>
  <c r="AA56" i="12" s="1"/>
  <c r="AF52" i="12"/>
  <c r="M52" i="12"/>
  <c r="AA52" i="12" s="1"/>
  <c r="AF49" i="12"/>
  <c r="M49" i="12"/>
  <c r="AA49" i="12" s="1"/>
  <c r="AF46" i="12"/>
  <c r="M46" i="12"/>
  <c r="AA46" i="12" s="1"/>
  <c r="AF43" i="12"/>
  <c r="M43" i="12"/>
  <c r="AA43" i="12" s="1"/>
  <c r="AF39" i="12"/>
  <c r="M39" i="12"/>
  <c r="AA39" i="12" s="1"/>
  <c r="AF23" i="12"/>
  <c r="AF21" i="12"/>
  <c r="M21" i="12"/>
  <c r="AA21" i="12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M55" i="12" l="1"/>
  <c r="G119" i="12"/>
  <c r="I52" i="1" s="1"/>
  <c r="M119" i="12"/>
  <c r="G55" i="12"/>
  <c r="I51" i="1" s="1"/>
  <c r="F40" i="1"/>
  <c r="F39" i="1"/>
  <c r="M9" i="12"/>
  <c r="M8" i="12"/>
  <c r="G9" i="12"/>
  <c r="I50" i="1" s="1"/>
  <c r="G8" i="12"/>
  <c r="I49" i="1" s="1"/>
  <c r="I53" i="1" s="1"/>
  <c r="G41" i="1"/>
  <c r="H41" i="1" s="1"/>
  <c r="I41" i="1" s="1"/>
  <c r="G39" i="1"/>
  <c r="G42" i="1" s="1"/>
  <c r="G25" i="1" s="1"/>
  <c r="G40" i="1"/>
  <c r="F42" i="1"/>
  <c r="H40" i="1" l="1"/>
  <c r="I40" i="1" s="1"/>
  <c r="G133" i="12"/>
  <c r="A25" i="1"/>
  <c r="A26" i="1" s="1"/>
  <c r="H39" i="1"/>
  <c r="H42" i="1" s="1"/>
  <c r="G23" i="1"/>
  <c r="A23" i="1" s="1"/>
  <c r="G28" i="1"/>
  <c r="J52" i="1"/>
  <c r="J51" i="1"/>
  <c r="J50" i="1"/>
  <c r="J49" i="1"/>
  <c r="J53" i="1" s="1"/>
  <c r="I39" i="1" l="1"/>
  <c r="I42" i="1" s="1"/>
  <c r="J39" i="1" s="1"/>
  <c r="J42" i="1" s="1"/>
  <c r="G26" i="1"/>
  <c r="G24" i="1"/>
  <c r="A24" i="1"/>
  <c r="A27" i="1" l="1"/>
  <c r="A29" i="1" s="1"/>
  <c r="J40" i="1"/>
  <c r="J41" i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Jaroslav Vala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<sst xmlns="http://schemas.openxmlformats.org/spreadsheetml/2006/main" count="1020" uniqueCount="363">
  <si>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</si>
  <si>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</si>
  <si>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</si>
  <si>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</si>
  <si>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</si>
  <si>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</si>
  <si>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</si>
  <si>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</si>
  <si>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</si>
  <si>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</si>
  <si>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</si>
  <si>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</si>
  <si>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</si>
  <si>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</si>
  <si>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</si>
  <si>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</si>
  <si>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</si>
  <si>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</si>
  <si>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</si>
  <si>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</si>
  <si>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</si>
  <si>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</si>
  <si>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</si>
  <si>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</si>
  <si>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</si>
  <si>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</si>
  <si>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</si>
  <si>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</si>
  <si>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</si>
  <si>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</si>
  <si>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</si>
  <si>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</si>
  <si>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</si>
  <si>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</si>
  <si>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</si>
  <si>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</si>
  <si>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</si>
  <si>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</si>
  <si>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</si>
  <si>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</si>
  <si>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</si>
  <si>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</si>
  <si>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</si>
  <si>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</si>
  <si>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Společné prostory - elektroinstalace</t>
  </si>
  <si>
    <t>MYSLBEKOVA 594/2, NOVÉ DVORY, 674 01 TŘEBÍČ</t>
  </si>
  <si>
    <t>Objekt:</t>
  </si>
  <si>
    <t>Rozpočet:</t>
  </si>
  <si>
    <t>048/2020</t>
  </si>
  <si>
    <t>OPRAVA EL. INSTALACE SPOLEČNÝCH PROSTOR MYSLBEKOVA 594/2, NOVÉ DVORY, 674 01 TŘEBÍČ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</si>
  <si>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</si>
  <si>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</si>
  <si>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</si>
  <si>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</si>
  <si>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</si>
  <si>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</si>
  <si>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</si>
  <si>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</si>
  <si>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</t>
  </si>
  <si>
    <t>67522</t>
  </si>
  <si>
    <t>27710416</t>
  </si>
  <si>
    <t>Stavba</t>
  </si>
  <si>
    <t>Celkem za stavbu</t>
  </si>
  <si>
    <t>CZK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</si>
  <si>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</si>
  <si>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</si>
  <si>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</si>
  <si>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</si>
  <si>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</si>
  <si>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</si>
  <si>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</si>
  <si>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</si>
  <si>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</si>
  <si>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</si>
  <si>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</si>
  <si>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</si>
  <si>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</si>
  <si>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</si>
  <si>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</si>
  <si>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</si>
  <si>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</si>
  <si>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</si>
  <si>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</si>
  <si>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</si>
  <si>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</si>
  <si>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</si>
  <si>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</si>
  <si>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</si>
  <si>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</si>
  <si>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</si>
  <si>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</si>
  <si>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</si>
  <si>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</si>
  <si>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</si>
  <si>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</si>
  <si>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</si>
  <si>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</si>
  <si>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</si>
  <si>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</si>
  <si>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RIS</t>
  </si>
  <si>
    <t>RIS typu SS201</t>
  </si>
  <si>
    <t xml:space="preserve">ks    </t>
  </si>
  <si>
    <t>Vlastní</t>
  </si>
  <si>
    <t>Kalkul</t>
  </si>
  <si>
    <t>Práce</t>
  </si>
  <si>
    <t>POL1_</t>
  </si>
  <si>
    <t>demRIS</t>
  </si>
  <si>
    <t>demontáž rozvaděče RIS</t>
  </si>
  <si>
    <t>210120102R00</t>
  </si>
  <si>
    <t>Patrona nožová do 500 V s montáží</t>
  </si>
  <si>
    <t>kus</t>
  </si>
  <si>
    <t>RTS 20/ I</t>
  </si>
  <si>
    <t>210190003R00</t>
  </si>
  <si>
    <t>Montáž celoplechových rozvodnic do váhy 100 kg</t>
  </si>
  <si>
    <t>210190001R00</t>
  </si>
  <si>
    <t>Montáž rozvodnic do váhy 20 kg</t>
  </si>
  <si>
    <t>210100005R00</t>
  </si>
  <si>
    <t>Ukončení vodičů v rozvaděči + zapojení do 35 mm2</t>
  </si>
  <si>
    <t>210100002R00</t>
  </si>
  <si>
    <t>Ukončení vodičů v rozvaděči + zapojení do 6 mm2</t>
  </si>
  <si>
    <t>210100001R00</t>
  </si>
  <si>
    <t>Ukončení vodičů v rozvaděči + zapojení do 2,5 mm2</t>
  </si>
  <si>
    <t>210100253R00</t>
  </si>
  <si>
    <t>Ukončení celoplast. kabelů zákl./pás.do 4x50 mm2</t>
  </si>
  <si>
    <t>210100259R00</t>
  </si>
  <si>
    <t>Ukončení celoplast. kabelů zákl./pás.do 5x10 mm2</t>
  </si>
  <si>
    <t>210100258R00</t>
  </si>
  <si>
    <t>Ukončení celoplast. kabelů zákl./pás.do 5x4 mm2</t>
  </si>
  <si>
    <t>210290841R00</t>
  </si>
  <si>
    <t>Demontáž/montáž krytu ocelopl. rozvaděče do 70 cm</t>
  </si>
  <si>
    <t>460700001R00</t>
  </si>
  <si>
    <t>Označení kabelového vedení</t>
  </si>
  <si>
    <t>210950101RT1</t>
  </si>
  <si>
    <t>Štítek označovací na kabel včetně dodávky štítku</t>
  </si>
  <si>
    <t>210192722R00</t>
  </si>
  <si>
    <t>Štítek označovací pro přístroje - lepený</t>
  </si>
  <si>
    <t>210201511R00</t>
  </si>
  <si>
    <t>Svítidlo LED stropní přisazené</t>
  </si>
  <si>
    <t>210140462R00</t>
  </si>
  <si>
    <t>Ovladač domovní tlačítkový-se signální doutnavkou</t>
  </si>
  <si>
    <t>222260068R00</t>
  </si>
  <si>
    <t>Krabice lištová přístroj. na předem připrav.úchyty</t>
  </si>
  <si>
    <t>210110041R00</t>
  </si>
  <si>
    <t>Spínač zapuštěný jednopólový, řazení 1</t>
  </si>
  <si>
    <t>210110021R00</t>
  </si>
  <si>
    <t>Spínač nástěnný jednopól.- řaz. 1, venkovní</t>
  </si>
  <si>
    <t>Indiv</t>
  </si>
  <si>
    <t>210110027R00</t>
  </si>
  <si>
    <t>Spínač nástěnný trojpól.25A - venkovní</t>
  </si>
  <si>
    <t>210111021R00</t>
  </si>
  <si>
    <t>Zásuvka 230V v krabici - provedení 2P+Z</t>
  </si>
  <si>
    <t>210111137R00</t>
  </si>
  <si>
    <t>Zásuvka průmyslová IP 44  3P+N+PE  32 A</t>
  </si>
  <si>
    <t>210010323R00</t>
  </si>
  <si>
    <t>Krabice odbočná KO, se zapojením</t>
  </si>
  <si>
    <t>210010133R00</t>
  </si>
  <si>
    <t>Trubka ochranná z PE, uložená pevně, DN do 38 mm</t>
  </si>
  <si>
    <t>m</t>
  </si>
  <si>
    <t>210010134R00</t>
  </si>
  <si>
    <t>Trubka ochranná z PE, uložená pevně, DN do 47 mm</t>
  </si>
  <si>
    <t>220301022R00</t>
  </si>
  <si>
    <t>Lišta elektroinstalační L 40</t>
  </si>
  <si>
    <t>220301021R00</t>
  </si>
  <si>
    <t>Lišta elektroinstalační L 20</t>
  </si>
  <si>
    <t>210020305R00</t>
  </si>
  <si>
    <t>Žlab kabelový s příslušenstvím, 125/50 mm s víkem</t>
  </si>
  <si>
    <t>210020303R00</t>
  </si>
  <si>
    <t>Žlab kabelový s příslušenstvím, 62/50 mm s víkem</t>
  </si>
  <si>
    <t>Včetně kolen, T-kusů, prodlužovacích dílů, spojek apod.</t>
  </si>
  <si>
    <t>POP</t>
  </si>
  <si>
    <t>210020341R0062</t>
  </si>
  <si>
    <t>Podpěrka pro žlab 62 mm</t>
  </si>
  <si>
    <t>210020342R00</t>
  </si>
  <si>
    <t>Podpěrka pro žlab 125 mm</t>
  </si>
  <si>
    <t>210800650R00</t>
  </si>
  <si>
    <t>Vodič H07V-K (CYA) 35 mm2 uložený pevně</t>
  </si>
  <si>
    <t>210800648R00</t>
  </si>
  <si>
    <t>Vodič H07V-K (CYA) 16 mm2 uložený pevně</t>
  </si>
  <si>
    <t>210810101R00R</t>
  </si>
  <si>
    <t>Kabel CYKY-m 1 kV 4 x 35 mm2 pevně uložený</t>
  </si>
  <si>
    <t>210810057RT1</t>
  </si>
  <si>
    <t>Kabel CYKY-m 750 V 5 žil 4 až 16 mm pevně uložený včetně dodávky kabelu 5x4 mm2</t>
  </si>
  <si>
    <t>210800116R00R</t>
  </si>
  <si>
    <t>Kabel CYKY 750 V 5x2,5 mm2 pevné uložení</t>
  </si>
  <si>
    <t>210800106R00</t>
  </si>
  <si>
    <t>Kabel CYKY 750 V 3x2,5 mm2 uložený pevně</t>
  </si>
  <si>
    <t>210800115R00R</t>
  </si>
  <si>
    <t>Kabel CYKY 750 V 5x1,5 mm2 uložený pevně</t>
  </si>
  <si>
    <t>210800105R00</t>
  </si>
  <si>
    <t>Kabel CYKY 750 V 3x1,5 mm2 uložený pevně</t>
  </si>
  <si>
    <t>460680021RT1</t>
  </si>
  <si>
    <t>Průraz zdivem v cihlové zdi tloušťky 15 cm do průměru 6 cm</t>
  </si>
  <si>
    <t>972055131R00</t>
  </si>
  <si>
    <t>Vybourání otvorů stropy prefa 0,0225 m2, tl. 12 cm</t>
  </si>
  <si>
    <t>dem01</t>
  </si>
  <si>
    <t>Demontáž původní elektroinstalace</t>
  </si>
  <si>
    <t>soubor</t>
  </si>
  <si>
    <t>952902110R00</t>
  </si>
  <si>
    <t>Čištění zametáním v místnostech a chodbách</t>
  </si>
  <si>
    <t>m2</t>
  </si>
  <si>
    <t>358251031R</t>
  </si>
  <si>
    <t>Pojistka výkonová nízkoztrátová PHNA 2  125 A</t>
  </si>
  <si>
    <t>SPCM</t>
  </si>
  <si>
    <t>POL3_</t>
  </si>
  <si>
    <t>relm11</t>
  </si>
  <si>
    <t>Rozvaděč ELM1.1, viz vykres D.1.4.06 kompletní</t>
  </si>
  <si>
    <t>ks</t>
  </si>
  <si>
    <t>relm12</t>
  </si>
  <si>
    <t>Rozvaděč ELM1.2, viz vykres D.1.4.07 kompletní</t>
  </si>
  <si>
    <t>relm21</t>
  </si>
  <si>
    <t>Rozvaděč ELM2.1, viz vykres D.1.4.08 kompletní</t>
  </si>
  <si>
    <t>relm22</t>
  </si>
  <si>
    <t>Rozvaděč ELM2.2, viz vykres D.1.4.09 kompletní</t>
  </si>
  <si>
    <t>relm31</t>
  </si>
  <si>
    <t>Rozvaděč ELM3.1, viz vykres D.1.4.10 kompletní</t>
  </si>
  <si>
    <t>relm32</t>
  </si>
  <si>
    <t>Rozvaděč ELM3.2, viz vykres D.1.4.11 kompletní</t>
  </si>
  <si>
    <t>relm41</t>
  </si>
  <si>
    <t>Rozvaděč ELM4.1, viz vykres D.1.4.12 kompletní</t>
  </si>
  <si>
    <t>relm42</t>
  </si>
  <si>
    <t>Rozvaděč ELM4.2, viz vykres D.1.4.13 kompletní</t>
  </si>
  <si>
    <t>rps</t>
  </si>
  <si>
    <t>Rozvaděč RPS, viz vykres D.1.4.15 kompletní</t>
  </si>
  <si>
    <t>35436437.AR</t>
  </si>
  <si>
    <t>Koncovka kabel.do 1kV 16-70mm2</t>
  </si>
  <si>
    <t>svA</t>
  </si>
  <si>
    <t>Svítidlo LED 19W, 2640lm, 3000K, IP44</t>
  </si>
  <si>
    <t>svB</t>
  </si>
  <si>
    <t>Svítidlo Svítidlo LED 19W, 2640lm, 3000K, IP44, s pohybovým senzorem</t>
  </si>
  <si>
    <t>svN</t>
  </si>
  <si>
    <t>Svítidlo Svítidlo LED 19W, 2640lm, 3000K, IP44, nouzové s baterií 3h</t>
  </si>
  <si>
    <t>svN1</t>
  </si>
  <si>
    <t>Svítidlo Svítidlo LED 19W, 2640lm, 3000K, IP44, nouzové s baterií 3h, s pohybovým senzorem</t>
  </si>
  <si>
    <t>34535435R</t>
  </si>
  <si>
    <t>Strojek tlačítkového ovládače,řaz.1/0</t>
  </si>
  <si>
    <t>34536494R</t>
  </si>
  <si>
    <t>Kryt spínače s čirým průzorem pro doutnavku</t>
  </si>
  <si>
    <t>34536606R</t>
  </si>
  <si>
    <t>Doutnavka orientační do spínače</t>
  </si>
  <si>
    <t>34536700R</t>
  </si>
  <si>
    <t>Rámeček pro spínače a zásuvky</t>
  </si>
  <si>
    <t>345715822RT</t>
  </si>
  <si>
    <t xml:space="preserve">Krabice lištová LK 80x28 T </t>
  </si>
  <si>
    <t>34535410R</t>
  </si>
  <si>
    <t>Strojek spínače 1pólového, řaz.1S</t>
  </si>
  <si>
    <t>34536490R</t>
  </si>
  <si>
    <t>Kryt spínače jednoduchý</t>
  </si>
  <si>
    <t>3558N-C01510 B</t>
  </si>
  <si>
    <t>Spínač jednopólový, řaz.1, IP 54, 10 A, 250 V AC</t>
  </si>
  <si>
    <t>35811698RIP</t>
  </si>
  <si>
    <t>Spínač vačkový ve skříni IP54, 400V, 25A</t>
  </si>
  <si>
    <t>5518N-C02510 B</t>
  </si>
  <si>
    <t>Zásuvka jednonásobná IP 54, s ochranným kolíkem, s víčkem, 16 A, 250 V AC</t>
  </si>
  <si>
    <t>358112505R</t>
  </si>
  <si>
    <t>Zásuvka nástěnná 32A 400V 5p</t>
  </si>
  <si>
    <t>34571426R</t>
  </si>
  <si>
    <t>Krabice odbočná elektroinstalační plastová</t>
  </si>
  <si>
    <t>34571092R</t>
  </si>
  <si>
    <t>Trubka elektroinstalační tuhá z PVC d=25mm</t>
  </si>
  <si>
    <t>345711592R</t>
  </si>
  <si>
    <t>Trubka elektroinst. ohebná d=25mm</t>
  </si>
  <si>
    <t>345716912R</t>
  </si>
  <si>
    <t>Spojka pro tuhé trubky z PVC d=25mm</t>
  </si>
  <si>
    <t>345717552R</t>
  </si>
  <si>
    <t>Příchytka pro tuhé trubky d=25mm</t>
  </si>
  <si>
    <t>3457114701R</t>
  </si>
  <si>
    <t>Trubka kabelová chránička d=50mm</t>
  </si>
  <si>
    <t>34572177R</t>
  </si>
  <si>
    <t>Lišta hranatá LHD 40x40, délka 3 m</t>
  </si>
  <si>
    <t>34572172R</t>
  </si>
  <si>
    <t>Lišta hranatá LHD 20x20, délka 2 m</t>
  </si>
  <si>
    <t>34561403R</t>
  </si>
  <si>
    <t>Svorka 2x2,5</t>
  </si>
  <si>
    <t>34561404R</t>
  </si>
  <si>
    <t>Svorka 3x2,5</t>
  </si>
  <si>
    <t>34561406R</t>
  </si>
  <si>
    <t>Svorka 5x2,5</t>
  </si>
  <si>
    <t>DSM</t>
  </si>
  <si>
    <t>Drobný spojovací materiál</t>
  </si>
  <si>
    <t>kpl</t>
  </si>
  <si>
    <t>553474981RB</t>
  </si>
  <si>
    <t xml:space="preserve">Žlab kabelový 50X125X0,7 mm S s integrovanou spojkou, bílá barva </t>
  </si>
  <si>
    <t>55347511RB</t>
  </si>
  <si>
    <t>Víko žlabu V 125, l=2 m 0,6 mm S, bílá barva</t>
  </si>
  <si>
    <t>55347520Rok</t>
  </si>
  <si>
    <t>Koleno žlabu klesací 100X125 0,8 mm S, bílá barva</t>
  </si>
  <si>
    <t>55347552RB</t>
  </si>
  <si>
    <t>Podpěra žlabu na stěnu 125 2,0 mm, bílá barva</t>
  </si>
  <si>
    <t>553474980Rbb</t>
  </si>
  <si>
    <t>Žlab kabelový 50X62X0,7 mm S s integrovanou spojkou, bílá barva</t>
  </si>
  <si>
    <t>55347510Rbb</t>
  </si>
  <si>
    <t>Víko kabelového žlabu V 62, l=2 m 0,6 mm S, bílá barva</t>
  </si>
  <si>
    <t>55347551Rbb</t>
  </si>
  <si>
    <t>Podpěra žlabu na stěnu 62 1,5 mm, bílá barva</t>
  </si>
  <si>
    <t>30909301T</t>
  </si>
  <si>
    <t>Šroub vratový+samojistící matice 6x10, 1 bal/100ks</t>
  </si>
  <si>
    <t>1bal</t>
  </si>
  <si>
    <t>28350499R</t>
  </si>
  <si>
    <t>chránič hran NCH</t>
  </si>
  <si>
    <t>34572304R</t>
  </si>
  <si>
    <t>Pásky stahovací SP 160 x 4,5</t>
  </si>
  <si>
    <t>100 ks</t>
  </si>
  <si>
    <t>34572307R</t>
  </si>
  <si>
    <t>Pásky stahovací SP 250 x 4,5</t>
  </si>
  <si>
    <t>34572310R</t>
  </si>
  <si>
    <t>Pásky stahovací SP 380 x 4,5</t>
  </si>
  <si>
    <t>31173342R</t>
  </si>
  <si>
    <t>Hmoždinka natloukací 6 x 45 mm</t>
  </si>
  <si>
    <t>31173370R</t>
  </si>
  <si>
    <t>Hmoždinka natloukací, nylon, 8 x 45mm</t>
  </si>
  <si>
    <t>31141956R</t>
  </si>
  <si>
    <t>Vrut zápustný 021814   4   x  40 mm se závitem k hlavě, drážka pozidriv</t>
  </si>
  <si>
    <t>1000 ks</t>
  </si>
  <si>
    <t>34142161R</t>
  </si>
  <si>
    <t>Vodič silový pevné uložení CYA 35 mm2</t>
  </si>
  <si>
    <t>34142159R</t>
  </si>
  <si>
    <t>Vodič silový pevné uložení CYA 16 mm2</t>
  </si>
  <si>
    <t>34111098R</t>
  </si>
  <si>
    <t>Kabel silový s Cu jádrem 750 V CYKY 5 x 4 mm2</t>
  </si>
  <si>
    <t>34111620R</t>
  </si>
  <si>
    <t>Kabel silový s Cu jádrem 1 kV 1-CYKY 4 x 35 mm2</t>
  </si>
  <si>
    <t>34111094R</t>
  </si>
  <si>
    <t>Kabel silový s Cu jádrem 750 V CYKY 5 x 2,5 mm2</t>
  </si>
  <si>
    <t>34111036R</t>
  </si>
  <si>
    <t>Kabel silový s Cu jádrem 750 V CYKY 3 x 2,5 mm2</t>
  </si>
  <si>
    <t>34111090R</t>
  </si>
  <si>
    <t>Kabel silový s Cu jádrem 750 V CYKY 5 x 1,5 mm2</t>
  </si>
  <si>
    <t>34111030R</t>
  </si>
  <si>
    <t>Kabel silový s Cu jádrem 750 V CYKY 3 x 1,5 mm2</t>
  </si>
  <si>
    <t>34111031R</t>
  </si>
  <si>
    <t>Kabel silový s Cu jádrem 750 V CYKY 3 B x 1,5 mm2</t>
  </si>
  <si>
    <t>58541233R</t>
  </si>
  <si>
    <t>Sádra stavební šedá</t>
  </si>
  <si>
    <t>t</t>
  </si>
  <si>
    <t>032011T00</t>
  </si>
  <si>
    <t>Koordinace postupu prací s ostatními profesemi</t>
  </si>
  <si>
    <t>POL99_8</t>
  </si>
  <si>
    <t>032011T0099</t>
  </si>
  <si>
    <t>Práce spojené s úpravami rozvodů dle požadavku uživatele</t>
  </si>
  <si>
    <t>032011T00SRT</t>
  </si>
  <si>
    <t>Spolupráce s revizním technikem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</si>
  <si>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</si>
  <si>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</si>
  <si>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</si>
  <si>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333120011T00</t>
  </si>
  <si>
    <t>Likvidace odpadu</t>
  </si>
  <si>
    <t>333030040T00</t>
  </si>
  <si>
    <t>Revize el. zařízení</t>
  </si>
  <si>
    <t>210010048T00</t>
  </si>
  <si>
    <t>Doprava</t>
  </si>
  <si>
    <t>602021148RT1</t>
  </si>
  <si>
    <t>Stěrka stěn vyrovnávací, tloušťka vrstvy 2 mm, včetně broušení, včetně materiálu</t>
  </si>
  <si>
    <t>585915208RR</t>
  </si>
  <si>
    <t>Polymercementový spojovací můstek vnitřních stěn, nanášený ručně, včetně materiálu</t>
  </si>
  <si>
    <t xml:space="preserve">m2    </t>
  </si>
  <si>
    <t>784165512R00</t>
  </si>
  <si>
    <t>Malba tekutá bílá, bez penetrace, 2 x, včetně materiálu</t>
  </si>
  <si>
    <t>952901110R00R</t>
  </si>
  <si>
    <t>Čištění mytím</t>
  </si>
  <si>
    <t>SUM</t>
  </si>
  <si>
    <t>POPUZIV</t>
  </si>
  <si>
    <t>END</t>
  </si>
  <si>
    <t>Poznámky účastníka k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</si>
</sst>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8"/>
      <color indexed="8"/>
      <name val="Arial CE"/>
      <charset val="238"/>
    </font>
    <font>
      <sz val="8"/>
      <color indexed="17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 shrinkToFit="1"/>
    </xf>
    <xf numFmtId="3" fontId="7" fillId="3" borderId="39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4" fontId="16" fillId="0" borderId="0" xfId="0" applyNumberFormat="1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7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0" fontId="20" fillId="3" borderId="29" xfId="0" applyFont="1" applyFill="1" applyBorder="1" applyAlignment="1">
      <alignment vertical="top"/>
    </xf>
    <xf numFmtId="49" fontId="20" fillId="3" borderId="18" xfId="0" applyNumberFormat="1" applyFont="1" applyFill="1" applyBorder="1" applyAlignment="1">
      <alignment vertical="top"/>
    </xf>
    <xf numFmtId="0" fontId="20" fillId="3" borderId="18" xfId="0" applyFont="1" applyFill="1" applyBorder="1" applyAlignment="1">
      <alignment horizontal="center" vertical="top" shrinkToFit="1"/>
    </xf>
    <xf numFmtId="164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9" fontId="21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" fontId="20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20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5" borderId="21" xfId="0" applyFill="1" applyBorder="1" applyAlignment="1">
      <alignment horizontal="center" vertical="center"/>
    </xf>
    <xf numFmtId="49" fontId="0" fillId="5" borderId="21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22.285156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6" t="s">
        <v>24</v>
      </c>
      <c r="C2" s="77"/>
      <c r="D2" s="78" t="s">
        <v>48</v>
      </c>
      <c r="E2" s="238" t="s">
        <v>49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79" t="s">
        <v>46</v>
      </c>
      <c r="C3" s="77"/>
      <c r="D3" s="80" t="s">
        <v>43</v>
      </c>
      <c r="E3" s="241" t="s">
        <v>45</v>
      </c>
      <c r="F3" s="242"/>
      <c r="G3" s="242"/>
      <c r="H3" s="242"/>
      <c r="I3" s="242"/>
      <c r="J3" s="243"/>
    </row>
    <row r="4" spans="1:15" ht="23.25" customHeight="1" x14ac:dyDescent="0.2">
      <c r="A4" s="73">
        <v>242</v>
      </c>
      <c r="B4" s="81" t="s">
        <v>47</v>
      </c>
      <c r="C4" s="82"/>
      <c r="D4" s="83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 t="s">
        <v>50</v>
      </c>
      <c r="E5" s="227"/>
      <c r="F5" s="227"/>
      <c r="G5" s="227"/>
      <c r="H5" s="18" t="s">
        <v>42</v>
      </c>
      <c r="I5" s="84" t="s">
        <v>54</v>
      </c>
      <c r="J5" s="8"/>
    </row>
    <row r="6" spans="1:15" ht="15.75" customHeight="1" x14ac:dyDescent="0.2">
      <c r="A6" s="2"/>
      <c r="B6" s="28"/>
      <c r="C6" s="53"/>
      <c r="D6" s="228" t="s">
        <v>51</v>
      </c>
      <c r="E6" s="229"/>
      <c r="F6" s="229"/>
      <c r="G6" s="229"/>
      <c r="H6" s="18" t="s">
        <v>36</v>
      </c>
      <c r="I6" s="84" t="s">
        <v>55</v>
      </c>
      <c r="J6" s="8"/>
    </row>
    <row r="7" spans="1:15" ht="15.75" customHeight="1" x14ac:dyDescent="0.2">
      <c r="A7" s="2"/>
      <c r="B7" s="29"/>
      <c r="C7" s="54"/>
      <c r="D7" s="74" t="s">
        <v>53</v>
      </c>
      <c r="E7" s="230" t="s">
        <v>52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5" t="s">
        <v>56</v>
      </c>
      <c r="H8" s="18" t="s">
        <v>42</v>
      </c>
      <c r="I8" s="84" t="s">
        <v>60</v>
      </c>
      <c r="J8" s="8"/>
    </row>
    <row r="9" spans="1:15" ht="15.75" hidden="1" customHeight="1" x14ac:dyDescent="0.2">
      <c r="A9" s="2"/>
      <c r="B9" s="2"/>
      <c r="D9" s="75" t="s">
        <v>57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74" t="s">
        <v>59</v>
      </c>
      <c r="E10" s="85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5"/>
      <c r="E11" s="245"/>
      <c r="F11" s="245"/>
      <c r="G11" s="245"/>
      <c r="H11" s="18" t="s">
        <v>42</v>
      </c>
      <c r="I11" s="87"/>
      <c r="J11" s="8"/>
    </row>
    <row r="12" spans="1:15" ht="15.75" customHeight="1" x14ac:dyDescent="0.2">
      <c r="A12" s="2"/>
      <c r="B12" s="28"/>
      <c r="C12" s="53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hidden="1" customHeight="1" x14ac:dyDescent="0.2">
      <c r="A15" s="2"/>
      <c r="B15" s="35" t="s">
        <v>34</v>
      </c>
      <c r="C15" s="58"/>
      <c r="D15" s="52"/>
      <c r="E15" s="244" t="s">
        <v>32</v>
      </c>
      <c r="F15" s="244"/>
      <c r="G15" s="246" t="s">
        <v>33</v>
      </c>
      <c r="H15" s="246"/>
      <c r="I15" s="246" t="s">
        <v>31</v>
      </c>
      <c r="J15" s="247"/>
    </row>
    <row r="16" spans="1:15" ht="23.25" hidden="1" customHeight="1" x14ac:dyDescent="0.2">
      <c r="A16" s="2"/>
      <c r="B16" s="38" t="s">
        <v>26</v>
      </c>
      <c r="C16" s="59"/>
      <c r="D16" s="60"/>
      <c r="E16" s="210"/>
      <c r="F16" s="211"/>
      <c r="G16" s="210"/>
      <c r="H16" s="211"/>
      <c r="I16" s="210"/>
      <c r="J16" s="212"/>
    </row>
    <row r="17" spans="1:10" ht="23.25" hidden="1" customHeight="1" x14ac:dyDescent="0.2">
      <c r="A17" s="2"/>
      <c r="B17" s="38" t="s">
        <v>27</v>
      </c>
      <c r="C17" s="59"/>
      <c r="D17" s="60"/>
      <c r="E17" s="210"/>
      <c r="F17" s="211"/>
      <c r="G17" s="210"/>
      <c r="H17" s="211"/>
      <c r="I17" s="210"/>
      <c r="J17" s="212"/>
    </row>
    <row r="18" spans="1:10" ht="23.25" hidden="1" customHeight="1" x14ac:dyDescent="0.2">
      <c r="A18" s="2"/>
      <c r="B18" s="38" t="s">
        <v>28</v>
      </c>
      <c r="C18" s="59"/>
      <c r="D18" s="60"/>
      <c r="E18" s="210"/>
      <c r="F18" s="211"/>
      <c r="G18" s="210"/>
      <c r="H18" s="211"/>
      <c r="I18" s="210"/>
      <c r="J18" s="212"/>
    </row>
    <row r="19" spans="1:10" ht="23.25" hidden="1" customHeight="1" x14ac:dyDescent="0.2">
      <c r="A19" s="2"/>
      <c r="B19" s="38" t="s">
        <v>29</v>
      </c>
      <c r="C19" s="59"/>
      <c r="D19" s="60"/>
      <c r="E19" s="210"/>
      <c r="F19" s="211"/>
      <c r="G19" s="210"/>
      <c r="H19" s="211"/>
      <c r="I19" s="210"/>
      <c r="J19" s="212"/>
    </row>
    <row r="20" spans="1:10" ht="23.25" hidden="1" customHeight="1" x14ac:dyDescent="0.2">
      <c r="A20" s="2"/>
      <c r="B20" s="38" t="s">
        <v>30</v>
      </c>
      <c r="C20" s="59"/>
      <c r="D20" s="60"/>
      <c r="E20" s="210"/>
      <c r="F20" s="211"/>
      <c r="G20" s="210"/>
      <c r="H20" s="211"/>
      <c r="I20" s="210"/>
      <c r="J20" s="212"/>
    </row>
    <row r="21" spans="1:10" ht="23.25" hidden="1" customHeight="1" x14ac:dyDescent="0.2">
      <c r="A21" s="2"/>
      <c r="B21" s="48" t="s">
        <v>31</v>
      </c>
      <c r="C21" s="61"/>
      <c r="D21" s="62"/>
      <c r="E21" s="213">
        <f>SUM(E16:F20)</f>
        <v>0</v>
      </c>
      <c r="F21" s="248"/>
      <c r="G21" s="213">
        <f>SUM(G16:H20)</f>
        <v>0</v>
      </c>
      <c r="H21" s="248"/>
      <c r="I21" s="213">
        <f>SUM(I16:J20)</f>
        <v>0</v>
      </c>
      <c r="J21" s="214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hidden="1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5">
        <f>A27</f>
        <v>0</v>
      </c>
      <c r="H29" s="215"/>
      <c r="I29" s="215"/>
      <c r="J29" s="120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61</v>
      </c>
      <c r="C39" s="200"/>
      <c r="D39" s="200"/>
      <c r="E39" s="200"/>
      <c r="F39" s="100">
        <f>'01 01 Pol'!AE133</f>
        <v>0</v>
      </c>
      <c r="G39" s="101">
        <f>'01 01 Pol'!AF133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01" t="s">
        <v>45</v>
      </c>
      <c r="D40" s="201"/>
      <c r="E40" s="201"/>
      <c r="F40" s="105">
        <f>'01 01 Pol'!AE133</f>
        <v>0</v>
      </c>
      <c r="G40" s="106">
        <f>'01 01 Pol'!AF133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00" t="s">
        <v>44</v>
      </c>
      <c r="D41" s="200"/>
      <c r="E41" s="200"/>
      <c r="F41" s="109">
        <f>'01 01 Pol'!AE133</f>
        <v>0</v>
      </c>
      <c r="G41" s="102">
        <f>'01 01 Pol'!AF133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02" t="s">
        <v>62</v>
      </c>
      <c r="C42" s="203"/>
      <c r="D42" s="203"/>
      <c r="E42" s="204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64</v>
      </c>
    </row>
    <row r="48" spans="1:10" ht="25.5" customHeight="1" x14ac:dyDescent="0.2">
      <c r="A48" s="123"/>
      <c r="B48" s="126" t="s">
        <v>18</v>
      </c>
      <c r="C48" s="127"/>
      <c r="D48" s="127" t="s">
        <v>6</v>
      </c>
      <c r="E48" s="127"/>
      <c r="F48" s="127"/>
      <c r="G48" s="128"/>
      <c r="H48" s="128"/>
      <c r="I48" s="128" t="s">
        <v>31</v>
      </c>
      <c r="J48" s="129" t="s">
        <v>0</v>
      </c>
    </row>
    <row r="49" spans="1:10" ht="25.5" customHeight="1" x14ac:dyDescent="0.2">
      <c r="A49" s="124">
        <v>0</v>
      </c>
      <c r="B49" s="130" t="s">
        <v>65</v>
      </c>
      <c r="C49" s="131"/>
      <c r="D49" s="198" t="s">
        <v>66</v>
      </c>
      <c r="E49" s="198"/>
      <c r="F49" s="199"/>
      <c r="G49" s="135"/>
      <c r="H49" s="135"/>
      <c r="I49" s="135">
        <f>'01 01 Pol'!G8</f>
        <v>0</v>
      </c>
      <c r="J49" s="136" t="str">
        <f>IF(CenaCelkemUzivDily=0,"",I49/CenaCelkemUzivDily*100)</f>
        <v/>
      </c>
    </row>
    <row r="50" spans="1:10" ht="25.5" customHeight="1" x14ac:dyDescent="0.2">
      <c r="A50" s="124">
        <v>1</v>
      </c>
      <c r="B50" s="130" t="s">
        <v>67</v>
      </c>
      <c r="C50" s="131"/>
      <c r="D50" s="198" t="s">
        <v>33</v>
      </c>
      <c r="E50" s="198"/>
      <c r="F50" s="199"/>
      <c r="G50" s="135"/>
      <c r="H50" s="135"/>
      <c r="I50" s="135">
        <f>'01 01 Pol'!G9</f>
        <v>0</v>
      </c>
      <c r="J50" s="136" t="str">
        <f>IF(CenaCelkemUzivDily=0,"",I50/CenaCelkemUzivDily*100)</f>
        <v/>
      </c>
    </row>
    <row r="51" spans="1:10" ht="25.5" customHeight="1" x14ac:dyDescent="0.2">
      <c r="A51" s="124">
        <v>1</v>
      </c>
      <c r="B51" s="130" t="s">
        <v>68</v>
      </c>
      <c r="C51" s="131"/>
      <c r="D51" s="198" t="s">
        <v>69</v>
      </c>
      <c r="E51" s="198"/>
      <c r="F51" s="199"/>
      <c r="G51" s="135"/>
      <c r="H51" s="135"/>
      <c r="I51" s="135">
        <f>'01 01 Pol'!G55</f>
        <v>0</v>
      </c>
      <c r="J51" s="136" t="str">
        <f>IF(CenaCelkemUzivDily=0,"",I51/CenaCelkemUzivDily*100)</f>
        <v/>
      </c>
    </row>
    <row r="52" spans="1:10" ht="25.5" customHeight="1" x14ac:dyDescent="0.2">
      <c r="A52" s="124">
        <v>1</v>
      </c>
      <c r="B52" s="130" t="s">
        <v>70</v>
      </c>
      <c r="C52" s="131"/>
      <c r="D52" s="198" t="s">
        <v>71</v>
      </c>
      <c r="E52" s="198"/>
      <c r="F52" s="199"/>
      <c r="G52" s="135"/>
      <c r="H52" s="135"/>
      <c r="I52" s="135">
        <f>'01 01 Pol'!G119</f>
        <v>0</v>
      </c>
      <c r="J52" s="136" t="str">
        <f>IF(CenaCelkemUzivDily=0,"",I52/CenaCelkemUzivDily*100)</f>
        <v/>
      </c>
    </row>
    <row r="53" spans="1:10" ht="25.5" customHeight="1" x14ac:dyDescent="0.2">
      <c r="A53" s="125"/>
      <c r="B53" s="132" t="s">
        <v>1</v>
      </c>
      <c r="C53" s="133"/>
      <c r="D53" s="133"/>
      <c r="E53" s="133"/>
      <c r="F53" s="134"/>
      <c r="G53" s="137"/>
      <c r="H53" s="137"/>
      <c r="I53" s="137">
        <f>SUMIF(A49:A52,"=0",I49:I52)</f>
        <v>0</v>
      </c>
      <c r="J53" s="138">
        <f>SUMIF(A49:A52,"=0",J49:J52)</f>
        <v>0</v>
      </c>
    </row>
    <row r="54" spans="1:10" x14ac:dyDescent="0.2">
      <c r="G54" s="88"/>
      <c r="H54" s="88"/>
      <c r="I54" s="88"/>
      <c r="J54" s="88"/>
    </row>
    <row r="55" spans="1:10" x14ac:dyDescent="0.2">
      <c r="G55" s="88"/>
      <c r="H55" s="88"/>
      <c r="I55" s="88"/>
      <c r="J55" s="88"/>
    </row>
    <row r="56" spans="1:10" x14ac:dyDescent="0.2">
      <c r="G56" s="88"/>
      <c r="H56" s="88"/>
      <c r="I56" s="88"/>
      <c r="J56" s="88"/>
    </row>
  </sheetData>
  <sheetProtection algorithmName="SHA-512" hashValue="JAdKDdxI1/GmYCqovl2tMP2hsragG4XkGJNpMXbnrFvsVWO+2jvpXBrb6+SN9PkRjttw28LIotZksnqRGO6nIw==" saltValue="+wlaVNz1zUYwh+ngvH8VqA==" spinCount="100000" sheet="1" objects="1" scenarios="1"/>
  <protectedRanges>
    <protectedRange sqref="D11 E32 D32:E32 G32:I32 D34 G34" name="Oblast2"/>
    <protectedRange sqref="D11:G13 I11: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50:F50"/>
    <mergeCell ref="D51:F51"/>
    <mergeCell ref="D52:F52"/>
    <mergeCell ref="C39:E39"/>
    <mergeCell ref="C40:E40"/>
    <mergeCell ref="C41:E41"/>
    <mergeCell ref="B42:E42"/>
    <mergeCell ref="D49:F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8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9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10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RowHeight="12.75" outlineLevelRow="3" x14ac:dyDescent="0.2"/>
  <cols>
    <col min="1" max="1" width="3.42578125" customWidth="1"/>
    <col min="2" max="2" width="13" style="122" customWidth="1"/>
    <col min="3" max="3" width="38.140625" style="122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1" width="0" hidden="1" customWidth="1"/>
    <col min="12" max="12" width="25.140625" hidden="1" customWidth="1"/>
    <col min="13" max="13" width="16.140625" hidden="1" customWidth="1"/>
    <col min="14" max="14" width="13.85546875" hidden="1" customWidth="1"/>
    <col min="15" max="15" width="14.7109375" hidden="1" customWidth="1"/>
    <col min="16" max="16" width="9.28515625" hidden="1" customWidth="1"/>
    <col min="17" max="17" width="6.7109375" hidden="1" customWidth="1"/>
    <col min="18" max="18" width="6.28515625" hidden="1" customWidth="1"/>
    <col min="20" max="20" width="9.140625" customWidth="1"/>
    <col min="21" max="21" width="14.7109375" hidden="1" customWidth="1"/>
    <col min="22" max="22" width="14.85546875" hidden="1" customWidth="1"/>
    <col min="23" max="23" width="12.140625" hidden="1" customWidth="1"/>
    <col min="24" max="24" width="11" hidden="1" customWidth="1"/>
    <col min="25" max="25" width="17.85546875" hidden="1" customWidth="1"/>
    <col min="26" max="26" width="24" hidden="1" customWidth="1"/>
    <col min="27" max="27" width="24.7109375" hidden="1" customWidth="1"/>
    <col min="28" max="28" width="31.140625" hidden="1" customWidth="1"/>
    <col min="29" max="29" width="22.85546875" hidden="1" customWidth="1"/>
    <col min="30" max="30" width="23.7109375" hidden="1" customWidth="1"/>
    <col min="31" max="31" width="21.140625" hidden="1" customWidth="1"/>
    <col min="32" max="32" width="25.140625" hidden="1" customWidth="1"/>
    <col min="33" max="33" width="45.42578125" hidden="1" customWidth="1"/>
    <col min="34" max="34" width="39.140625" hidden="1" customWidth="1"/>
    <col min="35" max="35" width="43.28515625" hidden="1" customWidth="1"/>
    <col min="36" max="36" width="35.28515625" hidden="1" customWidth="1"/>
    <col min="37" max="37" width="21.85546875" hidden="1" customWidth="1"/>
    <col min="38" max="38" width="15.7109375" hidden="1" customWidth="1"/>
    <col min="39" max="39" width="7.42578125" hidden="1" customWidth="1"/>
    <col min="40" max="40" width="3" hidden="1" customWidth="1"/>
    <col min="41" max="41" width="8.7109375" hidden="1" customWidth="1"/>
    <col min="42" max="52" width="0" hidden="1" customWidth="1"/>
    <col min="53" max="53" width="73.5703125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H1" s="143"/>
      <c r="I1" s="143"/>
      <c r="AG1" t="s">
        <v>72</v>
      </c>
    </row>
    <row r="2" spans="1:60" ht="24.95" customHeight="1" x14ac:dyDescent="0.2">
      <c r="A2" s="139" t="s">
        <v>8</v>
      </c>
      <c r="B2" s="49" t="s">
        <v>48</v>
      </c>
      <c r="C2" s="268" t="s">
        <v>49</v>
      </c>
      <c r="D2" s="269"/>
      <c r="E2" s="269"/>
      <c r="F2" s="269"/>
      <c r="G2" s="270"/>
      <c r="H2" s="143"/>
      <c r="I2" s="143"/>
      <c r="AG2" t="s">
        <v>73</v>
      </c>
    </row>
    <row r="3" spans="1:60" ht="24.95" customHeight="1" x14ac:dyDescent="0.2">
      <c r="A3" s="139" t="s">
        <v>9</v>
      </c>
      <c r="B3" s="49" t="s">
        <v>43</v>
      </c>
      <c r="C3" s="268" t="s">
        <v>45</v>
      </c>
      <c r="D3" s="269"/>
      <c r="E3" s="269"/>
      <c r="F3" s="269"/>
      <c r="G3" s="270"/>
      <c r="H3" s="143"/>
      <c r="I3" s="143"/>
      <c r="AC3" s="122" t="s">
        <v>73</v>
      </c>
      <c r="AG3" t="s">
        <v>74</v>
      </c>
    </row>
    <row r="4" spans="1:60" ht="24.95" customHeight="1" x14ac:dyDescent="0.2">
      <c r="A4" s="140" t="s">
        <v>10</v>
      </c>
      <c r="B4" s="141" t="s">
        <v>43</v>
      </c>
      <c r="C4" s="271" t="s">
        <v>44</v>
      </c>
      <c r="D4" s="272"/>
      <c r="E4" s="272"/>
      <c r="F4" s="272"/>
      <c r="G4" s="273"/>
      <c r="H4" s="143"/>
      <c r="I4" s="143"/>
      <c r="AG4" t="s">
        <v>75</v>
      </c>
    </row>
    <row r="5" spans="1:60" x14ac:dyDescent="0.2">
      <c r="D5" s="10"/>
      <c r="H5" s="143"/>
      <c r="I5" s="143"/>
    </row>
    <row r="6" spans="1:60" s="15" customFormat="1" ht="51" x14ac:dyDescent="0.2">
      <c r="A6" s="192" t="s">
        <v>76</v>
      </c>
      <c r="B6" s="193" t="s">
        <v>77</v>
      </c>
      <c r="C6" s="193" t="s">
        <v>78</v>
      </c>
      <c r="D6" s="192" t="s">
        <v>79</v>
      </c>
      <c r="E6" s="192" t="s">
        <v>80</v>
      </c>
      <c r="F6" s="194" t="s">
        <v>81</v>
      </c>
      <c r="G6" s="192" t="s">
        <v>31</v>
      </c>
      <c r="H6" s="195" t="s">
        <v>32</v>
      </c>
      <c r="I6" s="195" t="s">
        <v>82</v>
      </c>
      <c r="J6" s="196" t="s">
        <v>33</v>
      </c>
      <c r="K6" s="196" t="s">
        <v>83</v>
      </c>
      <c r="L6" s="196" t="s">
        <v>84</v>
      </c>
      <c r="M6" s="196" t="s">
        <v>85</v>
      </c>
      <c r="N6" s="196" t="s">
        <v>86</v>
      </c>
      <c r="O6" s="196" t="s">
        <v>87</v>
      </c>
      <c r="P6" s="196" t="s">
        <v>88</v>
      </c>
      <c r="Q6" s="196" t="s">
        <v>89</v>
      </c>
      <c r="R6" s="196" t="s">
        <v>90</v>
      </c>
      <c r="S6" s="196" t="s">
        <v>91</v>
      </c>
      <c r="T6" s="196" t="s">
        <v>92</v>
      </c>
      <c r="U6" s="196" t="s">
        <v>93</v>
      </c>
      <c r="V6" s="196" t="s">
        <v>94</v>
      </c>
      <c r="W6" s="196" t="s">
        <v>95</v>
      </c>
      <c r="X6" s="196" t="s">
        <v>96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8" t="s">
        <v>97</v>
      </c>
      <c r="B8" s="159" t="s">
        <v>65</v>
      </c>
      <c r="C8" s="186" t="s">
        <v>66</v>
      </c>
      <c r="D8" s="160"/>
      <c r="E8" s="161"/>
      <c r="F8" s="162"/>
      <c r="G8" s="162">
        <f>SUM(AF9:AF131)</f>
        <v>0</v>
      </c>
      <c r="H8" s="163"/>
      <c r="I8" s="164">
        <f>SUM(Y9:Y131)</f>
        <v>0</v>
      </c>
      <c r="J8" s="162"/>
      <c r="K8" s="162">
        <f>SUM(Z9:Z131)</f>
        <v>0</v>
      </c>
      <c r="L8" s="162"/>
      <c r="M8" s="162">
        <f>SUM(AA9:AA131)</f>
        <v>0</v>
      </c>
      <c r="N8" s="162"/>
      <c r="O8" s="162">
        <f>SUM(AB9:AB131)</f>
        <v>152.04999999999998</v>
      </c>
      <c r="P8" s="162"/>
      <c r="Q8" s="162">
        <f>SUM(AC9:AC131)</f>
        <v>0.05</v>
      </c>
      <c r="R8" s="162"/>
      <c r="S8" s="162"/>
      <c r="T8" s="165"/>
      <c r="U8" s="157"/>
      <c r="V8" s="157">
        <f>SUM(AD9:AD131)</f>
        <v>564.06999999999994</v>
      </c>
      <c r="W8" s="157"/>
      <c r="X8" s="157"/>
      <c r="AG8" t="s">
        <v>98</v>
      </c>
    </row>
    <row r="9" spans="1:60" outlineLevel="2" x14ac:dyDescent="0.2">
      <c r="A9" s="158" t="s">
        <v>97</v>
      </c>
      <c r="B9" s="159" t="s">
        <v>67</v>
      </c>
      <c r="C9" s="186" t="s">
        <v>33</v>
      </c>
      <c r="D9" s="160"/>
      <c r="E9" s="161"/>
      <c r="F9" s="162"/>
      <c r="G9" s="162">
        <f>SUM(AF10:AF54)</f>
        <v>0</v>
      </c>
      <c r="H9" s="163"/>
      <c r="I9" s="164">
        <f>SUM(Y10:Y54)</f>
        <v>0</v>
      </c>
      <c r="J9" s="162"/>
      <c r="K9" s="162">
        <f>SUM(Z10:Z54)</f>
        <v>0</v>
      </c>
      <c r="L9" s="162"/>
      <c r="M9" s="162">
        <f>SUM(AA10:AA54)</f>
        <v>0</v>
      </c>
      <c r="N9" s="162"/>
      <c r="O9" s="162">
        <f>SUM(AB10:AB54)</f>
        <v>0.54</v>
      </c>
      <c r="P9" s="162"/>
      <c r="Q9" s="162">
        <f>SUM(AC10:AC54)</f>
        <v>0.05</v>
      </c>
      <c r="R9" s="162"/>
      <c r="S9" s="162"/>
      <c r="T9" s="165"/>
      <c r="U9" s="157"/>
      <c r="V9" s="157">
        <f>SUM(AD10:AD54)</f>
        <v>473.85999999999984</v>
      </c>
      <c r="W9" s="157"/>
      <c r="X9" s="157"/>
      <c r="Y9" s="142"/>
      <c r="Z9" s="142"/>
      <c r="AA9" s="142"/>
      <c r="AB9" s="142"/>
      <c r="AC9" s="142"/>
      <c r="AD9" s="142"/>
      <c r="AE9" s="142"/>
      <c r="AF9" s="142"/>
      <c r="AG9" s="142" t="s">
        <v>98</v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3" x14ac:dyDescent="0.2">
      <c r="A10" s="175">
        <v>1</v>
      </c>
      <c r="B10" s="176" t="s">
        <v>99</v>
      </c>
      <c r="C10" s="187" t="s">
        <v>100</v>
      </c>
      <c r="D10" s="177" t="s">
        <v>101</v>
      </c>
      <c r="E10" s="178">
        <v>1</v>
      </c>
      <c r="F10" s="179"/>
      <c r="G10" s="180">
        <f t="shared" ref="G10:G39" si="0">ROUND(E10*F10,2)</f>
        <v>0</v>
      </c>
      <c r="H10" s="181"/>
      <c r="I10" s="182">
        <f t="shared" ref="I10:I39" si="1">ROUND(E10*H10,2)</f>
        <v>0</v>
      </c>
      <c r="J10" s="179"/>
      <c r="K10" s="180">
        <f t="shared" ref="K10:K39" si="2">ROUND(E10*J10,2)</f>
        <v>0</v>
      </c>
      <c r="L10" s="180">
        <v>15</v>
      </c>
      <c r="M10" s="180">
        <f t="shared" ref="M10:M39" si="3">G10*(1+L10/100)</f>
        <v>0</v>
      </c>
      <c r="N10" s="180">
        <v>0</v>
      </c>
      <c r="O10" s="180">
        <f t="shared" ref="O10:O39" si="4">ROUND(E10*N10,2)</f>
        <v>0</v>
      </c>
      <c r="P10" s="180">
        <v>0</v>
      </c>
      <c r="Q10" s="180">
        <f t="shared" ref="Q10:Q39" si="5">ROUND(E10*P10,2)</f>
        <v>0</v>
      </c>
      <c r="R10" s="180"/>
      <c r="S10" s="180" t="s">
        <v>102</v>
      </c>
      <c r="T10" s="183" t="s">
        <v>103</v>
      </c>
      <c r="U10" s="154">
        <v>0</v>
      </c>
      <c r="V10" s="154">
        <f t="shared" ref="V10:V39" si="6">ROUND(E10*U10,2)</f>
        <v>0</v>
      </c>
      <c r="W10" s="154"/>
      <c r="X10" s="154" t="s">
        <v>104</v>
      </c>
      <c r="Y10" s="144">
        <f t="shared" ref="Y10:Y39" si="7">I10</f>
        <v>0</v>
      </c>
      <c r="Z10" s="144">
        <f t="shared" ref="Z10:Z39" si="8">K10</f>
        <v>0</v>
      </c>
      <c r="AA10" s="144">
        <f t="shared" ref="AA10:AA39" si="9">M10</f>
        <v>0</v>
      </c>
      <c r="AB10" s="144">
        <f t="shared" ref="AB10:AB39" si="10">O10</f>
        <v>0</v>
      </c>
      <c r="AC10" s="144">
        <f t="shared" ref="AC10:AC39" si="11">Q10</f>
        <v>0</v>
      </c>
      <c r="AD10" s="144">
        <f t="shared" ref="AD10:AD39" si="12">V10</f>
        <v>0</v>
      </c>
      <c r="AE10" s="142"/>
      <c r="AF10" s="144">
        <f t="shared" ref="AF10:AF39" si="13">G10</f>
        <v>0</v>
      </c>
      <c r="AG10" s="142" t="s">
        <v>105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3" x14ac:dyDescent="0.2">
      <c r="A11" s="175">
        <v>2</v>
      </c>
      <c r="B11" s="176" t="s">
        <v>106</v>
      </c>
      <c r="C11" s="187" t="s">
        <v>107</v>
      </c>
      <c r="D11" s="177" t="s">
        <v>101</v>
      </c>
      <c r="E11" s="178">
        <v>1</v>
      </c>
      <c r="F11" s="179"/>
      <c r="G11" s="180">
        <f t="shared" si="0"/>
        <v>0</v>
      </c>
      <c r="H11" s="181"/>
      <c r="I11" s="182">
        <f t="shared" si="1"/>
        <v>0</v>
      </c>
      <c r="J11" s="179"/>
      <c r="K11" s="180">
        <f t="shared" si="2"/>
        <v>0</v>
      </c>
      <c r="L11" s="180">
        <v>15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102</v>
      </c>
      <c r="T11" s="183" t="s">
        <v>103</v>
      </c>
      <c r="U11" s="154">
        <v>0</v>
      </c>
      <c r="V11" s="154">
        <f t="shared" si="6"/>
        <v>0</v>
      </c>
      <c r="W11" s="154"/>
      <c r="X11" s="154" t="s">
        <v>104</v>
      </c>
      <c r="Y11" s="144">
        <f t="shared" si="7"/>
        <v>0</v>
      </c>
      <c r="Z11" s="144">
        <f t="shared" si="8"/>
        <v>0</v>
      </c>
      <c r="AA11" s="144">
        <f t="shared" si="9"/>
        <v>0</v>
      </c>
      <c r="AB11" s="144">
        <f t="shared" si="10"/>
        <v>0</v>
      </c>
      <c r="AC11" s="144">
        <f t="shared" si="11"/>
        <v>0</v>
      </c>
      <c r="AD11" s="144">
        <f t="shared" si="12"/>
        <v>0</v>
      </c>
      <c r="AE11" s="142"/>
      <c r="AF11" s="144">
        <f t="shared" si="13"/>
        <v>0</v>
      </c>
      <c r="AG11" s="142" t="s">
        <v>105</v>
      </c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3" x14ac:dyDescent="0.2">
      <c r="A12" s="175">
        <v>4</v>
      </c>
      <c r="B12" s="176" t="s">
        <v>108</v>
      </c>
      <c r="C12" s="187" t="s">
        <v>109</v>
      </c>
      <c r="D12" s="177" t="s">
        <v>110</v>
      </c>
      <c r="E12" s="178">
        <v>6</v>
      </c>
      <c r="F12" s="179"/>
      <c r="G12" s="180">
        <f t="shared" si="0"/>
        <v>0</v>
      </c>
      <c r="H12" s="181"/>
      <c r="I12" s="182">
        <f t="shared" si="1"/>
        <v>0</v>
      </c>
      <c r="J12" s="179"/>
      <c r="K12" s="180">
        <f t="shared" si="2"/>
        <v>0</v>
      </c>
      <c r="L12" s="180">
        <v>15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111</v>
      </c>
      <c r="T12" s="183" t="s">
        <v>111</v>
      </c>
      <c r="U12" s="154">
        <v>1.567E-2</v>
      </c>
      <c r="V12" s="154">
        <f t="shared" si="6"/>
        <v>0.09</v>
      </c>
      <c r="W12" s="154"/>
      <c r="X12" s="154" t="s">
        <v>104</v>
      </c>
      <c r="Y12" s="144">
        <f t="shared" si="7"/>
        <v>0</v>
      </c>
      <c r="Z12" s="144">
        <f t="shared" si="8"/>
        <v>0</v>
      </c>
      <c r="AA12" s="144">
        <f t="shared" si="9"/>
        <v>0</v>
      </c>
      <c r="AB12" s="144">
        <f t="shared" si="10"/>
        <v>0</v>
      </c>
      <c r="AC12" s="144">
        <f t="shared" si="11"/>
        <v>0</v>
      </c>
      <c r="AD12" s="144">
        <f t="shared" si="12"/>
        <v>0.09</v>
      </c>
      <c r="AE12" s="142"/>
      <c r="AF12" s="144">
        <f t="shared" si="13"/>
        <v>0</v>
      </c>
      <c r="AG12" s="142" t="s">
        <v>105</v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3" x14ac:dyDescent="0.2">
      <c r="A13" s="175">
        <v>14</v>
      </c>
      <c r="B13" s="176" t="s">
        <v>112</v>
      </c>
      <c r="C13" s="187" t="s">
        <v>113</v>
      </c>
      <c r="D13" s="177" t="s">
        <v>110</v>
      </c>
      <c r="E13" s="178">
        <v>8</v>
      </c>
      <c r="F13" s="179"/>
      <c r="G13" s="180">
        <f t="shared" si="0"/>
        <v>0</v>
      </c>
      <c r="H13" s="181"/>
      <c r="I13" s="182">
        <f t="shared" si="1"/>
        <v>0</v>
      </c>
      <c r="J13" s="179"/>
      <c r="K13" s="180">
        <f t="shared" si="2"/>
        <v>0</v>
      </c>
      <c r="L13" s="180">
        <v>15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111</v>
      </c>
      <c r="T13" s="183" t="s">
        <v>111</v>
      </c>
      <c r="U13" s="154">
        <v>2</v>
      </c>
      <c r="V13" s="154">
        <f t="shared" si="6"/>
        <v>16</v>
      </c>
      <c r="W13" s="154"/>
      <c r="X13" s="154" t="s">
        <v>104</v>
      </c>
      <c r="Y13" s="144">
        <f t="shared" si="7"/>
        <v>0</v>
      </c>
      <c r="Z13" s="144">
        <f t="shared" si="8"/>
        <v>0</v>
      </c>
      <c r="AA13" s="144">
        <f t="shared" si="9"/>
        <v>0</v>
      </c>
      <c r="AB13" s="144">
        <f t="shared" si="10"/>
        <v>0</v>
      </c>
      <c r="AC13" s="144">
        <f t="shared" si="11"/>
        <v>0</v>
      </c>
      <c r="AD13" s="144">
        <f t="shared" si="12"/>
        <v>16</v>
      </c>
      <c r="AE13" s="142"/>
      <c r="AF13" s="144">
        <f t="shared" si="13"/>
        <v>0</v>
      </c>
      <c r="AG13" s="142" t="s">
        <v>105</v>
      </c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3" x14ac:dyDescent="0.2">
      <c r="A14" s="175">
        <v>15</v>
      </c>
      <c r="B14" s="176" t="s">
        <v>114</v>
      </c>
      <c r="C14" s="187" t="s">
        <v>115</v>
      </c>
      <c r="D14" s="177" t="s">
        <v>110</v>
      </c>
      <c r="E14" s="178">
        <v>2</v>
      </c>
      <c r="F14" s="179"/>
      <c r="G14" s="180">
        <f t="shared" si="0"/>
        <v>0</v>
      </c>
      <c r="H14" s="181"/>
      <c r="I14" s="182">
        <f t="shared" si="1"/>
        <v>0</v>
      </c>
      <c r="J14" s="179"/>
      <c r="K14" s="180">
        <f t="shared" si="2"/>
        <v>0</v>
      </c>
      <c r="L14" s="180">
        <v>15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111</v>
      </c>
      <c r="T14" s="183" t="s">
        <v>111</v>
      </c>
      <c r="U14" s="154">
        <v>1</v>
      </c>
      <c r="V14" s="154">
        <f t="shared" si="6"/>
        <v>2</v>
      </c>
      <c r="W14" s="154"/>
      <c r="X14" s="154" t="s">
        <v>104</v>
      </c>
      <c r="Y14" s="144">
        <f t="shared" si="7"/>
        <v>0</v>
      </c>
      <c r="Z14" s="144">
        <f t="shared" si="8"/>
        <v>0</v>
      </c>
      <c r="AA14" s="144">
        <f t="shared" si="9"/>
        <v>0</v>
      </c>
      <c r="AB14" s="144">
        <f t="shared" si="10"/>
        <v>0</v>
      </c>
      <c r="AC14" s="144">
        <f t="shared" si="11"/>
        <v>0</v>
      </c>
      <c r="AD14" s="144">
        <f t="shared" si="12"/>
        <v>2</v>
      </c>
      <c r="AE14" s="142"/>
      <c r="AF14" s="144">
        <f t="shared" si="13"/>
        <v>0</v>
      </c>
      <c r="AG14" s="142" t="s">
        <v>105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3" x14ac:dyDescent="0.2">
      <c r="A15" s="175">
        <v>16</v>
      </c>
      <c r="B15" s="176" t="s">
        <v>116</v>
      </c>
      <c r="C15" s="187" t="s">
        <v>117</v>
      </c>
      <c r="D15" s="177" t="s">
        <v>110</v>
      </c>
      <c r="E15" s="178">
        <v>64</v>
      </c>
      <c r="F15" s="179"/>
      <c r="G15" s="180">
        <f t="shared" si="0"/>
        <v>0</v>
      </c>
      <c r="H15" s="181"/>
      <c r="I15" s="182">
        <f t="shared" si="1"/>
        <v>0</v>
      </c>
      <c r="J15" s="179"/>
      <c r="K15" s="180">
        <f t="shared" si="2"/>
        <v>0</v>
      </c>
      <c r="L15" s="180">
        <v>15</v>
      </c>
      <c r="M15" s="180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0"/>
      <c r="S15" s="180" t="s">
        <v>111</v>
      </c>
      <c r="T15" s="183" t="s">
        <v>111</v>
      </c>
      <c r="U15" s="154">
        <v>0.18967000000000001</v>
      </c>
      <c r="V15" s="154">
        <f t="shared" si="6"/>
        <v>12.14</v>
      </c>
      <c r="W15" s="154"/>
      <c r="X15" s="154" t="s">
        <v>104</v>
      </c>
      <c r="Y15" s="144">
        <f t="shared" si="7"/>
        <v>0</v>
      </c>
      <c r="Z15" s="144">
        <f t="shared" si="8"/>
        <v>0</v>
      </c>
      <c r="AA15" s="144">
        <f t="shared" si="9"/>
        <v>0</v>
      </c>
      <c r="AB15" s="144">
        <f t="shared" si="10"/>
        <v>0</v>
      </c>
      <c r="AC15" s="144">
        <f t="shared" si="11"/>
        <v>0</v>
      </c>
      <c r="AD15" s="144">
        <f t="shared" si="12"/>
        <v>12.14</v>
      </c>
      <c r="AE15" s="142"/>
      <c r="AF15" s="144">
        <f t="shared" si="13"/>
        <v>0</v>
      </c>
      <c r="AG15" s="142" t="s">
        <v>105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3" x14ac:dyDescent="0.2">
      <c r="A16" s="175">
        <v>17</v>
      </c>
      <c r="B16" s="176" t="s">
        <v>118</v>
      </c>
      <c r="C16" s="187" t="s">
        <v>119</v>
      </c>
      <c r="D16" s="177" t="s">
        <v>110</v>
      </c>
      <c r="E16" s="178">
        <v>195</v>
      </c>
      <c r="F16" s="179"/>
      <c r="G16" s="180">
        <f t="shared" si="0"/>
        <v>0</v>
      </c>
      <c r="H16" s="181"/>
      <c r="I16" s="182">
        <f t="shared" si="1"/>
        <v>0</v>
      </c>
      <c r="J16" s="179"/>
      <c r="K16" s="180">
        <f t="shared" si="2"/>
        <v>0</v>
      </c>
      <c r="L16" s="180">
        <v>15</v>
      </c>
      <c r="M16" s="180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0"/>
      <c r="S16" s="180" t="s">
        <v>111</v>
      </c>
      <c r="T16" s="183" t="s">
        <v>111</v>
      </c>
      <c r="U16" s="154">
        <v>0.06</v>
      </c>
      <c r="V16" s="154">
        <f t="shared" si="6"/>
        <v>11.7</v>
      </c>
      <c r="W16" s="154"/>
      <c r="X16" s="154" t="s">
        <v>104</v>
      </c>
      <c r="Y16" s="144">
        <f t="shared" si="7"/>
        <v>0</v>
      </c>
      <c r="Z16" s="144">
        <f t="shared" si="8"/>
        <v>0</v>
      </c>
      <c r="AA16" s="144">
        <f t="shared" si="9"/>
        <v>0</v>
      </c>
      <c r="AB16" s="144">
        <f t="shared" si="10"/>
        <v>0</v>
      </c>
      <c r="AC16" s="144">
        <f t="shared" si="11"/>
        <v>0</v>
      </c>
      <c r="AD16" s="144">
        <f t="shared" si="12"/>
        <v>11.7</v>
      </c>
      <c r="AE16" s="142"/>
      <c r="AF16" s="144">
        <f t="shared" si="13"/>
        <v>0</v>
      </c>
      <c r="AG16" s="142" t="s">
        <v>105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outlineLevel="3" x14ac:dyDescent="0.2">
      <c r="A17" s="175">
        <v>18</v>
      </c>
      <c r="B17" s="176" t="s">
        <v>120</v>
      </c>
      <c r="C17" s="187" t="s">
        <v>121</v>
      </c>
      <c r="D17" s="177" t="s">
        <v>110</v>
      </c>
      <c r="E17" s="178">
        <v>97</v>
      </c>
      <c r="F17" s="179"/>
      <c r="G17" s="180">
        <f t="shared" si="0"/>
        <v>0</v>
      </c>
      <c r="H17" s="181"/>
      <c r="I17" s="182">
        <f t="shared" si="1"/>
        <v>0</v>
      </c>
      <c r="J17" s="179"/>
      <c r="K17" s="180">
        <f t="shared" si="2"/>
        <v>0</v>
      </c>
      <c r="L17" s="180">
        <v>15</v>
      </c>
      <c r="M17" s="180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0"/>
      <c r="S17" s="180" t="s">
        <v>111</v>
      </c>
      <c r="T17" s="183" t="s">
        <v>111</v>
      </c>
      <c r="U17" s="154">
        <v>5.0500000000000003E-2</v>
      </c>
      <c r="V17" s="154">
        <f t="shared" si="6"/>
        <v>4.9000000000000004</v>
      </c>
      <c r="W17" s="154"/>
      <c r="X17" s="154" t="s">
        <v>104</v>
      </c>
      <c r="Y17" s="144">
        <f t="shared" si="7"/>
        <v>0</v>
      </c>
      <c r="Z17" s="144">
        <f t="shared" si="8"/>
        <v>0</v>
      </c>
      <c r="AA17" s="144">
        <f t="shared" si="9"/>
        <v>0</v>
      </c>
      <c r="AB17" s="144">
        <f t="shared" si="10"/>
        <v>0</v>
      </c>
      <c r="AC17" s="144">
        <f t="shared" si="11"/>
        <v>0</v>
      </c>
      <c r="AD17" s="144">
        <f t="shared" si="12"/>
        <v>4.9000000000000004</v>
      </c>
      <c r="AE17" s="142"/>
      <c r="AF17" s="144">
        <f t="shared" si="13"/>
        <v>0</v>
      </c>
      <c r="AG17" s="142" t="s">
        <v>105</v>
      </c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outlineLevel="3" x14ac:dyDescent="0.2">
      <c r="A18" s="175">
        <v>19</v>
      </c>
      <c r="B18" s="176" t="s">
        <v>122</v>
      </c>
      <c r="C18" s="187" t="s">
        <v>123</v>
      </c>
      <c r="D18" s="177" t="s">
        <v>110</v>
      </c>
      <c r="E18" s="178">
        <v>14</v>
      </c>
      <c r="F18" s="179"/>
      <c r="G18" s="180">
        <f t="shared" si="0"/>
        <v>0</v>
      </c>
      <c r="H18" s="181"/>
      <c r="I18" s="182">
        <f t="shared" si="1"/>
        <v>0</v>
      </c>
      <c r="J18" s="179"/>
      <c r="K18" s="180">
        <f t="shared" si="2"/>
        <v>0</v>
      </c>
      <c r="L18" s="180">
        <v>15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111</v>
      </c>
      <c r="T18" s="183" t="s">
        <v>111</v>
      </c>
      <c r="U18" s="154">
        <v>1.0331699999999999</v>
      </c>
      <c r="V18" s="154">
        <f t="shared" si="6"/>
        <v>14.46</v>
      </c>
      <c r="W18" s="154"/>
      <c r="X18" s="154" t="s">
        <v>104</v>
      </c>
      <c r="Y18" s="144">
        <f t="shared" si="7"/>
        <v>0</v>
      </c>
      <c r="Z18" s="144">
        <f t="shared" si="8"/>
        <v>0</v>
      </c>
      <c r="AA18" s="144">
        <f t="shared" si="9"/>
        <v>0</v>
      </c>
      <c r="AB18" s="144">
        <f t="shared" si="10"/>
        <v>0</v>
      </c>
      <c r="AC18" s="144">
        <f t="shared" si="11"/>
        <v>0</v>
      </c>
      <c r="AD18" s="144">
        <f t="shared" si="12"/>
        <v>14.46</v>
      </c>
      <c r="AE18" s="142"/>
      <c r="AF18" s="144">
        <f t="shared" si="13"/>
        <v>0</v>
      </c>
      <c r="AG18" s="142" t="s">
        <v>105</v>
      </c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outlineLevel="3" x14ac:dyDescent="0.2">
      <c r="A19" s="175">
        <v>20</v>
      </c>
      <c r="B19" s="176" t="s">
        <v>124</v>
      </c>
      <c r="C19" s="187" t="s">
        <v>125</v>
      </c>
      <c r="D19" s="177" t="s">
        <v>110</v>
      </c>
      <c r="E19" s="178">
        <v>39</v>
      </c>
      <c r="F19" s="179"/>
      <c r="G19" s="180">
        <f t="shared" si="0"/>
        <v>0</v>
      </c>
      <c r="H19" s="181"/>
      <c r="I19" s="182">
        <f t="shared" si="1"/>
        <v>0</v>
      </c>
      <c r="J19" s="179"/>
      <c r="K19" s="180">
        <f t="shared" si="2"/>
        <v>0</v>
      </c>
      <c r="L19" s="180">
        <v>15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111</v>
      </c>
      <c r="T19" s="183" t="s">
        <v>111</v>
      </c>
      <c r="U19" s="154">
        <v>0.42166999999999999</v>
      </c>
      <c r="V19" s="154">
        <f t="shared" si="6"/>
        <v>16.45</v>
      </c>
      <c r="W19" s="154"/>
      <c r="X19" s="154" t="s">
        <v>104</v>
      </c>
      <c r="Y19" s="144">
        <f t="shared" si="7"/>
        <v>0</v>
      </c>
      <c r="Z19" s="144">
        <f t="shared" si="8"/>
        <v>0</v>
      </c>
      <c r="AA19" s="144">
        <f t="shared" si="9"/>
        <v>0</v>
      </c>
      <c r="AB19" s="144">
        <f t="shared" si="10"/>
        <v>0</v>
      </c>
      <c r="AC19" s="144">
        <f t="shared" si="11"/>
        <v>0</v>
      </c>
      <c r="AD19" s="144">
        <f t="shared" si="12"/>
        <v>16.45</v>
      </c>
      <c r="AE19" s="142"/>
      <c r="AF19" s="144">
        <f t="shared" si="13"/>
        <v>0</v>
      </c>
      <c r="AG19" s="142" t="s">
        <v>105</v>
      </c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outlineLevel="3" x14ac:dyDescent="0.2">
      <c r="A20" s="175">
        <v>21</v>
      </c>
      <c r="B20" s="176" t="s">
        <v>126</v>
      </c>
      <c r="C20" s="187" t="s">
        <v>127</v>
      </c>
      <c r="D20" s="177" t="s">
        <v>110</v>
      </c>
      <c r="E20" s="178">
        <v>18</v>
      </c>
      <c r="F20" s="179"/>
      <c r="G20" s="180">
        <f t="shared" si="0"/>
        <v>0</v>
      </c>
      <c r="H20" s="181"/>
      <c r="I20" s="182">
        <f t="shared" si="1"/>
        <v>0</v>
      </c>
      <c r="J20" s="179"/>
      <c r="K20" s="180">
        <f t="shared" si="2"/>
        <v>0</v>
      </c>
      <c r="L20" s="180">
        <v>15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111</v>
      </c>
      <c r="T20" s="183" t="s">
        <v>111</v>
      </c>
      <c r="U20" s="154">
        <v>0.34799999999999998</v>
      </c>
      <c r="V20" s="154">
        <f t="shared" si="6"/>
        <v>6.26</v>
      </c>
      <c r="W20" s="154"/>
      <c r="X20" s="154" t="s">
        <v>104</v>
      </c>
      <c r="Y20" s="144">
        <f t="shared" si="7"/>
        <v>0</v>
      </c>
      <c r="Z20" s="144">
        <f t="shared" si="8"/>
        <v>0</v>
      </c>
      <c r="AA20" s="144">
        <f t="shared" si="9"/>
        <v>0</v>
      </c>
      <c r="AB20" s="144">
        <f t="shared" si="10"/>
        <v>0</v>
      </c>
      <c r="AC20" s="144">
        <f t="shared" si="11"/>
        <v>0</v>
      </c>
      <c r="AD20" s="144">
        <f t="shared" si="12"/>
        <v>6.26</v>
      </c>
      <c r="AE20" s="142"/>
      <c r="AF20" s="144">
        <f t="shared" si="13"/>
        <v>0</v>
      </c>
      <c r="AG20" s="142" t="s">
        <v>105</v>
      </c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ht="22.5" outlineLevel="3" x14ac:dyDescent="0.2">
      <c r="A21" s="175">
        <v>23</v>
      </c>
      <c r="B21" s="176" t="s">
        <v>128</v>
      </c>
      <c r="C21" s="187" t="s">
        <v>129</v>
      </c>
      <c r="D21" s="177" t="s">
        <v>110</v>
      </c>
      <c r="E21" s="178">
        <v>25</v>
      </c>
      <c r="F21" s="179"/>
      <c r="G21" s="180">
        <f t="shared" si="0"/>
        <v>0</v>
      </c>
      <c r="H21" s="181"/>
      <c r="I21" s="182">
        <f t="shared" si="1"/>
        <v>0</v>
      </c>
      <c r="J21" s="179"/>
      <c r="K21" s="180">
        <f t="shared" si="2"/>
        <v>0</v>
      </c>
      <c r="L21" s="180">
        <v>15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111</v>
      </c>
      <c r="T21" s="183" t="s">
        <v>111</v>
      </c>
      <c r="U21" s="154">
        <v>0.1</v>
      </c>
      <c r="V21" s="154">
        <f t="shared" si="6"/>
        <v>2.5</v>
      </c>
      <c r="W21" s="154"/>
      <c r="X21" s="154" t="s">
        <v>104</v>
      </c>
      <c r="Y21" s="144">
        <f t="shared" si="7"/>
        <v>0</v>
      </c>
      <c r="Z21" s="144">
        <f t="shared" si="8"/>
        <v>0</v>
      </c>
      <c r="AA21" s="144">
        <f t="shared" si="9"/>
        <v>0</v>
      </c>
      <c r="AB21" s="144">
        <f t="shared" si="10"/>
        <v>0</v>
      </c>
      <c r="AC21" s="144">
        <f t="shared" si="11"/>
        <v>0</v>
      </c>
      <c r="AD21" s="144">
        <f t="shared" si="12"/>
        <v>2.5</v>
      </c>
      <c r="AE21" s="142"/>
      <c r="AF21" s="144">
        <f t="shared" si="13"/>
        <v>0</v>
      </c>
      <c r="AG21" s="142" t="s">
        <v>105</v>
      </c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outlineLevel="3" x14ac:dyDescent="0.2">
      <c r="A22" s="175">
        <v>24</v>
      </c>
      <c r="B22" s="176" t="s">
        <v>130</v>
      </c>
      <c r="C22" s="187" t="s">
        <v>131</v>
      </c>
      <c r="D22" s="177" t="s">
        <v>110</v>
      </c>
      <c r="E22" s="178">
        <v>4</v>
      </c>
      <c r="F22" s="179"/>
      <c r="G22" s="180">
        <f t="shared" si="0"/>
        <v>0</v>
      </c>
      <c r="H22" s="181"/>
      <c r="I22" s="182">
        <f t="shared" si="1"/>
        <v>0</v>
      </c>
      <c r="J22" s="179"/>
      <c r="K22" s="180">
        <f t="shared" si="2"/>
        <v>0</v>
      </c>
      <c r="L22" s="180">
        <v>15</v>
      </c>
      <c r="M22" s="180">
        <f t="shared" si="3"/>
        <v>0</v>
      </c>
      <c r="N22" s="180">
        <v>4.5469999999999997E-2</v>
      </c>
      <c r="O22" s="180">
        <f t="shared" si="4"/>
        <v>0.18</v>
      </c>
      <c r="P22" s="180">
        <v>0</v>
      </c>
      <c r="Q22" s="180">
        <f t="shared" si="5"/>
        <v>0</v>
      </c>
      <c r="R22" s="180"/>
      <c r="S22" s="180" t="s">
        <v>111</v>
      </c>
      <c r="T22" s="183" t="s">
        <v>111</v>
      </c>
      <c r="U22" s="154">
        <v>1.129</v>
      </c>
      <c r="V22" s="154">
        <f t="shared" si="6"/>
        <v>4.5199999999999996</v>
      </c>
      <c r="W22" s="154"/>
      <c r="X22" s="154" t="s">
        <v>104</v>
      </c>
      <c r="Y22" s="144">
        <f t="shared" si="7"/>
        <v>0</v>
      </c>
      <c r="Z22" s="144">
        <f t="shared" si="8"/>
        <v>0</v>
      </c>
      <c r="AA22" s="144">
        <f t="shared" si="9"/>
        <v>0</v>
      </c>
      <c r="AB22" s="144">
        <f t="shared" si="10"/>
        <v>0.18</v>
      </c>
      <c r="AC22" s="144">
        <f t="shared" si="11"/>
        <v>0</v>
      </c>
      <c r="AD22" s="144">
        <f t="shared" si="12"/>
        <v>4.5199999999999996</v>
      </c>
      <c r="AE22" s="142"/>
      <c r="AF22" s="144">
        <f t="shared" si="13"/>
        <v>0</v>
      </c>
      <c r="AG22" s="142" t="s">
        <v>105</v>
      </c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outlineLevel="3" x14ac:dyDescent="0.2">
      <c r="A23" s="175">
        <v>25</v>
      </c>
      <c r="B23" s="176" t="s">
        <v>132</v>
      </c>
      <c r="C23" s="187" t="s">
        <v>133</v>
      </c>
      <c r="D23" s="177" t="s">
        <v>110</v>
      </c>
      <c r="E23" s="178">
        <v>25</v>
      </c>
      <c r="F23" s="179"/>
      <c r="G23" s="180">
        <f t="shared" si="0"/>
        <v>0</v>
      </c>
      <c r="H23" s="181"/>
      <c r="I23" s="182">
        <f t="shared" si="1"/>
        <v>0</v>
      </c>
      <c r="J23" s="179"/>
      <c r="K23" s="180">
        <f t="shared" si="2"/>
        <v>0</v>
      </c>
      <c r="L23" s="180">
        <v>15</v>
      </c>
      <c r="M23" s="180">
        <f t="shared" si="3"/>
        <v>0</v>
      </c>
      <c r="N23" s="180">
        <v>1.0000000000000001E-5</v>
      </c>
      <c r="O23" s="180">
        <f t="shared" si="4"/>
        <v>0</v>
      </c>
      <c r="P23" s="180">
        <v>0</v>
      </c>
      <c r="Q23" s="180">
        <f t="shared" si="5"/>
        <v>0</v>
      </c>
      <c r="R23" s="180"/>
      <c r="S23" s="180" t="s">
        <v>111</v>
      </c>
      <c r="T23" s="183" t="s">
        <v>111</v>
      </c>
      <c r="U23" s="154">
        <v>0.03</v>
      </c>
      <c r="V23" s="154">
        <f t="shared" si="6"/>
        <v>0.75</v>
      </c>
      <c r="W23" s="154"/>
      <c r="X23" s="154" t="s">
        <v>104</v>
      </c>
      <c r="Y23" s="144">
        <f t="shared" si="7"/>
        <v>0</v>
      </c>
      <c r="Z23" s="144">
        <f t="shared" si="8"/>
        <v>0</v>
      </c>
      <c r="AA23" s="144">
        <f t="shared" si="9"/>
        <v>0</v>
      </c>
      <c r="AB23" s="144">
        <f t="shared" si="10"/>
        <v>0</v>
      </c>
      <c r="AC23" s="144">
        <f t="shared" si="11"/>
        <v>0</v>
      </c>
      <c r="AD23" s="144">
        <f t="shared" si="12"/>
        <v>0.75</v>
      </c>
      <c r="AE23" s="142"/>
      <c r="AF23" s="144">
        <f t="shared" si="13"/>
        <v>0</v>
      </c>
      <c r="AG23" s="142" t="s">
        <v>105</v>
      </c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</row>
    <row r="24" spans="1:60" outlineLevel="3" x14ac:dyDescent="0.2">
      <c r="A24" s="175">
        <v>26</v>
      </c>
      <c r="B24" s="176" t="s">
        <v>134</v>
      </c>
      <c r="C24" s="187" t="s">
        <v>135</v>
      </c>
      <c r="D24" s="177" t="s">
        <v>110</v>
      </c>
      <c r="E24" s="178">
        <v>51</v>
      </c>
      <c r="F24" s="179"/>
      <c r="G24" s="180">
        <f t="shared" si="0"/>
        <v>0</v>
      </c>
      <c r="H24" s="181"/>
      <c r="I24" s="182">
        <f t="shared" si="1"/>
        <v>0</v>
      </c>
      <c r="J24" s="179"/>
      <c r="K24" s="180">
        <f t="shared" si="2"/>
        <v>0</v>
      </c>
      <c r="L24" s="180">
        <v>15</v>
      </c>
      <c r="M24" s="180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0"/>
      <c r="S24" s="180" t="s">
        <v>111</v>
      </c>
      <c r="T24" s="183" t="s">
        <v>111</v>
      </c>
      <c r="U24" s="154">
        <v>2.5170000000000001E-2</v>
      </c>
      <c r="V24" s="154">
        <f t="shared" si="6"/>
        <v>1.28</v>
      </c>
      <c r="W24" s="154"/>
      <c r="X24" s="154" t="s">
        <v>104</v>
      </c>
      <c r="Y24" s="144">
        <f t="shared" si="7"/>
        <v>0</v>
      </c>
      <c r="Z24" s="144">
        <f t="shared" si="8"/>
        <v>0</v>
      </c>
      <c r="AA24" s="144">
        <f t="shared" si="9"/>
        <v>0</v>
      </c>
      <c r="AB24" s="144">
        <f t="shared" si="10"/>
        <v>0</v>
      </c>
      <c r="AC24" s="144">
        <f t="shared" si="11"/>
        <v>0</v>
      </c>
      <c r="AD24" s="144">
        <f t="shared" si="12"/>
        <v>1.28</v>
      </c>
      <c r="AE24" s="142"/>
      <c r="AF24" s="144">
        <f t="shared" si="13"/>
        <v>0</v>
      </c>
      <c r="AG24" s="142" t="s">
        <v>105</v>
      </c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</row>
    <row r="25" spans="1:60" outlineLevel="3" x14ac:dyDescent="0.2">
      <c r="A25" s="175">
        <v>31</v>
      </c>
      <c r="B25" s="176" t="s">
        <v>136</v>
      </c>
      <c r="C25" s="187" t="s">
        <v>137</v>
      </c>
      <c r="D25" s="177" t="s">
        <v>110</v>
      </c>
      <c r="E25" s="178">
        <v>75</v>
      </c>
      <c r="F25" s="179"/>
      <c r="G25" s="180">
        <f t="shared" si="0"/>
        <v>0</v>
      </c>
      <c r="H25" s="181"/>
      <c r="I25" s="182">
        <f t="shared" si="1"/>
        <v>0</v>
      </c>
      <c r="J25" s="179"/>
      <c r="K25" s="180">
        <f t="shared" si="2"/>
        <v>0</v>
      </c>
      <c r="L25" s="180">
        <v>15</v>
      </c>
      <c r="M25" s="180">
        <f t="shared" si="3"/>
        <v>0</v>
      </c>
      <c r="N25" s="180">
        <v>0</v>
      </c>
      <c r="O25" s="180">
        <f t="shared" si="4"/>
        <v>0</v>
      </c>
      <c r="P25" s="180">
        <v>0</v>
      </c>
      <c r="Q25" s="180">
        <f t="shared" si="5"/>
        <v>0</v>
      </c>
      <c r="R25" s="180"/>
      <c r="S25" s="180" t="s">
        <v>111</v>
      </c>
      <c r="T25" s="183" t="s">
        <v>111</v>
      </c>
      <c r="U25" s="154">
        <v>0.4</v>
      </c>
      <c r="V25" s="154">
        <f t="shared" si="6"/>
        <v>30</v>
      </c>
      <c r="W25" s="154"/>
      <c r="X25" s="154" t="s">
        <v>104</v>
      </c>
      <c r="Y25" s="144">
        <f t="shared" si="7"/>
        <v>0</v>
      </c>
      <c r="Z25" s="144">
        <f t="shared" si="8"/>
        <v>0</v>
      </c>
      <c r="AA25" s="144">
        <f t="shared" si="9"/>
        <v>0</v>
      </c>
      <c r="AB25" s="144">
        <f t="shared" si="10"/>
        <v>0</v>
      </c>
      <c r="AC25" s="144">
        <f t="shared" si="11"/>
        <v>0</v>
      </c>
      <c r="AD25" s="144">
        <f t="shared" si="12"/>
        <v>30</v>
      </c>
      <c r="AE25" s="142"/>
      <c r="AF25" s="144">
        <f t="shared" si="13"/>
        <v>0</v>
      </c>
      <c r="AG25" s="142" t="s">
        <v>105</v>
      </c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outlineLevel="3" x14ac:dyDescent="0.2">
      <c r="A26" s="175">
        <v>35</v>
      </c>
      <c r="B26" s="176" t="s">
        <v>138</v>
      </c>
      <c r="C26" s="187" t="s">
        <v>139</v>
      </c>
      <c r="D26" s="177" t="s">
        <v>110</v>
      </c>
      <c r="E26" s="178">
        <v>27</v>
      </c>
      <c r="F26" s="179"/>
      <c r="G26" s="180">
        <f t="shared" si="0"/>
        <v>0</v>
      </c>
      <c r="H26" s="181"/>
      <c r="I26" s="182">
        <f t="shared" si="1"/>
        <v>0</v>
      </c>
      <c r="J26" s="179"/>
      <c r="K26" s="180">
        <f t="shared" si="2"/>
        <v>0</v>
      </c>
      <c r="L26" s="180">
        <v>15</v>
      </c>
      <c r="M26" s="180">
        <f t="shared" si="3"/>
        <v>0</v>
      </c>
      <c r="N26" s="180">
        <v>0</v>
      </c>
      <c r="O26" s="180">
        <f t="shared" si="4"/>
        <v>0</v>
      </c>
      <c r="P26" s="180">
        <v>0</v>
      </c>
      <c r="Q26" s="180">
        <f t="shared" si="5"/>
        <v>0</v>
      </c>
      <c r="R26" s="180"/>
      <c r="S26" s="180" t="s">
        <v>111</v>
      </c>
      <c r="T26" s="183" t="s">
        <v>111</v>
      </c>
      <c r="U26" s="154">
        <v>0.20016999999999999</v>
      </c>
      <c r="V26" s="154">
        <f t="shared" si="6"/>
        <v>5.4</v>
      </c>
      <c r="W26" s="154"/>
      <c r="X26" s="154" t="s">
        <v>104</v>
      </c>
      <c r="Y26" s="144">
        <f t="shared" si="7"/>
        <v>0</v>
      </c>
      <c r="Z26" s="144">
        <f t="shared" si="8"/>
        <v>0</v>
      </c>
      <c r="AA26" s="144">
        <f t="shared" si="9"/>
        <v>0</v>
      </c>
      <c r="AB26" s="144">
        <f t="shared" si="10"/>
        <v>0</v>
      </c>
      <c r="AC26" s="144">
        <f t="shared" si="11"/>
        <v>0</v>
      </c>
      <c r="AD26" s="144">
        <f t="shared" si="12"/>
        <v>5.4</v>
      </c>
      <c r="AE26" s="142"/>
      <c r="AF26" s="144">
        <f t="shared" si="13"/>
        <v>0</v>
      </c>
      <c r="AG26" s="142" t="s">
        <v>105</v>
      </c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</row>
    <row r="27" spans="1:60" outlineLevel="3" x14ac:dyDescent="0.2">
      <c r="A27" s="175">
        <v>38</v>
      </c>
      <c r="B27" s="176" t="s">
        <v>140</v>
      </c>
      <c r="C27" s="187" t="s">
        <v>141</v>
      </c>
      <c r="D27" s="177" t="s">
        <v>110</v>
      </c>
      <c r="E27" s="178">
        <v>28</v>
      </c>
      <c r="F27" s="179"/>
      <c r="G27" s="180">
        <f t="shared" si="0"/>
        <v>0</v>
      </c>
      <c r="H27" s="181"/>
      <c r="I27" s="182">
        <f t="shared" si="1"/>
        <v>0</v>
      </c>
      <c r="J27" s="179"/>
      <c r="K27" s="180">
        <f t="shared" si="2"/>
        <v>0</v>
      </c>
      <c r="L27" s="180">
        <v>15</v>
      </c>
      <c r="M27" s="180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0"/>
      <c r="S27" s="180" t="s">
        <v>111</v>
      </c>
      <c r="T27" s="183" t="s">
        <v>111</v>
      </c>
      <c r="U27" s="154">
        <v>3.6999999999999998E-2</v>
      </c>
      <c r="V27" s="154">
        <f t="shared" si="6"/>
        <v>1.04</v>
      </c>
      <c r="W27" s="154"/>
      <c r="X27" s="154" t="s">
        <v>104</v>
      </c>
      <c r="Y27" s="144">
        <f t="shared" si="7"/>
        <v>0</v>
      </c>
      <c r="Z27" s="144">
        <f t="shared" si="8"/>
        <v>0</v>
      </c>
      <c r="AA27" s="144">
        <f t="shared" si="9"/>
        <v>0</v>
      </c>
      <c r="AB27" s="144">
        <f t="shared" si="10"/>
        <v>0</v>
      </c>
      <c r="AC27" s="144">
        <f t="shared" si="11"/>
        <v>0</v>
      </c>
      <c r="AD27" s="144">
        <f t="shared" si="12"/>
        <v>1.04</v>
      </c>
      <c r="AE27" s="142"/>
      <c r="AF27" s="144">
        <f t="shared" si="13"/>
        <v>0</v>
      </c>
      <c r="AG27" s="142" t="s">
        <v>105</v>
      </c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outlineLevel="3" x14ac:dyDescent="0.2">
      <c r="A28" s="175">
        <v>41</v>
      </c>
      <c r="B28" s="176" t="s">
        <v>142</v>
      </c>
      <c r="C28" s="187" t="s">
        <v>143</v>
      </c>
      <c r="D28" s="177" t="s">
        <v>110</v>
      </c>
      <c r="E28" s="178">
        <v>1</v>
      </c>
      <c r="F28" s="179"/>
      <c r="G28" s="180">
        <f t="shared" si="0"/>
        <v>0</v>
      </c>
      <c r="H28" s="181"/>
      <c r="I28" s="182">
        <f t="shared" si="1"/>
        <v>0</v>
      </c>
      <c r="J28" s="179"/>
      <c r="K28" s="180">
        <f t="shared" si="2"/>
        <v>0</v>
      </c>
      <c r="L28" s="180">
        <v>15</v>
      </c>
      <c r="M28" s="180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0"/>
      <c r="S28" s="180" t="s">
        <v>111</v>
      </c>
      <c r="T28" s="183" t="s">
        <v>111</v>
      </c>
      <c r="U28" s="154">
        <v>0.14749999999999999</v>
      </c>
      <c r="V28" s="154">
        <f t="shared" si="6"/>
        <v>0.15</v>
      </c>
      <c r="W28" s="154"/>
      <c r="X28" s="154" t="s">
        <v>104</v>
      </c>
      <c r="Y28" s="144">
        <f t="shared" si="7"/>
        <v>0</v>
      </c>
      <c r="Z28" s="144">
        <f t="shared" si="8"/>
        <v>0</v>
      </c>
      <c r="AA28" s="144">
        <f t="shared" si="9"/>
        <v>0</v>
      </c>
      <c r="AB28" s="144">
        <f t="shared" si="10"/>
        <v>0</v>
      </c>
      <c r="AC28" s="144">
        <f t="shared" si="11"/>
        <v>0</v>
      </c>
      <c r="AD28" s="144">
        <f t="shared" si="12"/>
        <v>0.15</v>
      </c>
      <c r="AE28" s="142"/>
      <c r="AF28" s="144">
        <f t="shared" si="13"/>
        <v>0</v>
      </c>
      <c r="AG28" s="142" t="s">
        <v>105</v>
      </c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</row>
    <row r="29" spans="1:60" outlineLevel="3" x14ac:dyDescent="0.2">
      <c r="A29" s="175">
        <v>43</v>
      </c>
      <c r="B29" s="176" t="s">
        <v>144</v>
      </c>
      <c r="C29" s="187" t="s">
        <v>145</v>
      </c>
      <c r="D29" s="177" t="s">
        <v>110</v>
      </c>
      <c r="E29" s="178">
        <v>11</v>
      </c>
      <c r="F29" s="179"/>
      <c r="G29" s="180">
        <f t="shared" si="0"/>
        <v>0</v>
      </c>
      <c r="H29" s="181"/>
      <c r="I29" s="182">
        <f t="shared" si="1"/>
        <v>0</v>
      </c>
      <c r="J29" s="179"/>
      <c r="K29" s="180">
        <f t="shared" si="2"/>
        <v>0</v>
      </c>
      <c r="L29" s="180">
        <v>15</v>
      </c>
      <c r="M29" s="180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0"/>
      <c r="S29" s="180" t="s">
        <v>111</v>
      </c>
      <c r="T29" s="183" t="s">
        <v>146</v>
      </c>
      <c r="U29" s="154">
        <v>0</v>
      </c>
      <c r="V29" s="154">
        <f t="shared" si="6"/>
        <v>0</v>
      </c>
      <c r="W29" s="154"/>
      <c r="X29" s="154" t="s">
        <v>104</v>
      </c>
      <c r="Y29" s="144">
        <f t="shared" si="7"/>
        <v>0</v>
      </c>
      <c r="Z29" s="144">
        <f t="shared" si="8"/>
        <v>0</v>
      </c>
      <c r="AA29" s="144">
        <f t="shared" si="9"/>
        <v>0</v>
      </c>
      <c r="AB29" s="144">
        <f t="shared" si="10"/>
        <v>0</v>
      </c>
      <c r="AC29" s="144">
        <f t="shared" si="11"/>
        <v>0</v>
      </c>
      <c r="AD29" s="144">
        <f t="shared" si="12"/>
        <v>0</v>
      </c>
      <c r="AE29" s="142"/>
      <c r="AF29" s="144">
        <f t="shared" si="13"/>
        <v>0</v>
      </c>
      <c r="AG29" s="142" t="s">
        <v>105</v>
      </c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outlineLevel="3" x14ac:dyDescent="0.2">
      <c r="A30" s="175">
        <v>45</v>
      </c>
      <c r="B30" s="176" t="s">
        <v>147</v>
      </c>
      <c r="C30" s="187" t="s">
        <v>148</v>
      </c>
      <c r="D30" s="177" t="s">
        <v>110</v>
      </c>
      <c r="E30" s="178">
        <v>4</v>
      </c>
      <c r="F30" s="179"/>
      <c r="G30" s="180">
        <f t="shared" si="0"/>
        <v>0</v>
      </c>
      <c r="H30" s="181"/>
      <c r="I30" s="182">
        <f t="shared" si="1"/>
        <v>0</v>
      </c>
      <c r="J30" s="179"/>
      <c r="K30" s="180">
        <f t="shared" si="2"/>
        <v>0</v>
      </c>
      <c r="L30" s="180">
        <v>15</v>
      </c>
      <c r="M30" s="180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0"/>
      <c r="S30" s="180" t="s">
        <v>111</v>
      </c>
      <c r="T30" s="183" t="s">
        <v>111</v>
      </c>
      <c r="U30" s="154">
        <v>0.69567000000000001</v>
      </c>
      <c r="V30" s="154">
        <f t="shared" si="6"/>
        <v>2.78</v>
      </c>
      <c r="W30" s="154"/>
      <c r="X30" s="154" t="s">
        <v>104</v>
      </c>
      <c r="Y30" s="144">
        <f t="shared" si="7"/>
        <v>0</v>
      </c>
      <c r="Z30" s="144">
        <f t="shared" si="8"/>
        <v>0</v>
      </c>
      <c r="AA30" s="144">
        <f t="shared" si="9"/>
        <v>0</v>
      </c>
      <c r="AB30" s="144">
        <f t="shared" si="10"/>
        <v>0</v>
      </c>
      <c r="AC30" s="144">
        <f t="shared" si="11"/>
        <v>0</v>
      </c>
      <c r="AD30" s="144">
        <f t="shared" si="12"/>
        <v>2.78</v>
      </c>
      <c r="AE30" s="142"/>
      <c r="AF30" s="144">
        <f t="shared" si="13"/>
        <v>0</v>
      </c>
      <c r="AG30" s="142" t="s">
        <v>105</v>
      </c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</row>
    <row r="31" spans="1:60" outlineLevel="3" x14ac:dyDescent="0.2">
      <c r="A31" s="175">
        <v>47</v>
      </c>
      <c r="B31" s="176" t="s">
        <v>149</v>
      </c>
      <c r="C31" s="187" t="s">
        <v>150</v>
      </c>
      <c r="D31" s="177" t="s">
        <v>110</v>
      </c>
      <c r="E31" s="178">
        <v>5</v>
      </c>
      <c r="F31" s="179"/>
      <c r="G31" s="180">
        <f t="shared" si="0"/>
        <v>0</v>
      </c>
      <c r="H31" s="181"/>
      <c r="I31" s="182">
        <f t="shared" si="1"/>
        <v>0</v>
      </c>
      <c r="J31" s="179"/>
      <c r="K31" s="180">
        <f t="shared" si="2"/>
        <v>0</v>
      </c>
      <c r="L31" s="180">
        <v>15</v>
      </c>
      <c r="M31" s="180">
        <f t="shared" si="3"/>
        <v>0</v>
      </c>
      <c r="N31" s="180">
        <v>0</v>
      </c>
      <c r="O31" s="180">
        <f t="shared" si="4"/>
        <v>0</v>
      </c>
      <c r="P31" s="180">
        <v>0</v>
      </c>
      <c r="Q31" s="180">
        <f t="shared" si="5"/>
        <v>0</v>
      </c>
      <c r="R31" s="180"/>
      <c r="S31" s="180" t="s">
        <v>111</v>
      </c>
      <c r="T31" s="183" t="s">
        <v>146</v>
      </c>
      <c r="U31" s="154">
        <v>0</v>
      </c>
      <c r="V31" s="154">
        <f t="shared" si="6"/>
        <v>0</v>
      </c>
      <c r="W31" s="154"/>
      <c r="X31" s="154" t="s">
        <v>104</v>
      </c>
      <c r="Y31" s="144">
        <f t="shared" si="7"/>
        <v>0</v>
      </c>
      <c r="Z31" s="144">
        <f t="shared" si="8"/>
        <v>0</v>
      </c>
      <c r="AA31" s="144">
        <f t="shared" si="9"/>
        <v>0</v>
      </c>
      <c r="AB31" s="144">
        <f t="shared" si="10"/>
        <v>0</v>
      </c>
      <c r="AC31" s="144">
        <f t="shared" si="11"/>
        <v>0</v>
      </c>
      <c r="AD31" s="144">
        <f t="shared" si="12"/>
        <v>0</v>
      </c>
      <c r="AE31" s="142"/>
      <c r="AF31" s="144">
        <f t="shared" si="13"/>
        <v>0</v>
      </c>
      <c r="AG31" s="142" t="s">
        <v>105</v>
      </c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3" x14ac:dyDescent="0.2">
      <c r="A32" s="175">
        <v>49</v>
      </c>
      <c r="B32" s="176" t="s">
        <v>151</v>
      </c>
      <c r="C32" s="187" t="s">
        <v>152</v>
      </c>
      <c r="D32" s="177" t="s">
        <v>110</v>
      </c>
      <c r="E32" s="178">
        <v>1</v>
      </c>
      <c r="F32" s="179"/>
      <c r="G32" s="180">
        <f t="shared" si="0"/>
        <v>0</v>
      </c>
      <c r="H32" s="181"/>
      <c r="I32" s="182">
        <f t="shared" si="1"/>
        <v>0</v>
      </c>
      <c r="J32" s="179"/>
      <c r="K32" s="180">
        <f t="shared" si="2"/>
        <v>0</v>
      </c>
      <c r="L32" s="180">
        <v>15</v>
      </c>
      <c r="M32" s="180">
        <f t="shared" si="3"/>
        <v>0</v>
      </c>
      <c r="N32" s="180">
        <v>0</v>
      </c>
      <c r="O32" s="180">
        <f t="shared" si="4"/>
        <v>0</v>
      </c>
      <c r="P32" s="180">
        <v>0</v>
      </c>
      <c r="Q32" s="180">
        <f t="shared" si="5"/>
        <v>0</v>
      </c>
      <c r="R32" s="180"/>
      <c r="S32" s="180" t="s">
        <v>111</v>
      </c>
      <c r="T32" s="183" t="s">
        <v>146</v>
      </c>
      <c r="U32" s="154">
        <v>0</v>
      </c>
      <c r="V32" s="154">
        <f t="shared" si="6"/>
        <v>0</v>
      </c>
      <c r="W32" s="154"/>
      <c r="X32" s="154" t="s">
        <v>104</v>
      </c>
      <c r="Y32" s="144">
        <f t="shared" si="7"/>
        <v>0</v>
      </c>
      <c r="Z32" s="144">
        <f t="shared" si="8"/>
        <v>0</v>
      </c>
      <c r="AA32" s="144">
        <f t="shared" si="9"/>
        <v>0</v>
      </c>
      <c r="AB32" s="144">
        <f t="shared" si="10"/>
        <v>0</v>
      </c>
      <c r="AC32" s="144">
        <f t="shared" si="11"/>
        <v>0</v>
      </c>
      <c r="AD32" s="144">
        <f t="shared" si="12"/>
        <v>0</v>
      </c>
      <c r="AE32" s="142"/>
      <c r="AF32" s="144">
        <f t="shared" si="13"/>
        <v>0</v>
      </c>
      <c r="AG32" s="142" t="s">
        <v>105</v>
      </c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outlineLevel="3" x14ac:dyDescent="0.2">
      <c r="A33" s="175">
        <v>51</v>
      </c>
      <c r="B33" s="176" t="s">
        <v>153</v>
      </c>
      <c r="C33" s="187" t="s">
        <v>154</v>
      </c>
      <c r="D33" s="177" t="s">
        <v>110</v>
      </c>
      <c r="E33" s="178">
        <v>70</v>
      </c>
      <c r="F33" s="179"/>
      <c r="G33" s="180">
        <f t="shared" si="0"/>
        <v>0</v>
      </c>
      <c r="H33" s="181"/>
      <c r="I33" s="182">
        <f t="shared" si="1"/>
        <v>0</v>
      </c>
      <c r="J33" s="179"/>
      <c r="K33" s="180">
        <f t="shared" si="2"/>
        <v>0</v>
      </c>
      <c r="L33" s="180">
        <v>15</v>
      </c>
      <c r="M33" s="180">
        <f t="shared" si="3"/>
        <v>0</v>
      </c>
      <c r="N33" s="180">
        <v>0</v>
      </c>
      <c r="O33" s="180">
        <f t="shared" si="4"/>
        <v>0</v>
      </c>
      <c r="P33" s="180">
        <v>0</v>
      </c>
      <c r="Q33" s="180">
        <f t="shared" si="5"/>
        <v>0</v>
      </c>
      <c r="R33" s="180"/>
      <c r="S33" s="180" t="s">
        <v>111</v>
      </c>
      <c r="T33" s="183" t="s">
        <v>111</v>
      </c>
      <c r="U33" s="154">
        <v>0.4325</v>
      </c>
      <c r="V33" s="154">
        <f t="shared" si="6"/>
        <v>30.28</v>
      </c>
      <c r="W33" s="154"/>
      <c r="X33" s="154" t="s">
        <v>104</v>
      </c>
      <c r="Y33" s="144">
        <f t="shared" si="7"/>
        <v>0</v>
      </c>
      <c r="Z33" s="144">
        <f t="shared" si="8"/>
        <v>0</v>
      </c>
      <c r="AA33" s="144">
        <f t="shared" si="9"/>
        <v>0</v>
      </c>
      <c r="AB33" s="144">
        <f t="shared" si="10"/>
        <v>0</v>
      </c>
      <c r="AC33" s="144">
        <f t="shared" si="11"/>
        <v>0</v>
      </c>
      <c r="AD33" s="144">
        <f t="shared" si="12"/>
        <v>30.28</v>
      </c>
      <c r="AE33" s="142"/>
      <c r="AF33" s="144">
        <f t="shared" si="13"/>
        <v>0</v>
      </c>
      <c r="AG33" s="142" t="s">
        <v>105</v>
      </c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outlineLevel="3" x14ac:dyDescent="0.2">
      <c r="A34" s="175">
        <v>56</v>
      </c>
      <c r="B34" s="176" t="s">
        <v>155</v>
      </c>
      <c r="C34" s="187" t="s">
        <v>156</v>
      </c>
      <c r="D34" s="177" t="s">
        <v>157</v>
      </c>
      <c r="E34" s="178">
        <v>80</v>
      </c>
      <c r="F34" s="179"/>
      <c r="G34" s="180">
        <f t="shared" si="0"/>
        <v>0</v>
      </c>
      <c r="H34" s="181"/>
      <c r="I34" s="182">
        <f t="shared" si="1"/>
        <v>0</v>
      </c>
      <c r="J34" s="179"/>
      <c r="K34" s="180">
        <f t="shared" si="2"/>
        <v>0</v>
      </c>
      <c r="L34" s="180">
        <v>15</v>
      </c>
      <c r="M34" s="180">
        <f t="shared" si="3"/>
        <v>0</v>
      </c>
      <c r="N34" s="180">
        <v>0</v>
      </c>
      <c r="O34" s="180">
        <f t="shared" si="4"/>
        <v>0</v>
      </c>
      <c r="P34" s="180">
        <v>0</v>
      </c>
      <c r="Q34" s="180">
        <f t="shared" si="5"/>
        <v>0</v>
      </c>
      <c r="R34" s="180"/>
      <c r="S34" s="180" t="s">
        <v>111</v>
      </c>
      <c r="T34" s="183" t="s">
        <v>111</v>
      </c>
      <c r="U34" s="154">
        <v>0.1265</v>
      </c>
      <c r="V34" s="154">
        <f t="shared" si="6"/>
        <v>10.119999999999999</v>
      </c>
      <c r="W34" s="154"/>
      <c r="X34" s="154" t="s">
        <v>104</v>
      </c>
      <c r="Y34" s="144">
        <f t="shared" si="7"/>
        <v>0</v>
      </c>
      <c r="Z34" s="144">
        <f t="shared" si="8"/>
        <v>0</v>
      </c>
      <c r="AA34" s="144">
        <f t="shared" si="9"/>
        <v>0</v>
      </c>
      <c r="AB34" s="144">
        <f t="shared" si="10"/>
        <v>0</v>
      </c>
      <c r="AC34" s="144">
        <f t="shared" si="11"/>
        <v>0</v>
      </c>
      <c r="AD34" s="144">
        <f t="shared" si="12"/>
        <v>10.119999999999999</v>
      </c>
      <c r="AE34" s="142"/>
      <c r="AF34" s="144">
        <f t="shared" si="13"/>
        <v>0</v>
      </c>
      <c r="AG34" s="142" t="s">
        <v>105</v>
      </c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</row>
    <row r="35" spans="1:60" outlineLevel="3" x14ac:dyDescent="0.2">
      <c r="A35" s="175">
        <v>58</v>
      </c>
      <c r="B35" s="176" t="s">
        <v>158</v>
      </c>
      <c r="C35" s="187" t="s">
        <v>159</v>
      </c>
      <c r="D35" s="177" t="s">
        <v>157</v>
      </c>
      <c r="E35" s="178">
        <v>30</v>
      </c>
      <c r="F35" s="179"/>
      <c r="G35" s="180">
        <f t="shared" si="0"/>
        <v>0</v>
      </c>
      <c r="H35" s="181"/>
      <c r="I35" s="182">
        <f t="shared" si="1"/>
        <v>0</v>
      </c>
      <c r="J35" s="179"/>
      <c r="K35" s="180">
        <f t="shared" si="2"/>
        <v>0</v>
      </c>
      <c r="L35" s="180">
        <v>15</v>
      </c>
      <c r="M35" s="180">
        <f t="shared" si="3"/>
        <v>0</v>
      </c>
      <c r="N35" s="180">
        <v>0</v>
      </c>
      <c r="O35" s="180">
        <f t="shared" si="4"/>
        <v>0</v>
      </c>
      <c r="P35" s="180">
        <v>0</v>
      </c>
      <c r="Q35" s="180">
        <f t="shared" si="5"/>
        <v>0</v>
      </c>
      <c r="R35" s="180"/>
      <c r="S35" s="180" t="s">
        <v>111</v>
      </c>
      <c r="T35" s="183" t="s">
        <v>111</v>
      </c>
      <c r="U35" s="154">
        <v>0.13700000000000001</v>
      </c>
      <c r="V35" s="154">
        <f t="shared" si="6"/>
        <v>4.1100000000000003</v>
      </c>
      <c r="W35" s="154"/>
      <c r="X35" s="154" t="s">
        <v>104</v>
      </c>
      <c r="Y35" s="144">
        <f t="shared" si="7"/>
        <v>0</v>
      </c>
      <c r="Z35" s="144">
        <f t="shared" si="8"/>
        <v>0</v>
      </c>
      <c r="AA35" s="144">
        <f t="shared" si="9"/>
        <v>0</v>
      </c>
      <c r="AB35" s="144">
        <f t="shared" si="10"/>
        <v>0</v>
      </c>
      <c r="AC35" s="144">
        <f t="shared" si="11"/>
        <v>0</v>
      </c>
      <c r="AD35" s="144">
        <f t="shared" si="12"/>
        <v>4.1100000000000003</v>
      </c>
      <c r="AE35" s="142"/>
      <c r="AF35" s="144">
        <f t="shared" si="13"/>
        <v>0</v>
      </c>
      <c r="AG35" s="142" t="s">
        <v>105</v>
      </c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</row>
    <row r="36" spans="1:60" outlineLevel="3" x14ac:dyDescent="0.2">
      <c r="A36" s="175">
        <v>60</v>
      </c>
      <c r="B36" s="176" t="s">
        <v>160</v>
      </c>
      <c r="C36" s="187" t="s">
        <v>161</v>
      </c>
      <c r="D36" s="177" t="s">
        <v>157</v>
      </c>
      <c r="E36" s="178">
        <v>42</v>
      </c>
      <c r="F36" s="179"/>
      <c r="G36" s="180">
        <f t="shared" si="0"/>
        <v>0</v>
      </c>
      <c r="H36" s="181"/>
      <c r="I36" s="182">
        <f t="shared" si="1"/>
        <v>0</v>
      </c>
      <c r="J36" s="179"/>
      <c r="K36" s="180">
        <f t="shared" si="2"/>
        <v>0</v>
      </c>
      <c r="L36" s="180">
        <v>15</v>
      </c>
      <c r="M36" s="180">
        <f t="shared" si="3"/>
        <v>0</v>
      </c>
      <c r="N36" s="180">
        <v>0</v>
      </c>
      <c r="O36" s="180">
        <f t="shared" si="4"/>
        <v>0</v>
      </c>
      <c r="P36" s="180">
        <v>0</v>
      </c>
      <c r="Q36" s="180">
        <f t="shared" si="5"/>
        <v>0</v>
      </c>
      <c r="R36" s="180"/>
      <c r="S36" s="180" t="s">
        <v>111</v>
      </c>
      <c r="T36" s="183" t="s">
        <v>111</v>
      </c>
      <c r="U36" s="154">
        <v>0.1</v>
      </c>
      <c r="V36" s="154">
        <f t="shared" si="6"/>
        <v>4.2</v>
      </c>
      <c r="W36" s="154"/>
      <c r="X36" s="154" t="s">
        <v>104</v>
      </c>
      <c r="Y36" s="144">
        <f t="shared" si="7"/>
        <v>0</v>
      </c>
      <c r="Z36" s="144">
        <f t="shared" si="8"/>
        <v>0</v>
      </c>
      <c r="AA36" s="144">
        <f t="shared" si="9"/>
        <v>0</v>
      </c>
      <c r="AB36" s="144">
        <f t="shared" si="10"/>
        <v>0</v>
      </c>
      <c r="AC36" s="144">
        <f t="shared" si="11"/>
        <v>0</v>
      </c>
      <c r="AD36" s="144">
        <f t="shared" si="12"/>
        <v>4.2</v>
      </c>
      <c r="AE36" s="142"/>
      <c r="AF36" s="144">
        <f t="shared" si="13"/>
        <v>0</v>
      </c>
      <c r="AG36" s="142" t="s">
        <v>105</v>
      </c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</row>
    <row r="37" spans="1:60" outlineLevel="3" x14ac:dyDescent="0.2">
      <c r="A37" s="175">
        <v>62</v>
      </c>
      <c r="B37" s="176" t="s">
        <v>162</v>
      </c>
      <c r="C37" s="187" t="s">
        <v>163</v>
      </c>
      <c r="D37" s="177" t="s">
        <v>157</v>
      </c>
      <c r="E37" s="178">
        <v>256</v>
      </c>
      <c r="F37" s="179"/>
      <c r="G37" s="180">
        <f t="shared" si="0"/>
        <v>0</v>
      </c>
      <c r="H37" s="181"/>
      <c r="I37" s="182">
        <f t="shared" si="1"/>
        <v>0</v>
      </c>
      <c r="J37" s="179"/>
      <c r="K37" s="180">
        <f t="shared" si="2"/>
        <v>0</v>
      </c>
      <c r="L37" s="180">
        <v>15</v>
      </c>
      <c r="M37" s="180">
        <f t="shared" si="3"/>
        <v>0</v>
      </c>
      <c r="N37" s="180">
        <v>1.2E-4</v>
      </c>
      <c r="O37" s="180">
        <f t="shared" si="4"/>
        <v>0.03</v>
      </c>
      <c r="P37" s="180">
        <v>0</v>
      </c>
      <c r="Q37" s="180">
        <f t="shared" si="5"/>
        <v>0</v>
      </c>
      <c r="R37" s="180"/>
      <c r="S37" s="180" t="s">
        <v>111</v>
      </c>
      <c r="T37" s="183" t="s">
        <v>111</v>
      </c>
      <c r="U37" s="154">
        <v>0.1</v>
      </c>
      <c r="V37" s="154">
        <f t="shared" si="6"/>
        <v>25.6</v>
      </c>
      <c r="W37" s="154"/>
      <c r="X37" s="154" t="s">
        <v>104</v>
      </c>
      <c r="Y37" s="144">
        <f t="shared" si="7"/>
        <v>0</v>
      </c>
      <c r="Z37" s="144">
        <f t="shared" si="8"/>
        <v>0</v>
      </c>
      <c r="AA37" s="144">
        <f t="shared" si="9"/>
        <v>0</v>
      </c>
      <c r="AB37" s="144">
        <f t="shared" si="10"/>
        <v>0.03</v>
      </c>
      <c r="AC37" s="144">
        <f t="shared" si="11"/>
        <v>0</v>
      </c>
      <c r="AD37" s="144">
        <f t="shared" si="12"/>
        <v>25.6</v>
      </c>
      <c r="AE37" s="142"/>
      <c r="AF37" s="144">
        <f t="shared" si="13"/>
        <v>0</v>
      </c>
      <c r="AG37" s="142" t="s">
        <v>105</v>
      </c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</row>
    <row r="38" spans="1:60" outlineLevel="3" x14ac:dyDescent="0.2">
      <c r="A38" s="175">
        <v>71</v>
      </c>
      <c r="B38" s="176" t="s">
        <v>164</v>
      </c>
      <c r="C38" s="187" t="s">
        <v>165</v>
      </c>
      <c r="D38" s="177" t="s">
        <v>157</v>
      </c>
      <c r="E38" s="178">
        <v>10</v>
      </c>
      <c r="F38" s="179"/>
      <c r="G38" s="180">
        <f t="shared" si="0"/>
        <v>0</v>
      </c>
      <c r="H38" s="181"/>
      <c r="I38" s="182">
        <f t="shared" si="1"/>
        <v>0</v>
      </c>
      <c r="J38" s="179"/>
      <c r="K38" s="180">
        <f t="shared" si="2"/>
        <v>0</v>
      </c>
      <c r="L38" s="180">
        <v>15</v>
      </c>
      <c r="M38" s="180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0"/>
      <c r="S38" s="180" t="s">
        <v>111</v>
      </c>
      <c r="T38" s="183" t="s">
        <v>146</v>
      </c>
      <c r="U38" s="154">
        <v>0</v>
      </c>
      <c r="V38" s="154">
        <f t="shared" si="6"/>
        <v>0</v>
      </c>
      <c r="W38" s="154"/>
      <c r="X38" s="154" t="s">
        <v>104</v>
      </c>
      <c r="Y38" s="144">
        <f t="shared" si="7"/>
        <v>0</v>
      </c>
      <c r="Z38" s="144">
        <f t="shared" si="8"/>
        <v>0</v>
      </c>
      <c r="AA38" s="144">
        <f t="shared" si="9"/>
        <v>0</v>
      </c>
      <c r="AB38" s="144">
        <f t="shared" si="10"/>
        <v>0</v>
      </c>
      <c r="AC38" s="144">
        <f t="shared" si="11"/>
        <v>0</v>
      </c>
      <c r="AD38" s="144">
        <f t="shared" si="12"/>
        <v>0</v>
      </c>
      <c r="AE38" s="142"/>
      <c r="AF38" s="144">
        <f t="shared" si="13"/>
        <v>0</v>
      </c>
      <c r="AG38" s="142" t="s">
        <v>105</v>
      </c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</row>
    <row r="39" spans="1:60" outlineLevel="3" x14ac:dyDescent="0.2">
      <c r="A39" s="166">
        <v>75</v>
      </c>
      <c r="B39" s="167" t="s">
        <v>166</v>
      </c>
      <c r="C39" s="188" t="s">
        <v>167</v>
      </c>
      <c r="D39" s="168" t="s">
        <v>157</v>
      </c>
      <c r="E39" s="169">
        <v>190</v>
      </c>
      <c r="F39" s="179"/>
      <c r="G39" s="171">
        <f t="shared" si="0"/>
        <v>0</v>
      </c>
      <c r="H39" s="172"/>
      <c r="I39" s="173">
        <f t="shared" si="1"/>
        <v>0</v>
      </c>
      <c r="J39" s="170"/>
      <c r="K39" s="171">
        <f t="shared" si="2"/>
        <v>0</v>
      </c>
      <c r="L39" s="180">
        <v>15</v>
      </c>
      <c r="M39" s="171">
        <f t="shared" si="3"/>
        <v>0</v>
      </c>
      <c r="N39" s="171">
        <v>0</v>
      </c>
      <c r="O39" s="171">
        <f t="shared" si="4"/>
        <v>0</v>
      </c>
      <c r="P39" s="171">
        <v>0</v>
      </c>
      <c r="Q39" s="171">
        <f t="shared" si="5"/>
        <v>0</v>
      </c>
      <c r="R39" s="171"/>
      <c r="S39" s="171" t="s">
        <v>111</v>
      </c>
      <c r="T39" s="174" t="s">
        <v>111</v>
      </c>
      <c r="U39" s="154">
        <v>0.57950000000000002</v>
      </c>
      <c r="V39" s="154">
        <f t="shared" si="6"/>
        <v>110.11</v>
      </c>
      <c r="W39" s="154"/>
      <c r="X39" s="154" t="s">
        <v>104</v>
      </c>
      <c r="Y39" s="144">
        <f t="shared" si="7"/>
        <v>0</v>
      </c>
      <c r="Z39" s="144">
        <f t="shared" si="8"/>
        <v>0</v>
      </c>
      <c r="AA39" s="144">
        <f t="shared" si="9"/>
        <v>0</v>
      </c>
      <c r="AB39" s="144">
        <f t="shared" si="10"/>
        <v>0</v>
      </c>
      <c r="AC39" s="144">
        <f t="shared" si="11"/>
        <v>0</v>
      </c>
      <c r="AD39" s="144">
        <f t="shared" si="12"/>
        <v>110.11</v>
      </c>
      <c r="AE39" s="142"/>
      <c r="AF39" s="144">
        <f t="shared" si="13"/>
        <v>0</v>
      </c>
      <c r="AG39" s="142" t="s">
        <v>105</v>
      </c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</row>
    <row r="40" spans="1:60" outlineLevel="3" x14ac:dyDescent="0.2">
      <c r="A40" s="152"/>
      <c r="B40" s="153"/>
      <c r="C40" s="265" t="s">
        <v>168</v>
      </c>
      <c r="D40" s="266"/>
      <c r="E40" s="266"/>
      <c r="F40" s="266"/>
      <c r="G40" s="266"/>
      <c r="H40" s="155"/>
      <c r="I40" s="156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42"/>
      <c r="Z40" s="142"/>
      <c r="AA40" s="142"/>
      <c r="AB40" s="142"/>
      <c r="AC40" s="142"/>
      <c r="AD40" s="142"/>
      <c r="AE40" s="142"/>
      <c r="AF40" s="142"/>
      <c r="AG40" s="142" t="s">
        <v>169</v>
      </c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</row>
    <row r="41" spans="1:60" outlineLevel="3" x14ac:dyDescent="0.2">
      <c r="A41" s="175">
        <v>78</v>
      </c>
      <c r="B41" s="176" t="s">
        <v>170</v>
      </c>
      <c r="C41" s="187" t="s">
        <v>171</v>
      </c>
      <c r="D41" s="177" t="s">
        <v>110</v>
      </c>
      <c r="E41" s="178">
        <v>400</v>
      </c>
      <c r="F41" s="179"/>
      <c r="G41" s="180">
        <f t="shared" ref="G41:G54" si="14">ROUND(E41*F41,2)</f>
        <v>0</v>
      </c>
      <c r="H41" s="181"/>
      <c r="I41" s="182">
        <f t="shared" ref="I41:I54" si="15">ROUND(E41*H41,2)</f>
        <v>0</v>
      </c>
      <c r="J41" s="179"/>
      <c r="K41" s="180">
        <f t="shared" ref="K41:K54" si="16">ROUND(E41*J41,2)</f>
        <v>0</v>
      </c>
      <c r="L41" s="180">
        <v>15</v>
      </c>
      <c r="M41" s="180">
        <f t="shared" ref="M41:M54" si="17">G41*(1+L41/100)</f>
        <v>0</v>
      </c>
      <c r="N41" s="180">
        <v>0</v>
      </c>
      <c r="O41" s="180">
        <f t="shared" ref="O41:O54" si="18">ROUND(E41*N41,2)</f>
        <v>0</v>
      </c>
      <c r="P41" s="180">
        <v>0</v>
      </c>
      <c r="Q41" s="180">
        <f t="shared" ref="Q41:Q54" si="19">ROUND(E41*P41,2)</f>
        <v>0</v>
      </c>
      <c r="R41" s="180"/>
      <c r="S41" s="180" t="s">
        <v>102</v>
      </c>
      <c r="T41" s="183" t="s">
        <v>146</v>
      </c>
      <c r="U41" s="154">
        <v>0</v>
      </c>
      <c r="V41" s="154">
        <f t="shared" ref="V41:V54" si="20">ROUND(E41*U41,2)</f>
        <v>0</v>
      </c>
      <c r="W41" s="154"/>
      <c r="X41" s="154" t="s">
        <v>104</v>
      </c>
      <c r="Y41" s="144">
        <f t="shared" ref="Y41:Y54" si="21">I41</f>
        <v>0</v>
      </c>
      <c r="Z41" s="144">
        <f t="shared" ref="Z41:Z54" si="22">K41</f>
        <v>0</v>
      </c>
      <c r="AA41" s="144">
        <f t="shared" ref="AA41:AA54" si="23">M41</f>
        <v>0</v>
      </c>
      <c r="AB41" s="144">
        <f t="shared" ref="AB41:AB54" si="24">O41</f>
        <v>0</v>
      </c>
      <c r="AC41" s="144">
        <f t="shared" ref="AC41:AC54" si="25">Q41</f>
        <v>0</v>
      </c>
      <c r="AD41" s="144">
        <f t="shared" ref="AD41:AD54" si="26">V41</f>
        <v>0</v>
      </c>
      <c r="AE41" s="142"/>
      <c r="AF41" s="144">
        <f t="shared" ref="AF41:AF54" si="27">G41</f>
        <v>0</v>
      </c>
      <c r="AG41" s="142" t="s">
        <v>105</v>
      </c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</row>
    <row r="42" spans="1:60" outlineLevel="3" x14ac:dyDescent="0.2">
      <c r="A42" s="175">
        <v>79</v>
      </c>
      <c r="B42" s="176" t="s">
        <v>172</v>
      </c>
      <c r="C42" s="187" t="s">
        <v>173</v>
      </c>
      <c r="D42" s="177" t="s">
        <v>110</v>
      </c>
      <c r="E42" s="178">
        <v>20</v>
      </c>
      <c r="F42" s="179"/>
      <c r="G42" s="180">
        <f t="shared" si="14"/>
        <v>0</v>
      </c>
      <c r="H42" s="181"/>
      <c r="I42" s="182">
        <f t="shared" si="15"/>
        <v>0</v>
      </c>
      <c r="J42" s="179"/>
      <c r="K42" s="180">
        <f t="shared" si="16"/>
        <v>0</v>
      </c>
      <c r="L42" s="180">
        <v>15</v>
      </c>
      <c r="M42" s="180">
        <f t="shared" si="17"/>
        <v>0</v>
      </c>
      <c r="N42" s="180">
        <v>0</v>
      </c>
      <c r="O42" s="180">
        <f t="shared" si="18"/>
        <v>0</v>
      </c>
      <c r="P42" s="180">
        <v>0</v>
      </c>
      <c r="Q42" s="180">
        <f t="shared" si="19"/>
        <v>0</v>
      </c>
      <c r="R42" s="180"/>
      <c r="S42" s="180" t="s">
        <v>111</v>
      </c>
      <c r="T42" s="183" t="s">
        <v>146</v>
      </c>
      <c r="U42" s="154">
        <v>0</v>
      </c>
      <c r="V42" s="154">
        <f t="shared" si="20"/>
        <v>0</v>
      </c>
      <c r="W42" s="154"/>
      <c r="X42" s="154" t="s">
        <v>104</v>
      </c>
      <c r="Y42" s="144">
        <f t="shared" si="21"/>
        <v>0</v>
      </c>
      <c r="Z42" s="144">
        <f t="shared" si="22"/>
        <v>0</v>
      </c>
      <c r="AA42" s="144">
        <f t="shared" si="23"/>
        <v>0</v>
      </c>
      <c r="AB42" s="144">
        <f t="shared" si="24"/>
        <v>0</v>
      </c>
      <c r="AC42" s="144">
        <f t="shared" si="25"/>
        <v>0</v>
      </c>
      <c r="AD42" s="144">
        <f t="shared" si="26"/>
        <v>0</v>
      </c>
      <c r="AE42" s="142"/>
      <c r="AF42" s="144">
        <f t="shared" si="27"/>
        <v>0</v>
      </c>
      <c r="AG42" s="142" t="s">
        <v>105</v>
      </c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</row>
    <row r="43" spans="1:60" outlineLevel="3" x14ac:dyDescent="0.2">
      <c r="A43" s="175">
        <v>87</v>
      </c>
      <c r="B43" s="176" t="s">
        <v>174</v>
      </c>
      <c r="C43" s="187" t="s">
        <v>175</v>
      </c>
      <c r="D43" s="177" t="s">
        <v>157</v>
      </c>
      <c r="E43" s="178">
        <v>270</v>
      </c>
      <c r="F43" s="179"/>
      <c r="G43" s="180">
        <f t="shared" si="14"/>
        <v>0</v>
      </c>
      <c r="H43" s="181"/>
      <c r="I43" s="182">
        <f t="shared" si="15"/>
        <v>0</v>
      </c>
      <c r="J43" s="179"/>
      <c r="K43" s="180">
        <f t="shared" si="16"/>
        <v>0</v>
      </c>
      <c r="L43" s="180">
        <v>15</v>
      </c>
      <c r="M43" s="180">
        <f t="shared" si="17"/>
        <v>0</v>
      </c>
      <c r="N43" s="180">
        <v>0</v>
      </c>
      <c r="O43" s="180">
        <f t="shared" si="18"/>
        <v>0</v>
      </c>
      <c r="P43" s="180">
        <v>0</v>
      </c>
      <c r="Q43" s="180">
        <f t="shared" si="19"/>
        <v>0</v>
      </c>
      <c r="R43" s="180"/>
      <c r="S43" s="180" t="s">
        <v>111</v>
      </c>
      <c r="T43" s="183" t="s">
        <v>111</v>
      </c>
      <c r="U43" s="154">
        <v>9.1219999999999996E-2</v>
      </c>
      <c r="V43" s="154">
        <f t="shared" si="20"/>
        <v>24.63</v>
      </c>
      <c r="W43" s="154"/>
      <c r="X43" s="154" t="s">
        <v>104</v>
      </c>
      <c r="Y43" s="144">
        <f t="shared" si="21"/>
        <v>0</v>
      </c>
      <c r="Z43" s="144">
        <f t="shared" si="22"/>
        <v>0</v>
      </c>
      <c r="AA43" s="144">
        <f t="shared" si="23"/>
        <v>0</v>
      </c>
      <c r="AB43" s="144">
        <f t="shared" si="24"/>
        <v>0</v>
      </c>
      <c r="AC43" s="144">
        <f t="shared" si="25"/>
        <v>0</v>
      </c>
      <c r="AD43" s="144">
        <f t="shared" si="26"/>
        <v>24.63</v>
      </c>
      <c r="AE43" s="142"/>
      <c r="AF43" s="144">
        <f t="shared" si="27"/>
        <v>0</v>
      </c>
      <c r="AG43" s="142" t="s">
        <v>105</v>
      </c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</row>
    <row r="44" spans="1:60" outlineLevel="3" x14ac:dyDescent="0.2">
      <c r="A44" s="175">
        <v>89</v>
      </c>
      <c r="B44" s="176" t="s">
        <v>176</v>
      </c>
      <c r="C44" s="187" t="s">
        <v>177</v>
      </c>
      <c r="D44" s="177" t="s">
        <v>157</v>
      </c>
      <c r="E44" s="178">
        <v>36</v>
      </c>
      <c r="F44" s="179"/>
      <c r="G44" s="180">
        <f t="shared" si="14"/>
        <v>0</v>
      </c>
      <c r="H44" s="181"/>
      <c r="I44" s="182">
        <f t="shared" si="15"/>
        <v>0</v>
      </c>
      <c r="J44" s="179"/>
      <c r="K44" s="180">
        <f t="shared" si="16"/>
        <v>0</v>
      </c>
      <c r="L44" s="180">
        <v>15</v>
      </c>
      <c r="M44" s="180">
        <f t="shared" si="17"/>
        <v>0</v>
      </c>
      <c r="N44" s="180">
        <v>0</v>
      </c>
      <c r="O44" s="180">
        <f t="shared" si="18"/>
        <v>0</v>
      </c>
      <c r="P44" s="180">
        <v>0</v>
      </c>
      <c r="Q44" s="180">
        <f t="shared" si="19"/>
        <v>0</v>
      </c>
      <c r="R44" s="180"/>
      <c r="S44" s="180" t="s">
        <v>111</v>
      </c>
      <c r="T44" s="183" t="s">
        <v>111</v>
      </c>
      <c r="U44" s="154">
        <v>9.1219999999999996E-2</v>
      </c>
      <c r="V44" s="154">
        <f t="shared" si="20"/>
        <v>3.28</v>
      </c>
      <c r="W44" s="154"/>
      <c r="X44" s="154" t="s">
        <v>104</v>
      </c>
      <c r="Y44" s="144">
        <f t="shared" si="21"/>
        <v>0</v>
      </c>
      <c r="Z44" s="144">
        <f t="shared" si="22"/>
        <v>0</v>
      </c>
      <c r="AA44" s="144">
        <f t="shared" si="23"/>
        <v>0</v>
      </c>
      <c r="AB44" s="144">
        <f t="shared" si="24"/>
        <v>0</v>
      </c>
      <c r="AC44" s="144">
        <f t="shared" si="25"/>
        <v>0</v>
      </c>
      <c r="AD44" s="144">
        <f t="shared" si="26"/>
        <v>3.28</v>
      </c>
      <c r="AE44" s="142"/>
      <c r="AF44" s="144">
        <f t="shared" si="27"/>
        <v>0</v>
      </c>
      <c r="AG44" s="142" t="s">
        <v>105</v>
      </c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</row>
    <row r="45" spans="1:60" outlineLevel="3" x14ac:dyDescent="0.2">
      <c r="A45" s="175">
        <v>92</v>
      </c>
      <c r="B45" s="176" t="s">
        <v>178</v>
      </c>
      <c r="C45" s="187" t="s">
        <v>179</v>
      </c>
      <c r="D45" s="177" t="s">
        <v>157</v>
      </c>
      <c r="E45" s="178">
        <v>40</v>
      </c>
      <c r="F45" s="179"/>
      <c r="G45" s="180">
        <f t="shared" si="14"/>
        <v>0</v>
      </c>
      <c r="H45" s="181"/>
      <c r="I45" s="182">
        <f t="shared" si="15"/>
        <v>0</v>
      </c>
      <c r="J45" s="179"/>
      <c r="K45" s="180">
        <f t="shared" si="16"/>
        <v>0</v>
      </c>
      <c r="L45" s="180">
        <v>15</v>
      </c>
      <c r="M45" s="180">
        <f t="shared" si="17"/>
        <v>0</v>
      </c>
      <c r="N45" s="180">
        <v>0</v>
      </c>
      <c r="O45" s="180">
        <f t="shared" si="18"/>
        <v>0</v>
      </c>
      <c r="P45" s="180">
        <v>0</v>
      </c>
      <c r="Q45" s="180">
        <f t="shared" si="19"/>
        <v>0</v>
      </c>
      <c r="R45" s="180"/>
      <c r="S45" s="180" t="s">
        <v>102</v>
      </c>
      <c r="T45" s="183" t="s">
        <v>111</v>
      </c>
      <c r="U45" s="154">
        <v>0.13915</v>
      </c>
      <c r="V45" s="154">
        <f t="shared" si="20"/>
        <v>5.57</v>
      </c>
      <c r="W45" s="154"/>
      <c r="X45" s="154" t="s">
        <v>104</v>
      </c>
      <c r="Y45" s="144">
        <f t="shared" si="21"/>
        <v>0</v>
      </c>
      <c r="Z45" s="144">
        <f t="shared" si="22"/>
        <v>0</v>
      </c>
      <c r="AA45" s="144">
        <f t="shared" si="23"/>
        <v>0</v>
      </c>
      <c r="AB45" s="144">
        <f t="shared" si="24"/>
        <v>0</v>
      </c>
      <c r="AC45" s="144">
        <f t="shared" si="25"/>
        <v>0</v>
      </c>
      <c r="AD45" s="144">
        <f t="shared" si="26"/>
        <v>5.57</v>
      </c>
      <c r="AE45" s="142"/>
      <c r="AF45" s="144">
        <f t="shared" si="27"/>
        <v>0</v>
      </c>
      <c r="AG45" s="142" t="s">
        <v>105</v>
      </c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</row>
    <row r="46" spans="1:60" ht="22.5" outlineLevel="3" x14ac:dyDescent="0.2">
      <c r="A46" s="175">
        <v>93</v>
      </c>
      <c r="B46" s="176" t="s">
        <v>180</v>
      </c>
      <c r="C46" s="187" t="s">
        <v>181</v>
      </c>
      <c r="D46" s="177" t="s">
        <v>157</v>
      </c>
      <c r="E46" s="178">
        <v>500</v>
      </c>
      <c r="F46" s="179"/>
      <c r="G46" s="180">
        <f t="shared" si="14"/>
        <v>0</v>
      </c>
      <c r="H46" s="181"/>
      <c r="I46" s="182">
        <f t="shared" si="15"/>
        <v>0</v>
      </c>
      <c r="J46" s="179"/>
      <c r="K46" s="180">
        <f t="shared" si="16"/>
        <v>0</v>
      </c>
      <c r="L46" s="180">
        <v>15</v>
      </c>
      <c r="M46" s="180">
        <f t="shared" si="17"/>
        <v>0</v>
      </c>
      <c r="N46" s="180">
        <v>4.2999999999999999E-4</v>
      </c>
      <c r="O46" s="180">
        <f t="shared" si="18"/>
        <v>0.22</v>
      </c>
      <c r="P46" s="180">
        <v>0</v>
      </c>
      <c r="Q46" s="180">
        <f t="shared" si="19"/>
        <v>0</v>
      </c>
      <c r="R46" s="180"/>
      <c r="S46" s="180" t="s">
        <v>111</v>
      </c>
      <c r="T46" s="183" t="s">
        <v>111</v>
      </c>
      <c r="U46" s="154">
        <v>0.10431</v>
      </c>
      <c r="V46" s="154">
        <f t="shared" si="20"/>
        <v>52.16</v>
      </c>
      <c r="W46" s="154"/>
      <c r="X46" s="154" t="s">
        <v>104</v>
      </c>
      <c r="Y46" s="144">
        <f t="shared" si="21"/>
        <v>0</v>
      </c>
      <c r="Z46" s="144">
        <f t="shared" si="22"/>
        <v>0</v>
      </c>
      <c r="AA46" s="144">
        <f t="shared" si="23"/>
        <v>0</v>
      </c>
      <c r="AB46" s="144">
        <f t="shared" si="24"/>
        <v>0.22</v>
      </c>
      <c r="AC46" s="144">
        <f t="shared" si="25"/>
        <v>0</v>
      </c>
      <c r="AD46" s="144">
        <f t="shared" si="26"/>
        <v>52.16</v>
      </c>
      <c r="AE46" s="142"/>
      <c r="AF46" s="144">
        <f t="shared" si="27"/>
        <v>0</v>
      </c>
      <c r="AG46" s="142" t="s">
        <v>105</v>
      </c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</row>
    <row r="47" spans="1:60" outlineLevel="3" x14ac:dyDescent="0.2">
      <c r="A47" s="175">
        <v>95</v>
      </c>
      <c r="B47" s="176" t="s">
        <v>182</v>
      </c>
      <c r="C47" s="187" t="s">
        <v>183</v>
      </c>
      <c r="D47" s="177" t="s">
        <v>157</v>
      </c>
      <c r="E47" s="178">
        <v>37</v>
      </c>
      <c r="F47" s="179"/>
      <c r="G47" s="180">
        <f t="shared" si="14"/>
        <v>0</v>
      </c>
      <c r="H47" s="181"/>
      <c r="I47" s="182">
        <f t="shared" si="15"/>
        <v>0</v>
      </c>
      <c r="J47" s="179"/>
      <c r="K47" s="180">
        <f t="shared" si="16"/>
        <v>0</v>
      </c>
      <c r="L47" s="180">
        <v>15</v>
      </c>
      <c r="M47" s="180">
        <f t="shared" si="17"/>
        <v>0</v>
      </c>
      <c r="N47" s="180">
        <v>0</v>
      </c>
      <c r="O47" s="180">
        <f t="shared" si="18"/>
        <v>0</v>
      </c>
      <c r="P47" s="180">
        <v>0</v>
      </c>
      <c r="Q47" s="180">
        <f t="shared" si="19"/>
        <v>0</v>
      </c>
      <c r="R47" s="180"/>
      <c r="S47" s="180" t="s">
        <v>102</v>
      </c>
      <c r="T47" s="183" t="s">
        <v>111</v>
      </c>
      <c r="U47" s="154">
        <v>7.2459999999999997E-2</v>
      </c>
      <c r="V47" s="154">
        <f t="shared" si="20"/>
        <v>2.68</v>
      </c>
      <c r="W47" s="154"/>
      <c r="X47" s="154" t="s">
        <v>104</v>
      </c>
      <c r="Y47" s="144">
        <f t="shared" si="21"/>
        <v>0</v>
      </c>
      <c r="Z47" s="144">
        <f t="shared" si="22"/>
        <v>0</v>
      </c>
      <c r="AA47" s="144">
        <f t="shared" si="23"/>
        <v>0</v>
      </c>
      <c r="AB47" s="144">
        <f t="shared" si="24"/>
        <v>0</v>
      </c>
      <c r="AC47" s="144">
        <f t="shared" si="25"/>
        <v>0</v>
      </c>
      <c r="AD47" s="144">
        <f t="shared" si="26"/>
        <v>2.68</v>
      </c>
      <c r="AE47" s="142"/>
      <c r="AF47" s="144">
        <f t="shared" si="27"/>
        <v>0</v>
      </c>
      <c r="AG47" s="142" t="s">
        <v>105</v>
      </c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</row>
    <row r="48" spans="1:60" outlineLevel="3" x14ac:dyDescent="0.2">
      <c r="A48" s="175">
        <v>97</v>
      </c>
      <c r="B48" s="176" t="s">
        <v>184</v>
      </c>
      <c r="C48" s="187" t="s">
        <v>185</v>
      </c>
      <c r="D48" s="177" t="s">
        <v>157</v>
      </c>
      <c r="E48" s="178">
        <v>77</v>
      </c>
      <c r="F48" s="179"/>
      <c r="G48" s="180">
        <f t="shared" si="14"/>
        <v>0</v>
      </c>
      <c r="H48" s="181"/>
      <c r="I48" s="182">
        <f t="shared" si="15"/>
        <v>0</v>
      </c>
      <c r="J48" s="179"/>
      <c r="K48" s="180">
        <f t="shared" si="16"/>
        <v>0</v>
      </c>
      <c r="L48" s="180">
        <v>15</v>
      </c>
      <c r="M48" s="180">
        <f t="shared" si="17"/>
        <v>0</v>
      </c>
      <c r="N48" s="180">
        <v>0</v>
      </c>
      <c r="O48" s="180">
        <f t="shared" si="18"/>
        <v>0</v>
      </c>
      <c r="P48" s="180">
        <v>0</v>
      </c>
      <c r="Q48" s="180">
        <f t="shared" si="19"/>
        <v>0</v>
      </c>
      <c r="R48" s="180"/>
      <c r="S48" s="180" t="s">
        <v>111</v>
      </c>
      <c r="T48" s="183" t="s">
        <v>111</v>
      </c>
      <c r="U48" s="154">
        <v>7.0000000000000007E-2</v>
      </c>
      <c r="V48" s="154">
        <f t="shared" si="20"/>
        <v>5.39</v>
      </c>
      <c r="W48" s="154"/>
      <c r="X48" s="154" t="s">
        <v>104</v>
      </c>
      <c r="Y48" s="144">
        <f t="shared" si="21"/>
        <v>0</v>
      </c>
      <c r="Z48" s="144">
        <f t="shared" si="22"/>
        <v>0</v>
      </c>
      <c r="AA48" s="144">
        <f t="shared" si="23"/>
        <v>0</v>
      </c>
      <c r="AB48" s="144">
        <f t="shared" si="24"/>
        <v>0</v>
      </c>
      <c r="AC48" s="144">
        <f t="shared" si="25"/>
        <v>0</v>
      </c>
      <c r="AD48" s="144">
        <f t="shared" si="26"/>
        <v>5.39</v>
      </c>
      <c r="AE48" s="142"/>
      <c r="AF48" s="144">
        <f t="shared" si="27"/>
        <v>0</v>
      </c>
      <c r="AG48" s="142" t="s">
        <v>105</v>
      </c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</row>
    <row r="49" spans="1:60" outlineLevel="3" x14ac:dyDescent="0.2">
      <c r="A49" s="175">
        <v>99</v>
      </c>
      <c r="B49" s="176" t="s">
        <v>186</v>
      </c>
      <c r="C49" s="187" t="s">
        <v>187</v>
      </c>
      <c r="D49" s="177" t="s">
        <v>157</v>
      </c>
      <c r="E49" s="178">
        <v>143</v>
      </c>
      <c r="F49" s="179"/>
      <c r="G49" s="180">
        <f t="shared" si="14"/>
        <v>0</v>
      </c>
      <c r="H49" s="181"/>
      <c r="I49" s="182">
        <f t="shared" si="15"/>
        <v>0</v>
      </c>
      <c r="J49" s="179"/>
      <c r="K49" s="180">
        <f t="shared" si="16"/>
        <v>0</v>
      </c>
      <c r="L49" s="180">
        <v>15</v>
      </c>
      <c r="M49" s="180">
        <f t="shared" si="17"/>
        <v>0</v>
      </c>
      <c r="N49" s="180">
        <v>0</v>
      </c>
      <c r="O49" s="180">
        <f t="shared" si="18"/>
        <v>0</v>
      </c>
      <c r="P49" s="180">
        <v>0</v>
      </c>
      <c r="Q49" s="180">
        <f t="shared" si="19"/>
        <v>0</v>
      </c>
      <c r="R49" s="180"/>
      <c r="S49" s="180" t="s">
        <v>102</v>
      </c>
      <c r="T49" s="183" t="s">
        <v>111</v>
      </c>
      <c r="U49" s="154">
        <v>7.0000000000000007E-2</v>
      </c>
      <c r="V49" s="154">
        <f t="shared" si="20"/>
        <v>10.01</v>
      </c>
      <c r="W49" s="154"/>
      <c r="X49" s="154" t="s">
        <v>104</v>
      </c>
      <c r="Y49" s="144">
        <f t="shared" si="21"/>
        <v>0</v>
      </c>
      <c r="Z49" s="144">
        <f t="shared" si="22"/>
        <v>0</v>
      </c>
      <c r="AA49" s="144">
        <f t="shared" si="23"/>
        <v>0</v>
      </c>
      <c r="AB49" s="144">
        <f t="shared" si="24"/>
        <v>0</v>
      </c>
      <c r="AC49" s="144">
        <f t="shared" si="25"/>
        <v>0</v>
      </c>
      <c r="AD49" s="144">
        <f t="shared" si="26"/>
        <v>10.01</v>
      </c>
      <c r="AE49" s="142"/>
      <c r="AF49" s="144">
        <f t="shared" si="27"/>
        <v>0</v>
      </c>
      <c r="AG49" s="142" t="s">
        <v>105</v>
      </c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</row>
    <row r="50" spans="1:60" outlineLevel="3" x14ac:dyDescent="0.2">
      <c r="A50" s="175">
        <v>102</v>
      </c>
      <c r="B50" s="176" t="s">
        <v>188</v>
      </c>
      <c r="C50" s="187" t="s">
        <v>189</v>
      </c>
      <c r="D50" s="177" t="s">
        <v>157</v>
      </c>
      <c r="E50" s="178">
        <v>475</v>
      </c>
      <c r="F50" s="179"/>
      <c r="G50" s="180">
        <f t="shared" si="14"/>
        <v>0</v>
      </c>
      <c r="H50" s="181"/>
      <c r="I50" s="182">
        <f t="shared" si="15"/>
        <v>0</v>
      </c>
      <c r="J50" s="179"/>
      <c r="K50" s="180">
        <f t="shared" si="16"/>
        <v>0</v>
      </c>
      <c r="L50" s="180">
        <v>15</v>
      </c>
      <c r="M50" s="180">
        <f t="shared" si="17"/>
        <v>0</v>
      </c>
      <c r="N50" s="180">
        <v>0</v>
      </c>
      <c r="O50" s="180">
        <f t="shared" si="18"/>
        <v>0</v>
      </c>
      <c r="P50" s="180">
        <v>0</v>
      </c>
      <c r="Q50" s="180">
        <f t="shared" si="19"/>
        <v>0</v>
      </c>
      <c r="R50" s="180"/>
      <c r="S50" s="180" t="s">
        <v>111</v>
      </c>
      <c r="T50" s="183" t="s">
        <v>111</v>
      </c>
      <c r="U50" s="154">
        <v>7.0000000000000007E-2</v>
      </c>
      <c r="V50" s="154">
        <f t="shared" si="20"/>
        <v>33.25</v>
      </c>
      <c r="W50" s="154"/>
      <c r="X50" s="154" t="s">
        <v>104</v>
      </c>
      <c r="Y50" s="144">
        <f t="shared" si="21"/>
        <v>0</v>
      </c>
      <c r="Z50" s="144">
        <f t="shared" si="22"/>
        <v>0</v>
      </c>
      <c r="AA50" s="144">
        <f t="shared" si="23"/>
        <v>0</v>
      </c>
      <c r="AB50" s="144">
        <f t="shared" si="24"/>
        <v>0</v>
      </c>
      <c r="AC50" s="144">
        <f t="shared" si="25"/>
        <v>0</v>
      </c>
      <c r="AD50" s="144">
        <f t="shared" si="26"/>
        <v>33.25</v>
      </c>
      <c r="AE50" s="142"/>
      <c r="AF50" s="144">
        <f t="shared" si="27"/>
        <v>0</v>
      </c>
      <c r="AG50" s="142" t="s">
        <v>105</v>
      </c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</row>
    <row r="51" spans="1:60" ht="22.5" outlineLevel="3" x14ac:dyDescent="0.2">
      <c r="A51" s="175">
        <v>103</v>
      </c>
      <c r="B51" s="176" t="s">
        <v>190</v>
      </c>
      <c r="C51" s="187" t="s">
        <v>191</v>
      </c>
      <c r="D51" s="177" t="s">
        <v>110</v>
      </c>
      <c r="E51" s="178">
        <v>42</v>
      </c>
      <c r="F51" s="179"/>
      <c r="G51" s="180">
        <f t="shared" si="14"/>
        <v>0</v>
      </c>
      <c r="H51" s="181"/>
      <c r="I51" s="182">
        <f t="shared" si="15"/>
        <v>0</v>
      </c>
      <c r="J51" s="179"/>
      <c r="K51" s="180">
        <f t="shared" si="16"/>
        <v>0</v>
      </c>
      <c r="L51" s="180">
        <v>15</v>
      </c>
      <c r="M51" s="180">
        <f t="shared" si="17"/>
        <v>0</v>
      </c>
      <c r="N51" s="180">
        <v>2.7200000000000002E-3</v>
      </c>
      <c r="O51" s="180">
        <f t="shared" si="18"/>
        <v>0.11</v>
      </c>
      <c r="P51" s="180">
        <v>0</v>
      </c>
      <c r="Q51" s="180">
        <f t="shared" si="19"/>
        <v>0</v>
      </c>
      <c r="R51" s="180"/>
      <c r="S51" s="180" t="s">
        <v>111</v>
      </c>
      <c r="T51" s="183" t="s">
        <v>111</v>
      </c>
      <c r="U51" s="154">
        <v>0.33700000000000002</v>
      </c>
      <c r="V51" s="154">
        <f t="shared" si="20"/>
        <v>14.15</v>
      </c>
      <c r="W51" s="154"/>
      <c r="X51" s="154" t="s">
        <v>104</v>
      </c>
      <c r="Y51" s="144">
        <f t="shared" si="21"/>
        <v>0</v>
      </c>
      <c r="Z51" s="144">
        <f t="shared" si="22"/>
        <v>0</v>
      </c>
      <c r="AA51" s="144">
        <f t="shared" si="23"/>
        <v>0</v>
      </c>
      <c r="AB51" s="144">
        <f t="shared" si="24"/>
        <v>0.11</v>
      </c>
      <c r="AC51" s="144">
        <f t="shared" si="25"/>
        <v>0</v>
      </c>
      <c r="AD51" s="144">
        <f t="shared" si="26"/>
        <v>14.15</v>
      </c>
      <c r="AE51" s="142"/>
      <c r="AF51" s="144">
        <f t="shared" si="27"/>
        <v>0</v>
      </c>
      <c r="AG51" s="142" t="s">
        <v>105</v>
      </c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</row>
    <row r="52" spans="1:60" outlineLevel="3" x14ac:dyDescent="0.2">
      <c r="A52" s="175">
        <v>104</v>
      </c>
      <c r="B52" s="176" t="s">
        <v>192</v>
      </c>
      <c r="C52" s="187" t="s">
        <v>193</v>
      </c>
      <c r="D52" s="177" t="s">
        <v>110</v>
      </c>
      <c r="E52" s="178">
        <v>6</v>
      </c>
      <c r="F52" s="179"/>
      <c r="G52" s="180">
        <f t="shared" si="14"/>
        <v>0</v>
      </c>
      <c r="H52" s="181"/>
      <c r="I52" s="182">
        <f t="shared" si="15"/>
        <v>0</v>
      </c>
      <c r="J52" s="179"/>
      <c r="K52" s="180">
        <f t="shared" si="16"/>
        <v>0</v>
      </c>
      <c r="L52" s="180">
        <v>15</v>
      </c>
      <c r="M52" s="180">
        <f t="shared" si="17"/>
        <v>0</v>
      </c>
      <c r="N52" s="180">
        <v>0</v>
      </c>
      <c r="O52" s="180">
        <f t="shared" si="18"/>
        <v>0</v>
      </c>
      <c r="P52" s="180">
        <v>8.0000000000000002E-3</v>
      </c>
      <c r="Q52" s="180">
        <f t="shared" si="19"/>
        <v>0.05</v>
      </c>
      <c r="R52" s="180"/>
      <c r="S52" s="180" t="s">
        <v>111</v>
      </c>
      <c r="T52" s="183" t="s">
        <v>111</v>
      </c>
      <c r="U52" s="154">
        <v>0.23</v>
      </c>
      <c r="V52" s="154">
        <f t="shared" si="20"/>
        <v>1.38</v>
      </c>
      <c r="W52" s="154"/>
      <c r="X52" s="154" t="s">
        <v>104</v>
      </c>
      <c r="Y52" s="144">
        <f t="shared" si="21"/>
        <v>0</v>
      </c>
      <c r="Z52" s="144">
        <f t="shared" si="22"/>
        <v>0</v>
      </c>
      <c r="AA52" s="144">
        <f t="shared" si="23"/>
        <v>0</v>
      </c>
      <c r="AB52" s="144">
        <f t="shared" si="24"/>
        <v>0</v>
      </c>
      <c r="AC52" s="144">
        <f t="shared" si="25"/>
        <v>0.05</v>
      </c>
      <c r="AD52" s="144">
        <f t="shared" si="26"/>
        <v>1.38</v>
      </c>
      <c r="AE52" s="142"/>
      <c r="AF52" s="144">
        <f t="shared" si="27"/>
        <v>0</v>
      </c>
      <c r="AG52" s="142" t="s">
        <v>105</v>
      </c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</row>
    <row r="53" spans="1:60" outlineLevel="3" x14ac:dyDescent="0.2">
      <c r="A53" s="175">
        <v>106</v>
      </c>
      <c r="B53" s="176" t="s">
        <v>194</v>
      </c>
      <c r="C53" s="187" t="s">
        <v>195</v>
      </c>
      <c r="D53" s="177" t="s">
        <v>196</v>
      </c>
      <c r="E53" s="178">
        <v>1</v>
      </c>
      <c r="F53" s="179"/>
      <c r="G53" s="180">
        <f t="shared" si="14"/>
        <v>0</v>
      </c>
      <c r="H53" s="181"/>
      <c r="I53" s="182">
        <f t="shared" si="15"/>
        <v>0</v>
      </c>
      <c r="J53" s="179"/>
      <c r="K53" s="180">
        <f t="shared" si="16"/>
        <v>0</v>
      </c>
      <c r="L53" s="180">
        <v>15</v>
      </c>
      <c r="M53" s="180">
        <f t="shared" si="17"/>
        <v>0</v>
      </c>
      <c r="N53" s="180">
        <v>0</v>
      </c>
      <c r="O53" s="180">
        <f t="shared" si="18"/>
        <v>0</v>
      </c>
      <c r="P53" s="180">
        <v>0</v>
      </c>
      <c r="Q53" s="180">
        <f t="shared" si="19"/>
        <v>0</v>
      </c>
      <c r="R53" s="180"/>
      <c r="S53" s="180" t="s">
        <v>102</v>
      </c>
      <c r="T53" s="183" t="s">
        <v>146</v>
      </c>
      <c r="U53" s="154">
        <v>0</v>
      </c>
      <c r="V53" s="154">
        <f t="shared" si="20"/>
        <v>0</v>
      </c>
      <c r="W53" s="154"/>
      <c r="X53" s="154" t="s">
        <v>104</v>
      </c>
      <c r="Y53" s="144">
        <f t="shared" si="21"/>
        <v>0</v>
      </c>
      <c r="Z53" s="144">
        <f t="shared" si="22"/>
        <v>0</v>
      </c>
      <c r="AA53" s="144">
        <f t="shared" si="23"/>
        <v>0</v>
      </c>
      <c r="AB53" s="144">
        <f t="shared" si="24"/>
        <v>0</v>
      </c>
      <c r="AC53" s="144">
        <f t="shared" si="25"/>
        <v>0</v>
      </c>
      <c r="AD53" s="144">
        <f t="shared" si="26"/>
        <v>0</v>
      </c>
      <c r="AE53" s="142"/>
      <c r="AF53" s="144">
        <f t="shared" si="27"/>
        <v>0</v>
      </c>
      <c r="AG53" s="142" t="s">
        <v>105</v>
      </c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</row>
    <row r="54" spans="1:60" outlineLevel="3" x14ac:dyDescent="0.2">
      <c r="A54" s="175">
        <v>114</v>
      </c>
      <c r="B54" s="176" t="s">
        <v>197</v>
      </c>
      <c r="C54" s="187" t="s">
        <v>198</v>
      </c>
      <c r="D54" s="177" t="s">
        <v>199</v>
      </c>
      <c r="E54" s="178">
        <v>301.64999999999998</v>
      </c>
      <c r="F54" s="179"/>
      <c r="G54" s="180">
        <f t="shared" si="14"/>
        <v>0</v>
      </c>
      <c r="H54" s="181"/>
      <c r="I54" s="182">
        <f t="shared" si="15"/>
        <v>0</v>
      </c>
      <c r="J54" s="179"/>
      <c r="K54" s="180">
        <f t="shared" si="16"/>
        <v>0</v>
      </c>
      <c r="L54" s="180">
        <v>15</v>
      </c>
      <c r="M54" s="180">
        <f t="shared" si="17"/>
        <v>0</v>
      </c>
      <c r="N54" s="180">
        <v>0</v>
      </c>
      <c r="O54" s="180">
        <f t="shared" si="18"/>
        <v>0</v>
      </c>
      <c r="P54" s="180">
        <v>0</v>
      </c>
      <c r="Q54" s="180">
        <f t="shared" si="19"/>
        <v>0</v>
      </c>
      <c r="R54" s="180"/>
      <c r="S54" s="180" t="s">
        <v>111</v>
      </c>
      <c r="T54" s="183" t="s">
        <v>111</v>
      </c>
      <c r="U54" s="154">
        <v>1.4999999999999999E-2</v>
      </c>
      <c r="V54" s="154">
        <f t="shared" si="20"/>
        <v>4.5199999999999996</v>
      </c>
      <c r="W54" s="154"/>
      <c r="X54" s="154" t="s">
        <v>104</v>
      </c>
      <c r="Y54" s="144">
        <f t="shared" si="21"/>
        <v>0</v>
      </c>
      <c r="Z54" s="144">
        <f t="shared" si="22"/>
        <v>0</v>
      </c>
      <c r="AA54" s="144">
        <f t="shared" si="23"/>
        <v>0</v>
      </c>
      <c r="AB54" s="144">
        <f t="shared" si="24"/>
        <v>0</v>
      </c>
      <c r="AC54" s="144">
        <f t="shared" si="25"/>
        <v>0</v>
      </c>
      <c r="AD54" s="144">
        <f t="shared" si="26"/>
        <v>4.5199999999999996</v>
      </c>
      <c r="AE54" s="142"/>
      <c r="AF54" s="144">
        <f t="shared" si="27"/>
        <v>0</v>
      </c>
      <c r="AG54" s="142" t="s">
        <v>105</v>
      </c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</row>
    <row r="55" spans="1:60" outlineLevel="1" x14ac:dyDescent="0.2">
      <c r="A55" s="158" t="s">
        <v>97</v>
      </c>
      <c r="B55" s="159" t="s">
        <v>68</v>
      </c>
      <c r="C55" s="186" t="s">
        <v>69</v>
      </c>
      <c r="D55" s="160"/>
      <c r="E55" s="161"/>
      <c r="F55" s="162"/>
      <c r="G55" s="162">
        <f>SUM(AF56:AF118)</f>
        <v>0</v>
      </c>
      <c r="H55" s="163"/>
      <c r="I55" s="164">
        <f>SUM(Y56:Y118)</f>
        <v>0</v>
      </c>
      <c r="J55" s="162"/>
      <c r="K55" s="162">
        <f>SUM(Z56:Z118)</f>
        <v>0</v>
      </c>
      <c r="L55" s="162"/>
      <c r="M55" s="162">
        <f>SUM(AA56:AA118)</f>
        <v>0</v>
      </c>
      <c r="N55" s="162"/>
      <c r="O55" s="162">
        <f>SUM(AB56:AB118)</f>
        <v>1.03</v>
      </c>
      <c r="P55" s="162"/>
      <c r="Q55" s="162">
        <f>SUM(AC56:AC118)</f>
        <v>0</v>
      </c>
      <c r="R55" s="162"/>
      <c r="S55" s="162"/>
      <c r="T55" s="165"/>
      <c r="U55" s="157"/>
      <c r="V55" s="157">
        <f>SUM(AD56:AD118)</f>
        <v>0</v>
      </c>
      <c r="W55" s="157"/>
      <c r="X55" s="157"/>
      <c r="Y55" s="142"/>
      <c r="Z55" s="142"/>
      <c r="AA55" s="142"/>
      <c r="AB55" s="142"/>
      <c r="AC55" s="142"/>
      <c r="AD55" s="142"/>
      <c r="AE55" s="142"/>
      <c r="AF55" s="142"/>
      <c r="AG55" s="142" t="s">
        <v>98</v>
      </c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</row>
    <row r="56" spans="1:60" outlineLevel="3" x14ac:dyDescent="0.2">
      <c r="A56" s="175">
        <v>3</v>
      </c>
      <c r="B56" s="176" t="s">
        <v>200</v>
      </c>
      <c r="C56" s="187" t="s">
        <v>201</v>
      </c>
      <c r="D56" s="177" t="s">
        <v>110</v>
      </c>
      <c r="E56" s="178">
        <v>6</v>
      </c>
      <c r="F56" s="179"/>
      <c r="G56" s="180">
        <f t="shared" ref="G56:G87" si="28">ROUND(E56*F56,2)</f>
        <v>0</v>
      </c>
      <c r="H56" s="181"/>
      <c r="I56" s="182">
        <f t="shared" ref="I56:I87" si="29">ROUND(E56*H56,2)</f>
        <v>0</v>
      </c>
      <c r="J56" s="179"/>
      <c r="K56" s="180">
        <f t="shared" ref="K56:K87" si="30">ROUND(E56*J56,2)</f>
        <v>0</v>
      </c>
      <c r="L56" s="180">
        <v>15</v>
      </c>
      <c r="M56" s="180">
        <f t="shared" ref="M56:M87" si="31">G56*(1+L56/100)</f>
        <v>0</v>
      </c>
      <c r="N56" s="180">
        <v>4.2999999999999999E-4</v>
      </c>
      <c r="O56" s="180">
        <f t="shared" ref="O56:O87" si="32">ROUND(E56*N56,2)</f>
        <v>0</v>
      </c>
      <c r="P56" s="180">
        <v>0</v>
      </c>
      <c r="Q56" s="180">
        <f t="shared" ref="Q56:Q87" si="33">ROUND(E56*P56,2)</f>
        <v>0</v>
      </c>
      <c r="R56" s="180" t="s">
        <v>202</v>
      </c>
      <c r="S56" s="180" t="s">
        <v>111</v>
      </c>
      <c r="T56" s="183" t="s">
        <v>111</v>
      </c>
      <c r="U56" s="154">
        <v>0</v>
      </c>
      <c r="V56" s="154">
        <f t="shared" ref="V56:V87" si="34">ROUND(E56*U56,2)</f>
        <v>0</v>
      </c>
      <c r="W56" s="154"/>
      <c r="X56" s="154" t="s">
        <v>69</v>
      </c>
      <c r="Y56" s="144">
        <f t="shared" ref="Y56:Y87" si="35">I56</f>
        <v>0</v>
      </c>
      <c r="Z56" s="144">
        <f t="shared" ref="Z56:Z87" si="36">K56</f>
        <v>0</v>
      </c>
      <c r="AA56" s="144">
        <f t="shared" ref="AA56:AA87" si="37">M56</f>
        <v>0</v>
      </c>
      <c r="AB56" s="144">
        <f t="shared" ref="AB56:AB87" si="38">O56</f>
        <v>0</v>
      </c>
      <c r="AC56" s="144">
        <f t="shared" ref="AC56:AC87" si="39">Q56</f>
        <v>0</v>
      </c>
      <c r="AD56" s="144">
        <f t="shared" ref="AD56:AD87" si="40">V56</f>
        <v>0</v>
      </c>
      <c r="AE56" s="142"/>
      <c r="AF56" s="144">
        <f t="shared" ref="AF56:AF87" si="41">G56</f>
        <v>0</v>
      </c>
      <c r="AG56" s="142" t="s">
        <v>203</v>
      </c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</row>
    <row r="57" spans="1:60" outlineLevel="3" x14ac:dyDescent="0.2">
      <c r="A57" s="175">
        <v>5</v>
      </c>
      <c r="B57" s="176" t="s">
        <v>204</v>
      </c>
      <c r="C57" s="187" t="s">
        <v>205</v>
      </c>
      <c r="D57" s="177" t="s">
        <v>206</v>
      </c>
      <c r="E57" s="178">
        <v>1</v>
      </c>
      <c r="F57" s="179"/>
      <c r="G57" s="180">
        <f t="shared" si="28"/>
        <v>0</v>
      </c>
      <c r="H57" s="181"/>
      <c r="I57" s="182">
        <f t="shared" si="29"/>
        <v>0</v>
      </c>
      <c r="J57" s="179"/>
      <c r="K57" s="180">
        <f t="shared" si="30"/>
        <v>0</v>
      </c>
      <c r="L57" s="180">
        <v>15</v>
      </c>
      <c r="M57" s="180">
        <f t="shared" si="31"/>
        <v>0</v>
      </c>
      <c r="N57" s="180">
        <v>0</v>
      </c>
      <c r="O57" s="180">
        <f t="shared" si="32"/>
        <v>0</v>
      </c>
      <c r="P57" s="180">
        <v>0</v>
      </c>
      <c r="Q57" s="180">
        <f t="shared" si="33"/>
        <v>0</v>
      </c>
      <c r="R57" s="180"/>
      <c r="S57" s="180" t="s">
        <v>102</v>
      </c>
      <c r="T57" s="183" t="s">
        <v>146</v>
      </c>
      <c r="U57" s="154">
        <v>0</v>
      </c>
      <c r="V57" s="154">
        <f t="shared" si="34"/>
        <v>0</v>
      </c>
      <c r="W57" s="154"/>
      <c r="X57" s="154" t="s">
        <v>69</v>
      </c>
      <c r="Y57" s="144">
        <f t="shared" si="35"/>
        <v>0</v>
      </c>
      <c r="Z57" s="144">
        <f t="shared" si="36"/>
        <v>0</v>
      </c>
      <c r="AA57" s="144">
        <f t="shared" si="37"/>
        <v>0</v>
      </c>
      <c r="AB57" s="144">
        <f t="shared" si="38"/>
        <v>0</v>
      </c>
      <c r="AC57" s="144">
        <f t="shared" si="39"/>
        <v>0</v>
      </c>
      <c r="AD57" s="144">
        <f t="shared" si="40"/>
        <v>0</v>
      </c>
      <c r="AE57" s="142"/>
      <c r="AF57" s="144">
        <f t="shared" si="41"/>
        <v>0</v>
      </c>
      <c r="AG57" s="142" t="s">
        <v>203</v>
      </c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</row>
    <row r="58" spans="1:60" outlineLevel="3" x14ac:dyDescent="0.2">
      <c r="A58" s="175">
        <v>6</v>
      </c>
      <c r="B58" s="176" t="s">
        <v>207</v>
      </c>
      <c r="C58" s="187" t="s">
        <v>208</v>
      </c>
      <c r="D58" s="177" t="s">
        <v>206</v>
      </c>
      <c r="E58" s="178">
        <v>1</v>
      </c>
      <c r="F58" s="179"/>
      <c r="G58" s="180">
        <f t="shared" si="28"/>
        <v>0</v>
      </c>
      <c r="H58" s="181"/>
      <c r="I58" s="182">
        <f t="shared" si="29"/>
        <v>0</v>
      </c>
      <c r="J58" s="179"/>
      <c r="K58" s="180">
        <f t="shared" si="30"/>
        <v>0</v>
      </c>
      <c r="L58" s="180">
        <v>15</v>
      </c>
      <c r="M58" s="180">
        <f t="shared" si="31"/>
        <v>0</v>
      </c>
      <c r="N58" s="180">
        <v>0</v>
      </c>
      <c r="O58" s="180">
        <f t="shared" si="32"/>
        <v>0</v>
      </c>
      <c r="P58" s="180">
        <v>0</v>
      </c>
      <c r="Q58" s="180">
        <f t="shared" si="33"/>
        <v>0</v>
      </c>
      <c r="R58" s="180"/>
      <c r="S58" s="180" t="s">
        <v>102</v>
      </c>
      <c r="T58" s="183" t="s">
        <v>146</v>
      </c>
      <c r="U58" s="154">
        <v>0</v>
      </c>
      <c r="V58" s="154">
        <f t="shared" si="34"/>
        <v>0</v>
      </c>
      <c r="W58" s="154"/>
      <c r="X58" s="154" t="s">
        <v>69</v>
      </c>
      <c r="Y58" s="144">
        <f t="shared" si="35"/>
        <v>0</v>
      </c>
      <c r="Z58" s="144">
        <f t="shared" si="36"/>
        <v>0</v>
      </c>
      <c r="AA58" s="144">
        <f t="shared" si="37"/>
        <v>0</v>
      </c>
      <c r="AB58" s="144">
        <f t="shared" si="38"/>
        <v>0</v>
      </c>
      <c r="AC58" s="144">
        <f t="shared" si="39"/>
        <v>0</v>
      </c>
      <c r="AD58" s="144">
        <f t="shared" si="40"/>
        <v>0</v>
      </c>
      <c r="AE58" s="142"/>
      <c r="AF58" s="144">
        <f t="shared" si="41"/>
        <v>0</v>
      </c>
      <c r="AG58" s="142" t="s">
        <v>203</v>
      </c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</row>
    <row r="59" spans="1:60" outlineLevel="3" x14ac:dyDescent="0.2">
      <c r="A59" s="175">
        <v>7</v>
      </c>
      <c r="B59" s="176" t="s">
        <v>209</v>
      </c>
      <c r="C59" s="187" t="s">
        <v>210</v>
      </c>
      <c r="D59" s="177" t="s">
        <v>206</v>
      </c>
      <c r="E59" s="178">
        <v>1</v>
      </c>
      <c r="F59" s="179"/>
      <c r="G59" s="180">
        <f t="shared" si="28"/>
        <v>0</v>
      </c>
      <c r="H59" s="181"/>
      <c r="I59" s="182">
        <f t="shared" si="29"/>
        <v>0</v>
      </c>
      <c r="J59" s="179"/>
      <c r="K59" s="180">
        <f t="shared" si="30"/>
        <v>0</v>
      </c>
      <c r="L59" s="180">
        <v>15</v>
      </c>
      <c r="M59" s="180">
        <f t="shared" si="31"/>
        <v>0</v>
      </c>
      <c r="N59" s="180">
        <v>0</v>
      </c>
      <c r="O59" s="180">
        <f t="shared" si="32"/>
        <v>0</v>
      </c>
      <c r="P59" s="180">
        <v>0</v>
      </c>
      <c r="Q59" s="180">
        <f t="shared" si="33"/>
        <v>0</v>
      </c>
      <c r="R59" s="180"/>
      <c r="S59" s="180" t="s">
        <v>102</v>
      </c>
      <c r="T59" s="183" t="s">
        <v>146</v>
      </c>
      <c r="U59" s="154">
        <v>0</v>
      </c>
      <c r="V59" s="154">
        <f t="shared" si="34"/>
        <v>0</v>
      </c>
      <c r="W59" s="154"/>
      <c r="X59" s="154" t="s">
        <v>69</v>
      </c>
      <c r="Y59" s="144">
        <f t="shared" si="35"/>
        <v>0</v>
      </c>
      <c r="Z59" s="144">
        <f t="shared" si="36"/>
        <v>0</v>
      </c>
      <c r="AA59" s="144">
        <f t="shared" si="37"/>
        <v>0</v>
      </c>
      <c r="AB59" s="144">
        <f t="shared" si="38"/>
        <v>0</v>
      </c>
      <c r="AC59" s="144">
        <f t="shared" si="39"/>
        <v>0</v>
      </c>
      <c r="AD59" s="144">
        <f t="shared" si="40"/>
        <v>0</v>
      </c>
      <c r="AE59" s="142"/>
      <c r="AF59" s="144">
        <f t="shared" si="41"/>
        <v>0</v>
      </c>
      <c r="AG59" s="142" t="s">
        <v>203</v>
      </c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</row>
    <row r="60" spans="1:60" outlineLevel="3" x14ac:dyDescent="0.2">
      <c r="A60" s="175">
        <v>8</v>
      </c>
      <c r="B60" s="176" t="s">
        <v>211</v>
      </c>
      <c r="C60" s="187" t="s">
        <v>212</v>
      </c>
      <c r="D60" s="177" t="s">
        <v>206</v>
      </c>
      <c r="E60" s="178">
        <v>1</v>
      </c>
      <c r="F60" s="179"/>
      <c r="G60" s="180">
        <f t="shared" si="28"/>
        <v>0</v>
      </c>
      <c r="H60" s="181"/>
      <c r="I60" s="182">
        <f t="shared" si="29"/>
        <v>0</v>
      </c>
      <c r="J60" s="179"/>
      <c r="K60" s="180">
        <f t="shared" si="30"/>
        <v>0</v>
      </c>
      <c r="L60" s="180">
        <v>15</v>
      </c>
      <c r="M60" s="180">
        <f t="shared" si="31"/>
        <v>0</v>
      </c>
      <c r="N60" s="180">
        <v>0</v>
      </c>
      <c r="O60" s="180">
        <f t="shared" si="32"/>
        <v>0</v>
      </c>
      <c r="P60" s="180">
        <v>0</v>
      </c>
      <c r="Q60" s="180">
        <f t="shared" si="33"/>
        <v>0</v>
      </c>
      <c r="R60" s="180"/>
      <c r="S60" s="180" t="s">
        <v>102</v>
      </c>
      <c r="T60" s="183" t="s">
        <v>146</v>
      </c>
      <c r="U60" s="154">
        <v>0</v>
      </c>
      <c r="V60" s="154">
        <f t="shared" si="34"/>
        <v>0</v>
      </c>
      <c r="W60" s="154"/>
      <c r="X60" s="154" t="s">
        <v>69</v>
      </c>
      <c r="Y60" s="144">
        <f t="shared" si="35"/>
        <v>0</v>
      </c>
      <c r="Z60" s="144">
        <f t="shared" si="36"/>
        <v>0</v>
      </c>
      <c r="AA60" s="144">
        <f t="shared" si="37"/>
        <v>0</v>
      </c>
      <c r="AB60" s="144">
        <f t="shared" si="38"/>
        <v>0</v>
      </c>
      <c r="AC60" s="144">
        <f t="shared" si="39"/>
        <v>0</v>
      </c>
      <c r="AD60" s="144">
        <f t="shared" si="40"/>
        <v>0</v>
      </c>
      <c r="AE60" s="142"/>
      <c r="AF60" s="144">
        <f t="shared" si="41"/>
        <v>0</v>
      </c>
      <c r="AG60" s="142" t="s">
        <v>203</v>
      </c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</row>
    <row r="61" spans="1:60" outlineLevel="3" x14ac:dyDescent="0.2">
      <c r="A61" s="175">
        <v>9</v>
      </c>
      <c r="B61" s="176" t="s">
        <v>213</v>
      </c>
      <c r="C61" s="187" t="s">
        <v>214</v>
      </c>
      <c r="D61" s="177" t="s">
        <v>206</v>
      </c>
      <c r="E61" s="178">
        <v>1</v>
      </c>
      <c r="F61" s="179"/>
      <c r="G61" s="180">
        <f t="shared" si="28"/>
        <v>0</v>
      </c>
      <c r="H61" s="181"/>
      <c r="I61" s="182">
        <f t="shared" si="29"/>
        <v>0</v>
      </c>
      <c r="J61" s="179"/>
      <c r="K61" s="180">
        <f t="shared" si="30"/>
        <v>0</v>
      </c>
      <c r="L61" s="180">
        <v>15</v>
      </c>
      <c r="M61" s="180">
        <f t="shared" si="31"/>
        <v>0</v>
      </c>
      <c r="N61" s="180">
        <v>0</v>
      </c>
      <c r="O61" s="180">
        <f t="shared" si="32"/>
        <v>0</v>
      </c>
      <c r="P61" s="180">
        <v>0</v>
      </c>
      <c r="Q61" s="180">
        <f t="shared" si="33"/>
        <v>0</v>
      </c>
      <c r="R61" s="180"/>
      <c r="S61" s="180" t="s">
        <v>102</v>
      </c>
      <c r="T61" s="183" t="s">
        <v>146</v>
      </c>
      <c r="U61" s="154">
        <v>0</v>
      </c>
      <c r="V61" s="154">
        <f t="shared" si="34"/>
        <v>0</v>
      </c>
      <c r="W61" s="154"/>
      <c r="X61" s="154" t="s">
        <v>69</v>
      </c>
      <c r="Y61" s="144">
        <f t="shared" si="35"/>
        <v>0</v>
      </c>
      <c r="Z61" s="144">
        <f t="shared" si="36"/>
        <v>0</v>
      </c>
      <c r="AA61" s="144">
        <f t="shared" si="37"/>
        <v>0</v>
      </c>
      <c r="AB61" s="144">
        <f t="shared" si="38"/>
        <v>0</v>
      </c>
      <c r="AC61" s="144">
        <f t="shared" si="39"/>
        <v>0</v>
      </c>
      <c r="AD61" s="144">
        <f t="shared" si="40"/>
        <v>0</v>
      </c>
      <c r="AE61" s="142"/>
      <c r="AF61" s="144">
        <f t="shared" si="41"/>
        <v>0</v>
      </c>
      <c r="AG61" s="142" t="s">
        <v>203</v>
      </c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</row>
    <row r="62" spans="1:60" outlineLevel="3" x14ac:dyDescent="0.2">
      <c r="A62" s="175">
        <v>10</v>
      </c>
      <c r="B62" s="176" t="s">
        <v>215</v>
      </c>
      <c r="C62" s="187" t="s">
        <v>216</v>
      </c>
      <c r="D62" s="177" t="s">
        <v>206</v>
      </c>
      <c r="E62" s="178">
        <v>1</v>
      </c>
      <c r="F62" s="179"/>
      <c r="G62" s="180">
        <f t="shared" si="28"/>
        <v>0</v>
      </c>
      <c r="H62" s="181"/>
      <c r="I62" s="182">
        <f t="shared" si="29"/>
        <v>0</v>
      </c>
      <c r="J62" s="179"/>
      <c r="K62" s="180">
        <f t="shared" si="30"/>
        <v>0</v>
      </c>
      <c r="L62" s="180">
        <v>15</v>
      </c>
      <c r="M62" s="180">
        <f t="shared" si="31"/>
        <v>0</v>
      </c>
      <c r="N62" s="180">
        <v>0</v>
      </c>
      <c r="O62" s="180">
        <f t="shared" si="32"/>
        <v>0</v>
      </c>
      <c r="P62" s="180">
        <v>0</v>
      </c>
      <c r="Q62" s="180">
        <f t="shared" si="33"/>
        <v>0</v>
      </c>
      <c r="R62" s="180"/>
      <c r="S62" s="180" t="s">
        <v>102</v>
      </c>
      <c r="T62" s="183" t="s">
        <v>146</v>
      </c>
      <c r="U62" s="154">
        <v>0</v>
      </c>
      <c r="V62" s="154">
        <f t="shared" si="34"/>
        <v>0</v>
      </c>
      <c r="W62" s="154"/>
      <c r="X62" s="154" t="s">
        <v>69</v>
      </c>
      <c r="Y62" s="144">
        <f t="shared" si="35"/>
        <v>0</v>
      </c>
      <c r="Z62" s="144">
        <f t="shared" si="36"/>
        <v>0</v>
      </c>
      <c r="AA62" s="144">
        <f t="shared" si="37"/>
        <v>0</v>
      </c>
      <c r="AB62" s="144">
        <f t="shared" si="38"/>
        <v>0</v>
      </c>
      <c r="AC62" s="144">
        <f t="shared" si="39"/>
        <v>0</v>
      </c>
      <c r="AD62" s="144">
        <f t="shared" si="40"/>
        <v>0</v>
      </c>
      <c r="AE62" s="142"/>
      <c r="AF62" s="144">
        <f t="shared" si="41"/>
        <v>0</v>
      </c>
      <c r="AG62" s="142" t="s">
        <v>203</v>
      </c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</row>
    <row r="63" spans="1:60" outlineLevel="3" x14ac:dyDescent="0.2">
      <c r="A63" s="175">
        <v>11</v>
      </c>
      <c r="B63" s="176" t="s">
        <v>217</v>
      </c>
      <c r="C63" s="187" t="s">
        <v>218</v>
      </c>
      <c r="D63" s="177" t="s">
        <v>206</v>
      </c>
      <c r="E63" s="178">
        <v>1</v>
      </c>
      <c r="F63" s="179"/>
      <c r="G63" s="180">
        <f t="shared" si="28"/>
        <v>0</v>
      </c>
      <c r="H63" s="181"/>
      <c r="I63" s="182">
        <f t="shared" si="29"/>
        <v>0</v>
      </c>
      <c r="J63" s="179"/>
      <c r="K63" s="180">
        <f t="shared" si="30"/>
        <v>0</v>
      </c>
      <c r="L63" s="180">
        <v>15</v>
      </c>
      <c r="M63" s="180">
        <f t="shared" si="31"/>
        <v>0</v>
      </c>
      <c r="N63" s="180">
        <v>0</v>
      </c>
      <c r="O63" s="180">
        <f t="shared" si="32"/>
        <v>0</v>
      </c>
      <c r="P63" s="180">
        <v>0</v>
      </c>
      <c r="Q63" s="180">
        <f t="shared" si="33"/>
        <v>0</v>
      </c>
      <c r="R63" s="180"/>
      <c r="S63" s="180" t="s">
        <v>102</v>
      </c>
      <c r="T63" s="183" t="s">
        <v>146</v>
      </c>
      <c r="U63" s="154">
        <v>0</v>
      </c>
      <c r="V63" s="154">
        <f t="shared" si="34"/>
        <v>0</v>
      </c>
      <c r="W63" s="154"/>
      <c r="X63" s="154" t="s">
        <v>69</v>
      </c>
      <c r="Y63" s="144">
        <f t="shared" si="35"/>
        <v>0</v>
      </c>
      <c r="Z63" s="144">
        <f t="shared" si="36"/>
        <v>0</v>
      </c>
      <c r="AA63" s="144">
        <f t="shared" si="37"/>
        <v>0</v>
      </c>
      <c r="AB63" s="144">
        <f t="shared" si="38"/>
        <v>0</v>
      </c>
      <c r="AC63" s="144">
        <f t="shared" si="39"/>
        <v>0</v>
      </c>
      <c r="AD63" s="144">
        <f t="shared" si="40"/>
        <v>0</v>
      </c>
      <c r="AE63" s="142"/>
      <c r="AF63" s="144">
        <f t="shared" si="41"/>
        <v>0</v>
      </c>
      <c r="AG63" s="142" t="s">
        <v>203</v>
      </c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</row>
    <row r="64" spans="1:60" outlineLevel="3" x14ac:dyDescent="0.2">
      <c r="A64" s="175">
        <v>12</v>
      </c>
      <c r="B64" s="176" t="s">
        <v>219</v>
      </c>
      <c r="C64" s="187" t="s">
        <v>220</v>
      </c>
      <c r="D64" s="177" t="s">
        <v>206</v>
      </c>
      <c r="E64" s="178">
        <v>1</v>
      </c>
      <c r="F64" s="179"/>
      <c r="G64" s="180">
        <f t="shared" si="28"/>
        <v>0</v>
      </c>
      <c r="H64" s="181"/>
      <c r="I64" s="182">
        <f t="shared" si="29"/>
        <v>0</v>
      </c>
      <c r="J64" s="179"/>
      <c r="K64" s="180">
        <f t="shared" si="30"/>
        <v>0</v>
      </c>
      <c r="L64" s="180">
        <v>15</v>
      </c>
      <c r="M64" s="180">
        <f t="shared" si="31"/>
        <v>0</v>
      </c>
      <c r="N64" s="180">
        <v>0</v>
      </c>
      <c r="O64" s="180">
        <f t="shared" si="32"/>
        <v>0</v>
      </c>
      <c r="P64" s="180">
        <v>0</v>
      </c>
      <c r="Q64" s="180">
        <f t="shared" si="33"/>
        <v>0</v>
      </c>
      <c r="R64" s="180"/>
      <c r="S64" s="180" t="s">
        <v>102</v>
      </c>
      <c r="T64" s="183" t="s">
        <v>146</v>
      </c>
      <c r="U64" s="154">
        <v>0</v>
      </c>
      <c r="V64" s="154">
        <f t="shared" si="34"/>
        <v>0</v>
      </c>
      <c r="W64" s="154"/>
      <c r="X64" s="154" t="s">
        <v>69</v>
      </c>
      <c r="Y64" s="144">
        <f t="shared" si="35"/>
        <v>0</v>
      </c>
      <c r="Z64" s="144">
        <f t="shared" si="36"/>
        <v>0</v>
      </c>
      <c r="AA64" s="144">
        <f t="shared" si="37"/>
        <v>0</v>
      </c>
      <c r="AB64" s="144">
        <f t="shared" si="38"/>
        <v>0</v>
      </c>
      <c r="AC64" s="144">
        <f t="shared" si="39"/>
        <v>0</v>
      </c>
      <c r="AD64" s="144">
        <f t="shared" si="40"/>
        <v>0</v>
      </c>
      <c r="AE64" s="142"/>
      <c r="AF64" s="144">
        <f t="shared" si="41"/>
        <v>0</v>
      </c>
      <c r="AG64" s="142" t="s">
        <v>203</v>
      </c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</row>
    <row r="65" spans="1:60" outlineLevel="3" x14ac:dyDescent="0.2">
      <c r="A65" s="175">
        <v>13</v>
      </c>
      <c r="B65" s="176" t="s">
        <v>221</v>
      </c>
      <c r="C65" s="187" t="s">
        <v>222</v>
      </c>
      <c r="D65" s="177" t="s">
        <v>206</v>
      </c>
      <c r="E65" s="178">
        <v>1</v>
      </c>
      <c r="F65" s="179"/>
      <c r="G65" s="180">
        <f t="shared" si="28"/>
        <v>0</v>
      </c>
      <c r="H65" s="181"/>
      <c r="I65" s="182">
        <f t="shared" si="29"/>
        <v>0</v>
      </c>
      <c r="J65" s="179"/>
      <c r="K65" s="180">
        <f t="shared" si="30"/>
        <v>0</v>
      </c>
      <c r="L65" s="180">
        <v>15</v>
      </c>
      <c r="M65" s="180">
        <f t="shared" si="31"/>
        <v>0</v>
      </c>
      <c r="N65" s="180">
        <v>0</v>
      </c>
      <c r="O65" s="180">
        <f t="shared" si="32"/>
        <v>0</v>
      </c>
      <c r="P65" s="180">
        <v>0</v>
      </c>
      <c r="Q65" s="180">
        <f t="shared" si="33"/>
        <v>0</v>
      </c>
      <c r="R65" s="180"/>
      <c r="S65" s="180" t="s">
        <v>102</v>
      </c>
      <c r="T65" s="183" t="s">
        <v>146</v>
      </c>
      <c r="U65" s="154">
        <v>0</v>
      </c>
      <c r="V65" s="154">
        <f t="shared" si="34"/>
        <v>0</v>
      </c>
      <c r="W65" s="154"/>
      <c r="X65" s="154" t="s">
        <v>69</v>
      </c>
      <c r="Y65" s="144">
        <f t="shared" si="35"/>
        <v>0</v>
      </c>
      <c r="Z65" s="144">
        <f t="shared" si="36"/>
        <v>0</v>
      </c>
      <c r="AA65" s="144">
        <f t="shared" si="37"/>
        <v>0</v>
      </c>
      <c r="AB65" s="144">
        <f t="shared" si="38"/>
        <v>0</v>
      </c>
      <c r="AC65" s="144">
        <f t="shared" si="39"/>
        <v>0</v>
      </c>
      <c r="AD65" s="144">
        <f t="shared" si="40"/>
        <v>0</v>
      </c>
      <c r="AE65" s="142"/>
      <c r="AF65" s="144">
        <f t="shared" si="41"/>
        <v>0</v>
      </c>
      <c r="AG65" s="142" t="s">
        <v>203</v>
      </c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</row>
    <row r="66" spans="1:60" outlineLevel="3" x14ac:dyDescent="0.2">
      <c r="A66" s="175">
        <v>22</v>
      </c>
      <c r="B66" s="176" t="s">
        <v>223</v>
      </c>
      <c r="C66" s="187" t="s">
        <v>224</v>
      </c>
      <c r="D66" s="177" t="s">
        <v>110</v>
      </c>
      <c r="E66" s="178">
        <v>4</v>
      </c>
      <c r="F66" s="179"/>
      <c r="G66" s="180">
        <f t="shared" si="28"/>
        <v>0</v>
      </c>
      <c r="H66" s="181"/>
      <c r="I66" s="182">
        <f t="shared" si="29"/>
        <v>0</v>
      </c>
      <c r="J66" s="179"/>
      <c r="K66" s="180">
        <f t="shared" si="30"/>
        <v>0</v>
      </c>
      <c r="L66" s="180">
        <v>15</v>
      </c>
      <c r="M66" s="180">
        <f t="shared" si="31"/>
        <v>0</v>
      </c>
      <c r="N66" s="180">
        <v>0</v>
      </c>
      <c r="O66" s="180">
        <f t="shared" si="32"/>
        <v>0</v>
      </c>
      <c r="P66" s="180">
        <v>0</v>
      </c>
      <c r="Q66" s="180">
        <f t="shared" si="33"/>
        <v>0</v>
      </c>
      <c r="R66" s="180" t="s">
        <v>202</v>
      </c>
      <c r="S66" s="180" t="s">
        <v>111</v>
      </c>
      <c r="T66" s="183" t="s">
        <v>111</v>
      </c>
      <c r="U66" s="154">
        <v>0</v>
      </c>
      <c r="V66" s="154">
        <f t="shared" si="34"/>
        <v>0</v>
      </c>
      <c r="W66" s="154"/>
      <c r="X66" s="154" t="s">
        <v>69</v>
      </c>
      <c r="Y66" s="144">
        <f t="shared" si="35"/>
        <v>0</v>
      </c>
      <c r="Z66" s="144">
        <f t="shared" si="36"/>
        <v>0</v>
      </c>
      <c r="AA66" s="144">
        <f t="shared" si="37"/>
        <v>0</v>
      </c>
      <c r="AB66" s="144">
        <f t="shared" si="38"/>
        <v>0</v>
      </c>
      <c r="AC66" s="144">
        <f t="shared" si="39"/>
        <v>0</v>
      </c>
      <c r="AD66" s="144">
        <f t="shared" si="40"/>
        <v>0</v>
      </c>
      <c r="AE66" s="142"/>
      <c r="AF66" s="144">
        <f t="shared" si="41"/>
        <v>0</v>
      </c>
      <c r="AG66" s="142" t="s">
        <v>203</v>
      </c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</row>
    <row r="67" spans="1:60" outlineLevel="3" x14ac:dyDescent="0.2">
      <c r="A67" s="175">
        <v>27</v>
      </c>
      <c r="B67" s="176" t="s">
        <v>225</v>
      </c>
      <c r="C67" s="187" t="s">
        <v>226</v>
      </c>
      <c r="D67" s="177" t="s">
        <v>206</v>
      </c>
      <c r="E67" s="178">
        <v>49</v>
      </c>
      <c r="F67" s="179"/>
      <c r="G67" s="180">
        <f t="shared" si="28"/>
        <v>0</v>
      </c>
      <c r="H67" s="181"/>
      <c r="I67" s="182">
        <f t="shared" si="29"/>
        <v>0</v>
      </c>
      <c r="J67" s="179"/>
      <c r="K67" s="180">
        <f t="shared" si="30"/>
        <v>0</v>
      </c>
      <c r="L67" s="180">
        <v>15</v>
      </c>
      <c r="M67" s="180">
        <f t="shared" si="31"/>
        <v>0</v>
      </c>
      <c r="N67" s="180">
        <v>0</v>
      </c>
      <c r="O67" s="180">
        <f t="shared" si="32"/>
        <v>0</v>
      </c>
      <c r="P67" s="180">
        <v>0</v>
      </c>
      <c r="Q67" s="180">
        <f t="shared" si="33"/>
        <v>0</v>
      </c>
      <c r="R67" s="180"/>
      <c r="S67" s="180" t="s">
        <v>102</v>
      </c>
      <c r="T67" s="183" t="s">
        <v>146</v>
      </c>
      <c r="U67" s="154">
        <v>0</v>
      </c>
      <c r="V67" s="154">
        <f t="shared" si="34"/>
        <v>0</v>
      </c>
      <c r="W67" s="154"/>
      <c r="X67" s="154" t="s">
        <v>69</v>
      </c>
      <c r="Y67" s="144">
        <f t="shared" si="35"/>
        <v>0</v>
      </c>
      <c r="Z67" s="144">
        <f t="shared" si="36"/>
        <v>0</v>
      </c>
      <c r="AA67" s="144">
        <f t="shared" si="37"/>
        <v>0</v>
      </c>
      <c r="AB67" s="144">
        <f t="shared" si="38"/>
        <v>0</v>
      </c>
      <c r="AC67" s="144">
        <f t="shared" si="39"/>
        <v>0</v>
      </c>
      <c r="AD67" s="144">
        <f t="shared" si="40"/>
        <v>0</v>
      </c>
      <c r="AE67" s="142"/>
      <c r="AF67" s="144">
        <f t="shared" si="41"/>
        <v>0</v>
      </c>
      <c r="AG67" s="142" t="s">
        <v>203</v>
      </c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</row>
    <row r="68" spans="1:60" ht="22.5" outlineLevel="3" x14ac:dyDescent="0.2">
      <c r="A68" s="175">
        <v>28</v>
      </c>
      <c r="B68" s="176" t="s">
        <v>227</v>
      </c>
      <c r="C68" s="187" t="s">
        <v>228</v>
      </c>
      <c r="D68" s="177" t="s">
        <v>206</v>
      </c>
      <c r="E68" s="178">
        <v>4</v>
      </c>
      <c r="F68" s="179"/>
      <c r="G68" s="180">
        <f t="shared" si="28"/>
        <v>0</v>
      </c>
      <c r="H68" s="181"/>
      <c r="I68" s="182">
        <f t="shared" si="29"/>
        <v>0</v>
      </c>
      <c r="J68" s="179"/>
      <c r="K68" s="180">
        <f t="shared" si="30"/>
        <v>0</v>
      </c>
      <c r="L68" s="180">
        <v>15</v>
      </c>
      <c r="M68" s="180">
        <f t="shared" si="31"/>
        <v>0</v>
      </c>
      <c r="N68" s="180">
        <v>0</v>
      </c>
      <c r="O68" s="180">
        <f t="shared" si="32"/>
        <v>0</v>
      </c>
      <c r="P68" s="180">
        <v>0</v>
      </c>
      <c r="Q68" s="180">
        <f t="shared" si="33"/>
        <v>0</v>
      </c>
      <c r="R68" s="180"/>
      <c r="S68" s="180" t="s">
        <v>102</v>
      </c>
      <c r="T68" s="183" t="s">
        <v>146</v>
      </c>
      <c r="U68" s="154">
        <v>0</v>
      </c>
      <c r="V68" s="154">
        <f t="shared" si="34"/>
        <v>0</v>
      </c>
      <c r="W68" s="154"/>
      <c r="X68" s="154" t="s">
        <v>69</v>
      </c>
      <c r="Y68" s="144">
        <f t="shared" si="35"/>
        <v>0</v>
      </c>
      <c r="Z68" s="144">
        <f t="shared" si="36"/>
        <v>0</v>
      </c>
      <c r="AA68" s="144">
        <f t="shared" si="37"/>
        <v>0</v>
      </c>
      <c r="AB68" s="144">
        <f t="shared" si="38"/>
        <v>0</v>
      </c>
      <c r="AC68" s="144">
        <f t="shared" si="39"/>
        <v>0</v>
      </c>
      <c r="AD68" s="144">
        <f t="shared" si="40"/>
        <v>0</v>
      </c>
      <c r="AE68" s="142"/>
      <c r="AF68" s="144">
        <f t="shared" si="41"/>
        <v>0</v>
      </c>
      <c r="AG68" s="142" t="s">
        <v>203</v>
      </c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</row>
    <row r="69" spans="1:60" ht="22.5" outlineLevel="3" x14ac:dyDescent="0.2">
      <c r="A69" s="175">
        <v>29</v>
      </c>
      <c r="B69" s="176" t="s">
        <v>229</v>
      </c>
      <c r="C69" s="187" t="s">
        <v>230</v>
      </c>
      <c r="D69" s="177" t="s">
        <v>206</v>
      </c>
      <c r="E69" s="178">
        <v>12</v>
      </c>
      <c r="F69" s="179"/>
      <c r="G69" s="180">
        <f t="shared" si="28"/>
        <v>0</v>
      </c>
      <c r="H69" s="181"/>
      <c r="I69" s="182">
        <f t="shared" si="29"/>
        <v>0</v>
      </c>
      <c r="J69" s="179"/>
      <c r="K69" s="180">
        <f t="shared" si="30"/>
        <v>0</v>
      </c>
      <c r="L69" s="180">
        <v>15</v>
      </c>
      <c r="M69" s="180">
        <f t="shared" si="31"/>
        <v>0</v>
      </c>
      <c r="N69" s="180">
        <v>0</v>
      </c>
      <c r="O69" s="180">
        <f t="shared" si="32"/>
        <v>0</v>
      </c>
      <c r="P69" s="180">
        <v>0</v>
      </c>
      <c r="Q69" s="180">
        <f t="shared" si="33"/>
        <v>0</v>
      </c>
      <c r="R69" s="180"/>
      <c r="S69" s="180" t="s">
        <v>102</v>
      </c>
      <c r="T69" s="183" t="s">
        <v>146</v>
      </c>
      <c r="U69" s="154">
        <v>0</v>
      </c>
      <c r="V69" s="154">
        <f t="shared" si="34"/>
        <v>0</v>
      </c>
      <c r="W69" s="154"/>
      <c r="X69" s="154" t="s">
        <v>69</v>
      </c>
      <c r="Y69" s="144">
        <f t="shared" si="35"/>
        <v>0</v>
      </c>
      <c r="Z69" s="144">
        <f t="shared" si="36"/>
        <v>0</v>
      </c>
      <c r="AA69" s="144">
        <f t="shared" si="37"/>
        <v>0</v>
      </c>
      <c r="AB69" s="144">
        <f t="shared" si="38"/>
        <v>0</v>
      </c>
      <c r="AC69" s="144">
        <f t="shared" si="39"/>
        <v>0</v>
      </c>
      <c r="AD69" s="144">
        <f t="shared" si="40"/>
        <v>0</v>
      </c>
      <c r="AE69" s="142"/>
      <c r="AF69" s="144">
        <f t="shared" si="41"/>
        <v>0</v>
      </c>
      <c r="AG69" s="142" t="s">
        <v>203</v>
      </c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</row>
    <row r="70" spans="1:60" ht="22.5" outlineLevel="3" x14ac:dyDescent="0.2">
      <c r="A70" s="175">
        <v>30</v>
      </c>
      <c r="B70" s="176" t="s">
        <v>231</v>
      </c>
      <c r="C70" s="187" t="s">
        <v>232</v>
      </c>
      <c r="D70" s="177" t="s">
        <v>206</v>
      </c>
      <c r="E70" s="178">
        <v>10</v>
      </c>
      <c r="F70" s="179"/>
      <c r="G70" s="180">
        <f t="shared" si="28"/>
        <v>0</v>
      </c>
      <c r="H70" s="181"/>
      <c r="I70" s="182">
        <f t="shared" si="29"/>
        <v>0</v>
      </c>
      <c r="J70" s="179"/>
      <c r="K70" s="180">
        <f t="shared" si="30"/>
        <v>0</v>
      </c>
      <c r="L70" s="180">
        <v>15</v>
      </c>
      <c r="M70" s="180">
        <f t="shared" si="31"/>
        <v>0</v>
      </c>
      <c r="N70" s="180">
        <v>0</v>
      </c>
      <c r="O70" s="180">
        <f t="shared" si="32"/>
        <v>0</v>
      </c>
      <c r="P70" s="180">
        <v>0</v>
      </c>
      <c r="Q70" s="180">
        <f t="shared" si="33"/>
        <v>0</v>
      </c>
      <c r="R70" s="180"/>
      <c r="S70" s="180" t="s">
        <v>102</v>
      </c>
      <c r="T70" s="183" t="s">
        <v>146</v>
      </c>
      <c r="U70" s="154">
        <v>0</v>
      </c>
      <c r="V70" s="154">
        <f t="shared" si="34"/>
        <v>0</v>
      </c>
      <c r="W70" s="154"/>
      <c r="X70" s="154" t="s">
        <v>69</v>
      </c>
      <c r="Y70" s="144">
        <f t="shared" si="35"/>
        <v>0</v>
      </c>
      <c r="Z70" s="144">
        <f t="shared" si="36"/>
        <v>0</v>
      </c>
      <c r="AA70" s="144">
        <f t="shared" si="37"/>
        <v>0</v>
      </c>
      <c r="AB70" s="144">
        <f t="shared" si="38"/>
        <v>0</v>
      </c>
      <c r="AC70" s="144">
        <f t="shared" si="39"/>
        <v>0</v>
      </c>
      <c r="AD70" s="144">
        <f t="shared" si="40"/>
        <v>0</v>
      </c>
      <c r="AE70" s="142"/>
      <c r="AF70" s="144">
        <f t="shared" si="41"/>
        <v>0</v>
      </c>
      <c r="AG70" s="142" t="s">
        <v>203</v>
      </c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</row>
    <row r="71" spans="1:60" outlineLevel="3" x14ac:dyDescent="0.2">
      <c r="A71" s="175">
        <v>32</v>
      </c>
      <c r="B71" s="176" t="s">
        <v>233</v>
      </c>
      <c r="C71" s="187" t="s">
        <v>234</v>
      </c>
      <c r="D71" s="177" t="s">
        <v>110</v>
      </c>
      <c r="E71" s="178">
        <v>27</v>
      </c>
      <c r="F71" s="179"/>
      <c r="G71" s="180">
        <f t="shared" si="28"/>
        <v>0</v>
      </c>
      <c r="H71" s="181"/>
      <c r="I71" s="182">
        <f t="shared" si="29"/>
        <v>0</v>
      </c>
      <c r="J71" s="179"/>
      <c r="K71" s="180">
        <f t="shared" si="30"/>
        <v>0</v>
      </c>
      <c r="L71" s="180">
        <v>15</v>
      </c>
      <c r="M71" s="180">
        <f t="shared" si="31"/>
        <v>0</v>
      </c>
      <c r="N71" s="180">
        <v>6.0000000000000002E-5</v>
      </c>
      <c r="O71" s="180">
        <f t="shared" si="32"/>
        <v>0</v>
      </c>
      <c r="P71" s="180">
        <v>0</v>
      </c>
      <c r="Q71" s="180">
        <f t="shared" si="33"/>
        <v>0</v>
      </c>
      <c r="R71" s="180" t="s">
        <v>202</v>
      </c>
      <c r="S71" s="180" t="s">
        <v>111</v>
      </c>
      <c r="T71" s="183" t="s">
        <v>111</v>
      </c>
      <c r="U71" s="154">
        <v>0</v>
      </c>
      <c r="V71" s="154">
        <f t="shared" si="34"/>
        <v>0</v>
      </c>
      <c r="W71" s="154"/>
      <c r="X71" s="154" t="s">
        <v>69</v>
      </c>
      <c r="Y71" s="144">
        <f t="shared" si="35"/>
        <v>0</v>
      </c>
      <c r="Z71" s="144">
        <f t="shared" si="36"/>
        <v>0</v>
      </c>
      <c r="AA71" s="144">
        <f t="shared" si="37"/>
        <v>0</v>
      </c>
      <c r="AB71" s="144">
        <f t="shared" si="38"/>
        <v>0</v>
      </c>
      <c r="AC71" s="144">
        <f t="shared" si="39"/>
        <v>0</v>
      </c>
      <c r="AD71" s="144">
        <f t="shared" si="40"/>
        <v>0</v>
      </c>
      <c r="AE71" s="142"/>
      <c r="AF71" s="144">
        <f t="shared" si="41"/>
        <v>0</v>
      </c>
      <c r="AG71" s="142" t="s">
        <v>203</v>
      </c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</row>
    <row r="72" spans="1:60" outlineLevel="3" x14ac:dyDescent="0.2">
      <c r="A72" s="175">
        <v>33</v>
      </c>
      <c r="B72" s="176" t="s">
        <v>235</v>
      </c>
      <c r="C72" s="187" t="s">
        <v>236</v>
      </c>
      <c r="D72" s="177" t="s">
        <v>110</v>
      </c>
      <c r="E72" s="178">
        <v>27</v>
      </c>
      <c r="F72" s="179"/>
      <c r="G72" s="180">
        <f t="shared" si="28"/>
        <v>0</v>
      </c>
      <c r="H72" s="181"/>
      <c r="I72" s="182">
        <f t="shared" si="29"/>
        <v>0</v>
      </c>
      <c r="J72" s="179"/>
      <c r="K72" s="180">
        <f t="shared" si="30"/>
        <v>0</v>
      </c>
      <c r="L72" s="180">
        <v>15</v>
      </c>
      <c r="M72" s="180">
        <f t="shared" si="31"/>
        <v>0</v>
      </c>
      <c r="N72" s="180">
        <v>1.0000000000000001E-5</v>
      </c>
      <c r="O72" s="180">
        <f t="shared" si="32"/>
        <v>0</v>
      </c>
      <c r="P72" s="180">
        <v>0</v>
      </c>
      <c r="Q72" s="180">
        <f t="shared" si="33"/>
        <v>0</v>
      </c>
      <c r="R72" s="180" t="s">
        <v>202</v>
      </c>
      <c r="S72" s="180" t="s">
        <v>111</v>
      </c>
      <c r="T72" s="183" t="s">
        <v>111</v>
      </c>
      <c r="U72" s="154">
        <v>0</v>
      </c>
      <c r="V72" s="154">
        <f t="shared" si="34"/>
        <v>0</v>
      </c>
      <c r="W72" s="154"/>
      <c r="X72" s="154" t="s">
        <v>69</v>
      </c>
      <c r="Y72" s="144">
        <f t="shared" si="35"/>
        <v>0</v>
      </c>
      <c r="Z72" s="144">
        <f t="shared" si="36"/>
        <v>0</v>
      </c>
      <c r="AA72" s="144">
        <f t="shared" si="37"/>
        <v>0</v>
      </c>
      <c r="AB72" s="144">
        <f t="shared" si="38"/>
        <v>0</v>
      </c>
      <c r="AC72" s="144">
        <f t="shared" si="39"/>
        <v>0</v>
      </c>
      <c r="AD72" s="144">
        <f t="shared" si="40"/>
        <v>0</v>
      </c>
      <c r="AE72" s="142"/>
      <c r="AF72" s="144">
        <f t="shared" si="41"/>
        <v>0</v>
      </c>
      <c r="AG72" s="142" t="s">
        <v>203</v>
      </c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</row>
    <row r="73" spans="1:60" outlineLevel="3" x14ac:dyDescent="0.2">
      <c r="A73" s="175">
        <v>34</v>
      </c>
      <c r="B73" s="176" t="s">
        <v>237</v>
      </c>
      <c r="C73" s="187" t="s">
        <v>238</v>
      </c>
      <c r="D73" s="177" t="s">
        <v>110</v>
      </c>
      <c r="E73" s="178">
        <v>27</v>
      </c>
      <c r="F73" s="179"/>
      <c r="G73" s="180">
        <f t="shared" si="28"/>
        <v>0</v>
      </c>
      <c r="H73" s="181"/>
      <c r="I73" s="182">
        <f t="shared" si="29"/>
        <v>0</v>
      </c>
      <c r="J73" s="179"/>
      <c r="K73" s="180">
        <f t="shared" si="30"/>
        <v>0</v>
      </c>
      <c r="L73" s="180">
        <v>15</v>
      </c>
      <c r="M73" s="180">
        <f t="shared" si="31"/>
        <v>0</v>
      </c>
      <c r="N73" s="180">
        <v>0</v>
      </c>
      <c r="O73" s="180">
        <f t="shared" si="32"/>
        <v>0</v>
      </c>
      <c r="P73" s="180">
        <v>0</v>
      </c>
      <c r="Q73" s="180">
        <f t="shared" si="33"/>
        <v>0</v>
      </c>
      <c r="R73" s="180" t="s">
        <v>202</v>
      </c>
      <c r="S73" s="180" t="s">
        <v>111</v>
      </c>
      <c r="T73" s="183" t="s">
        <v>111</v>
      </c>
      <c r="U73" s="154">
        <v>0</v>
      </c>
      <c r="V73" s="154">
        <f t="shared" si="34"/>
        <v>0</v>
      </c>
      <c r="W73" s="154"/>
      <c r="X73" s="154" t="s">
        <v>69</v>
      </c>
      <c r="Y73" s="144">
        <f t="shared" si="35"/>
        <v>0</v>
      </c>
      <c r="Z73" s="144">
        <f t="shared" si="36"/>
        <v>0</v>
      </c>
      <c r="AA73" s="144">
        <f t="shared" si="37"/>
        <v>0</v>
      </c>
      <c r="AB73" s="144">
        <f t="shared" si="38"/>
        <v>0</v>
      </c>
      <c r="AC73" s="144">
        <f t="shared" si="39"/>
        <v>0</v>
      </c>
      <c r="AD73" s="144">
        <f t="shared" si="40"/>
        <v>0</v>
      </c>
      <c r="AE73" s="142"/>
      <c r="AF73" s="144">
        <f t="shared" si="41"/>
        <v>0</v>
      </c>
      <c r="AG73" s="142" t="s">
        <v>203</v>
      </c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</row>
    <row r="74" spans="1:60" outlineLevel="3" x14ac:dyDescent="0.2">
      <c r="A74" s="175">
        <v>36</v>
      </c>
      <c r="B74" s="176" t="s">
        <v>239</v>
      </c>
      <c r="C74" s="187" t="s">
        <v>240</v>
      </c>
      <c r="D74" s="177" t="s">
        <v>110</v>
      </c>
      <c r="E74" s="178">
        <v>28</v>
      </c>
      <c r="F74" s="179"/>
      <c r="G74" s="180">
        <f t="shared" si="28"/>
        <v>0</v>
      </c>
      <c r="H74" s="181"/>
      <c r="I74" s="182">
        <f t="shared" si="29"/>
        <v>0</v>
      </c>
      <c r="J74" s="179"/>
      <c r="K74" s="180">
        <f t="shared" si="30"/>
        <v>0</v>
      </c>
      <c r="L74" s="180">
        <v>15</v>
      </c>
      <c r="M74" s="180">
        <f t="shared" si="31"/>
        <v>0</v>
      </c>
      <c r="N74" s="180">
        <v>5.0000000000000002E-5</v>
      </c>
      <c r="O74" s="180">
        <f t="shared" si="32"/>
        <v>0</v>
      </c>
      <c r="P74" s="180">
        <v>0</v>
      </c>
      <c r="Q74" s="180">
        <f t="shared" si="33"/>
        <v>0</v>
      </c>
      <c r="R74" s="180" t="s">
        <v>202</v>
      </c>
      <c r="S74" s="180" t="s">
        <v>111</v>
      </c>
      <c r="T74" s="183" t="s">
        <v>111</v>
      </c>
      <c r="U74" s="154">
        <v>0</v>
      </c>
      <c r="V74" s="154">
        <f t="shared" si="34"/>
        <v>0</v>
      </c>
      <c r="W74" s="154"/>
      <c r="X74" s="154" t="s">
        <v>69</v>
      </c>
      <c r="Y74" s="144">
        <f t="shared" si="35"/>
        <v>0</v>
      </c>
      <c r="Z74" s="144">
        <f t="shared" si="36"/>
        <v>0</v>
      </c>
      <c r="AA74" s="144">
        <f t="shared" si="37"/>
        <v>0</v>
      </c>
      <c r="AB74" s="144">
        <f t="shared" si="38"/>
        <v>0</v>
      </c>
      <c r="AC74" s="144">
        <f t="shared" si="39"/>
        <v>0</v>
      </c>
      <c r="AD74" s="144">
        <f t="shared" si="40"/>
        <v>0</v>
      </c>
      <c r="AE74" s="142"/>
      <c r="AF74" s="144">
        <f t="shared" si="41"/>
        <v>0</v>
      </c>
      <c r="AG74" s="142" t="s">
        <v>203</v>
      </c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</row>
    <row r="75" spans="1:60" outlineLevel="3" x14ac:dyDescent="0.2">
      <c r="A75" s="175">
        <v>37</v>
      </c>
      <c r="B75" s="176" t="s">
        <v>241</v>
      </c>
      <c r="C75" s="187" t="s">
        <v>242</v>
      </c>
      <c r="D75" s="177" t="s">
        <v>110</v>
      </c>
      <c r="E75" s="178">
        <v>28</v>
      </c>
      <c r="F75" s="179"/>
      <c r="G75" s="180">
        <f t="shared" si="28"/>
        <v>0</v>
      </c>
      <c r="H75" s="181"/>
      <c r="I75" s="182">
        <f t="shared" si="29"/>
        <v>0</v>
      </c>
      <c r="J75" s="179"/>
      <c r="K75" s="180">
        <f t="shared" si="30"/>
        <v>0</v>
      </c>
      <c r="L75" s="180">
        <v>15</v>
      </c>
      <c r="M75" s="180">
        <f t="shared" si="31"/>
        <v>0</v>
      </c>
      <c r="N75" s="180">
        <v>5.0000000000000002E-5</v>
      </c>
      <c r="O75" s="180">
        <f t="shared" si="32"/>
        <v>0</v>
      </c>
      <c r="P75" s="180">
        <v>0</v>
      </c>
      <c r="Q75" s="180">
        <f t="shared" si="33"/>
        <v>0</v>
      </c>
      <c r="R75" s="180"/>
      <c r="S75" s="180" t="s">
        <v>102</v>
      </c>
      <c r="T75" s="183" t="s">
        <v>146</v>
      </c>
      <c r="U75" s="154">
        <v>0</v>
      </c>
      <c r="V75" s="154">
        <f t="shared" si="34"/>
        <v>0</v>
      </c>
      <c r="W75" s="154"/>
      <c r="X75" s="154" t="s">
        <v>69</v>
      </c>
      <c r="Y75" s="144">
        <f t="shared" si="35"/>
        <v>0</v>
      </c>
      <c r="Z75" s="144">
        <f t="shared" si="36"/>
        <v>0</v>
      </c>
      <c r="AA75" s="144">
        <f t="shared" si="37"/>
        <v>0</v>
      </c>
      <c r="AB75" s="144">
        <f t="shared" si="38"/>
        <v>0</v>
      </c>
      <c r="AC75" s="144">
        <f t="shared" si="39"/>
        <v>0</v>
      </c>
      <c r="AD75" s="144">
        <f t="shared" si="40"/>
        <v>0</v>
      </c>
      <c r="AE75" s="142"/>
      <c r="AF75" s="144">
        <f t="shared" si="41"/>
        <v>0</v>
      </c>
      <c r="AG75" s="142" t="s">
        <v>203</v>
      </c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</row>
    <row r="76" spans="1:60" outlineLevel="3" x14ac:dyDescent="0.2">
      <c r="A76" s="175">
        <v>39</v>
      </c>
      <c r="B76" s="176" t="s">
        <v>243</v>
      </c>
      <c r="C76" s="187" t="s">
        <v>244</v>
      </c>
      <c r="D76" s="177" t="s">
        <v>110</v>
      </c>
      <c r="E76" s="178">
        <v>1</v>
      </c>
      <c r="F76" s="179"/>
      <c r="G76" s="180">
        <f t="shared" si="28"/>
        <v>0</v>
      </c>
      <c r="H76" s="181"/>
      <c r="I76" s="182">
        <f t="shared" si="29"/>
        <v>0</v>
      </c>
      <c r="J76" s="179"/>
      <c r="K76" s="180">
        <f t="shared" si="30"/>
        <v>0</v>
      </c>
      <c r="L76" s="180">
        <v>15</v>
      </c>
      <c r="M76" s="180">
        <f t="shared" si="31"/>
        <v>0</v>
      </c>
      <c r="N76" s="180">
        <v>1.0000000000000001E-5</v>
      </c>
      <c r="O76" s="180">
        <f t="shared" si="32"/>
        <v>0</v>
      </c>
      <c r="P76" s="180">
        <v>0</v>
      </c>
      <c r="Q76" s="180">
        <f t="shared" si="33"/>
        <v>0</v>
      </c>
      <c r="R76" s="180" t="s">
        <v>202</v>
      </c>
      <c r="S76" s="180" t="s">
        <v>111</v>
      </c>
      <c r="T76" s="183" t="s">
        <v>111</v>
      </c>
      <c r="U76" s="154">
        <v>0</v>
      </c>
      <c r="V76" s="154">
        <f t="shared" si="34"/>
        <v>0</v>
      </c>
      <c r="W76" s="154"/>
      <c r="X76" s="154" t="s">
        <v>69</v>
      </c>
      <c r="Y76" s="144">
        <f t="shared" si="35"/>
        <v>0</v>
      </c>
      <c r="Z76" s="144">
        <f t="shared" si="36"/>
        <v>0</v>
      </c>
      <c r="AA76" s="144">
        <f t="shared" si="37"/>
        <v>0</v>
      </c>
      <c r="AB76" s="144">
        <f t="shared" si="38"/>
        <v>0</v>
      </c>
      <c r="AC76" s="144">
        <f t="shared" si="39"/>
        <v>0</v>
      </c>
      <c r="AD76" s="144">
        <f t="shared" si="40"/>
        <v>0</v>
      </c>
      <c r="AE76" s="142"/>
      <c r="AF76" s="144">
        <f t="shared" si="41"/>
        <v>0</v>
      </c>
      <c r="AG76" s="142" t="s">
        <v>203</v>
      </c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</row>
    <row r="77" spans="1:60" outlineLevel="3" x14ac:dyDescent="0.2">
      <c r="A77" s="175">
        <v>40</v>
      </c>
      <c r="B77" s="176" t="s">
        <v>245</v>
      </c>
      <c r="C77" s="187" t="s">
        <v>246</v>
      </c>
      <c r="D77" s="177" t="s">
        <v>110</v>
      </c>
      <c r="E77" s="178">
        <v>1</v>
      </c>
      <c r="F77" s="179"/>
      <c r="G77" s="180">
        <f t="shared" si="28"/>
        <v>0</v>
      </c>
      <c r="H77" s="181"/>
      <c r="I77" s="182">
        <f t="shared" si="29"/>
        <v>0</v>
      </c>
      <c r="J77" s="179"/>
      <c r="K77" s="180">
        <f t="shared" si="30"/>
        <v>0</v>
      </c>
      <c r="L77" s="180">
        <v>15</v>
      </c>
      <c r="M77" s="180">
        <f t="shared" si="31"/>
        <v>0</v>
      </c>
      <c r="N77" s="180">
        <v>1.0000000000000001E-5</v>
      </c>
      <c r="O77" s="180">
        <f t="shared" si="32"/>
        <v>0</v>
      </c>
      <c r="P77" s="180">
        <v>0</v>
      </c>
      <c r="Q77" s="180">
        <f t="shared" si="33"/>
        <v>0</v>
      </c>
      <c r="R77" s="180" t="s">
        <v>202</v>
      </c>
      <c r="S77" s="180" t="s">
        <v>111</v>
      </c>
      <c r="T77" s="183" t="s">
        <v>111</v>
      </c>
      <c r="U77" s="154">
        <v>0</v>
      </c>
      <c r="V77" s="154">
        <f t="shared" si="34"/>
        <v>0</v>
      </c>
      <c r="W77" s="154"/>
      <c r="X77" s="154" t="s">
        <v>69</v>
      </c>
      <c r="Y77" s="144">
        <f t="shared" si="35"/>
        <v>0</v>
      </c>
      <c r="Z77" s="144">
        <f t="shared" si="36"/>
        <v>0</v>
      </c>
      <c r="AA77" s="144">
        <f t="shared" si="37"/>
        <v>0</v>
      </c>
      <c r="AB77" s="144">
        <f t="shared" si="38"/>
        <v>0</v>
      </c>
      <c r="AC77" s="144">
        <f t="shared" si="39"/>
        <v>0</v>
      </c>
      <c r="AD77" s="144">
        <f t="shared" si="40"/>
        <v>0</v>
      </c>
      <c r="AE77" s="142"/>
      <c r="AF77" s="144">
        <f t="shared" si="41"/>
        <v>0</v>
      </c>
      <c r="AG77" s="142" t="s">
        <v>203</v>
      </c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</row>
    <row r="78" spans="1:60" outlineLevel="3" x14ac:dyDescent="0.2">
      <c r="A78" s="175">
        <v>42</v>
      </c>
      <c r="B78" s="176" t="s">
        <v>247</v>
      </c>
      <c r="C78" s="187" t="s">
        <v>248</v>
      </c>
      <c r="D78" s="177" t="s">
        <v>206</v>
      </c>
      <c r="E78" s="178">
        <v>11</v>
      </c>
      <c r="F78" s="179"/>
      <c r="G78" s="180">
        <f t="shared" si="28"/>
        <v>0</v>
      </c>
      <c r="H78" s="181"/>
      <c r="I78" s="182">
        <f t="shared" si="29"/>
        <v>0</v>
      </c>
      <c r="J78" s="179"/>
      <c r="K78" s="180">
        <f t="shared" si="30"/>
        <v>0</v>
      </c>
      <c r="L78" s="180">
        <v>15</v>
      </c>
      <c r="M78" s="180">
        <f t="shared" si="31"/>
        <v>0</v>
      </c>
      <c r="N78" s="180">
        <v>0</v>
      </c>
      <c r="O78" s="180">
        <f t="shared" si="32"/>
        <v>0</v>
      </c>
      <c r="P78" s="180">
        <v>0</v>
      </c>
      <c r="Q78" s="180">
        <f t="shared" si="33"/>
        <v>0</v>
      </c>
      <c r="R78" s="180"/>
      <c r="S78" s="180" t="s">
        <v>102</v>
      </c>
      <c r="T78" s="183" t="s">
        <v>146</v>
      </c>
      <c r="U78" s="154">
        <v>0</v>
      </c>
      <c r="V78" s="154">
        <f t="shared" si="34"/>
        <v>0</v>
      </c>
      <c r="W78" s="154"/>
      <c r="X78" s="154" t="s">
        <v>69</v>
      </c>
      <c r="Y78" s="144">
        <f t="shared" si="35"/>
        <v>0</v>
      </c>
      <c r="Z78" s="144">
        <f t="shared" si="36"/>
        <v>0</v>
      </c>
      <c r="AA78" s="144">
        <f t="shared" si="37"/>
        <v>0</v>
      </c>
      <c r="AB78" s="144">
        <f t="shared" si="38"/>
        <v>0</v>
      </c>
      <c r="AC78" s="144">
        <f t="shared" si="39"/>
        <v>0</v>
      </c>
      <c r="AD78" s="144">
        <f t="shared" si="40"/>
        <v>0</v>
      </c>
      <c r="AE78" s="142"/>
      <c r="AF78" s="144">
        <f t="shared" si="41"/>
        <v>0</v>
      </c>
      <c r="AG78" s="142" t="s">
        <v>203</v>
      </c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</row>
    <row r="79" spans="1:60" outlineLevel="3" x14ac:dyDescent="0.2">
      <c r="A79" s="175">
        <v>44</v>
      </c>
      <c r="B79" s="176" t="s">
        <v>249</v>
      </c>
      <c r="C79" s="187" t="s">
        <v>250</v>
      </c>
      <c r="D79" s="177" t="s">
        <v>110</v>
      </c>
      <c r="E79" s="178">
        <v>4</v>
      </c>
      <c r="F79" s="179"/>
      <c r="G79" s="180">
        <f t="shared" si="28"/>
        <v>0</v>
      </c>
      <c r="H79" s="181"/>
      <c r="I79" s="182">
        <f t="shared" si="29"/>
        <v>0</v>
      </c>
      <c r="J79" s="179"/>
      <c r="K79" s="180">
        <f t="shared" si="30"/>
        <v>0</v>
      </c>
      <c r="L79" s="180">
        <v>15</v>
      </c>
      <c r="M79" s="180">
        <f t="shared" si="31"/>
        <v>0</v>
      </c>
      <c r="N79" s="180">
        <v>0</v>
      </c>
      <c r="O79" s="180">
        <f t="shared" si="32"/>
        <v>0</v>
      </c>
      <c r="P79" s="180">
        <v>0</v>
      </c>
      <c r="Q79" s="180">
        <f t="shared" si="33"/>
        <v>0</v>
      </c>
      <c r="R79" s="180"/>
      <c r="S79" s="180" t="s">
        <v>102</v>
      </c>
      <c r="T79" s="183" t="s">
        <v>146</v>
      </c>
      <c r="U79" s="154">
        <v>0</v>
      </c>
      <c r="V79" s="154">
        <f t="shared" si="34"/>
        <v>0</v>
      </c>
      <c r="W79" s="154"/>
      <c r="X79" s="154" t="s">
        <v>69</v>
      </c>
      <c r="Y79" s="144">
        <f t="shared" si="35"/>
        <v>0</v>
      </c>
      <c r="Z79" s="144">
        <f t="shared" si="36"/>
        <v>0</v>
      </c>
      <c r="AA79" s="144">
        <f t="shared" si="37"/>
        <v>0</v>
      </c>
      <c r="AB79" s="144">
        <f t="shared" si="38"/>
        <v>0</v>
      </c>
      <c r="AC79" s="144">
        <f t="shared" si="39"/>
        <v>0</v>
      </c>
      <c r="AD79" s="144">
        <f t="shared" si="40"/>
        <v>0</v>
      </c>
      <c r="AE79" s="142"/>
      <c r="AF79" s="144">
        <f t="shared" si="41"/>
        <v>0</v>
      </c>
      <c r="AG79" s="142" t="s">
        <v>203</v>
      </c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</row>
    <row r="80" spans="1:60" ht="22.5" outlineLevel="3" x14ac:dyDescent="0.2">
      <c r="A80" s="175">
        <v>46</v>
      </c>
      <c r="B80" s="176" t="s">
        <v>251</v>
      </c>
      <c r="C80" s="187" t="s">
        <v>252</v>
      </c>
      <c r="D80" s="177" t="s">
        <v>206</v>
      </c>
      <c r="E80" s="178">
        <v>5</v>
      </c>
      <c r="F80" s="179"/>
      <c r="G80" s="180">
        <f t="shared" si="28"/>
        <v>0</v>
      </c>
      <c r="H80" s="181"/>
      <c r="I80" s="182">
        <f t="shared" si="29"/>
        <v>0</v>
      </c>
      <c r="J80" s="179"/>
      <c r="K80" s="180">
        <f t="shared" si="30"/>
        <v>0</v>
      </c>
      <c r="L80" s="180">
        <v>15</v>
      </c>
      <c r="M80" s="180">
        <f t="shared" si="31"/>
        <v>0</v>
      </c>
      <c r="N80" s="180">
        <v>0</v>
      </c>
      <c r="O80" s="180">
        <f t="shared" si="32"/>
        <v>0</v>
      </c>
      <c r="P80" s="180">
        <v>0</v>
      </c>
      <c r="Q80" s="180">
        <f t="shared" si="33"/>
        <v>0</v>
      </c>
      <c r="R80" s="180"/>
      <c r="S80" s="180" t="s">
        <v>102</v>
      </c>
      <c r="T80" s="183" t="s">
        <v>146</v>
      </c>
      <c r="U80" s="154">
        <v>0</v>
      </c>
      <c r="V80" s="154">
        <f t="shared" si="34"/>
        <v>0</v>
      </c>
      <c r="W80" s="154"/>
      <c r="X80" s="154" t="s">
        <v>69</v>
      </c>
      <c r="Y80" s="144">
        <f t="shared" si="35"/>
        <v>0</v>
      </c>
      <c r="Z80" s="144">
        <f t="shared" si="36"/>
        <v>0</v>
      </c>
      <c r="AA80" s="144">
        <f t="shared" si="37"/>
        <v>0</v>
      </c>
      <c r="AB80" s="144">
        <f t="shared" si="38"/>
        <v>0</v>
      </c>
      <c r="AC80" s="144">
        <f t="shared" si="39"/>
        <v>0</v>
      </c>
      <c r="AD80" s="144">
        <f t="shared" si="40"/>
        <v>0</v>
      </c>
      <c r="AE80" s="142"/>
      <c r="AF80" s="144">
        <f t="shared" si="41"/>
        <v>0</v>
      </c>
      <c r="AG80" s="142" t="s">
        <v>203</v>
      </c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</row>
    <row r="81" spans="1:60" outlineLevel="3" x14ac:dyDescent="0.2">
      <c r="A81" s="175">
        <v>48</v>
      </c>
      <c r="B81" s="176" t="s">
        <v>253</v>
      </c>
      <c r="C81" s="187" t="s">
        <v>254</v>
      </c>
      <c r="D81" s="177" t="s">
        <v>110</v>
      </c>
      <c r="E81" s="178">
        <v>1</v>
      </c>
      <c r="F81" s="179"/>
      <c r="G81" s="180">
        <f t="shared" si="28"/>
        <v>0</v>
      </c>
      <c r="H81" s="181"/>
      <c r="I81" s="182">
        <f t="shared" si="29"/>
        <v>0</v>
      </c>
      <c r="J81" s="179"/>
      <c r="K81" s="180">
        <f t="shared" si="30"/>
        <v>0</v>
      </c>
      <c r="L81" s="180">
        <v>15</v>
      </c>
      <c r="M81" s="180">
        <f t="shared" si="31"/>
        <v>0</v>
      </c>
      <c r="N81" s="180">
        <v>3.5E-4</v>
      </c>
      <c r="O81" s="180">
        <f t="shared" si="32"/>
        <v>0</v>
      </c>
      <c r="P81" s="180">
        <v>0</v>
      </c>
      <c r="Q81" s="180">
        <f t="shared" si="33"/>
        <v>0</v>
      </c>
      <c r="R81" s="180" t="s">
        <v>202</v>
      </c>
      <c r="S81" s="180" t="s">
        <v>111</v>
      </c>
      <c r="T81" s="183" t="s">
        <v>146</v>
      </c>
      <c r="U81" s="154">
        <v>0</v>
      </c>
      <c r="V81" s="154">
        <f t="shared" si="34"/>
        <v>0</v>
      </c>
      <c r="W81" s="154"/>
      <c r="X81" s="154" t="s">
        <v>69</v>
      </c>
      <c r="Y81" s="144">
        <f t="shared" si="35"/>
        <v>0</v>
      </c>
      <c r="Z81" s="144">
        <f t="shared" si="36"/>
        <v>0</v>
      </c>
      <c r="AA81" s="144">
        <f t="shared" si="37"/>
        <v>0</v>
      </c>
      <c r="AB81" s="144">
        <f t="shared" si="38"/>
        <v>0</v>
      </c>
      <c r="AC81" s="144">
        <f t="shared" si="39"/>
        <v>0</v>
      </c>
      <c r="AD81" s="144">
        <f t="shared" si="40"/>
        <v>0</v>
      </c>
      <c r="AE81" s="142"/>
      <c r="AF81" s="144">
        <f t="shared" si="41"/>
        <v>0</v>
      </c>
      <c r="AG81" s="142" t="s">
        <v>203</v>
      </c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</row>
    <row r="82" spans="1:60" outlineLevel="3" x14ac:dyDescent="0.2">
      <c r="A82" s="175">
        <v>50</v>
      </c>
      <c r="B82" s="176" t="s">
        <v>255</v>
      </c>
      <c r="C82" s="187" t="s">
        <v>256</v>
      </c>
      <c r="D82" s="177" t="s">
        <v>110</v>
      </c>
      <c r="E82" s="178">
        <v>70</v>
      </c>
      <c r="F82" s="179"/>
      <c r="G82" s="180">
        <f t="shared" si="28"/>
        <v>0</v>
      </c>
      <c r="H82" s="181"/>
      <c r="I82" s="182">
        <f t="shared" si="29"/>
        <v>0</v>
      </c>
      <c r="J82" s="179"/>
      <c r="K82" s="180">
        <f t="shared" si="30"/>
        <v>0</v>
      </c>
      <c r="L82" s="180">
        <v>15</v>
      </c>
      <c r="M82" s="180">
        <f t="shared" si="31"/>
        <v>0</v>
      </c>
      <c r="N82" s="180">
        <v>3.3E-4</v>
      </c>
      <c r="O82" s="180">
        <f t="shared" si="32"/>
        <v>0.02</v>
      </c>
      <c r="P82" s="180">
        <v>0</v>
      </c>
      <c r="Q82" s="180">
        <f t="shared" si="33"/>
        <v>0</v>
      </c>
      <c r="R82" s="180" t="s">
        <v>202</v>
      </c>
      <c r="S82" s="180" t="s">
        <v>111</v>
      </c>
      <c r="T82" s="183" t="s">
        <v>146</v>
      </c>
      <c r="U82" s="154">
        <v>0</v>
      </c>
      <c r="V82" s="154">
        <f t="shared" si="34"/>
        <v>0</v>
      </c>
      <c r="W82" s="154"/>
      <c r="X82" s="154" t="s">
        <v>69</v>
      </c>
      <c r="Y82" s="144">
        <f t="shared" si="35"/>
        <v>0</v>
      </c>
      <c r="Z82" s="144">
        <f t="shared" si="36"/>
        <v>0</v>
      </c>
      <c r="AA82" s="144">
        <f t="shared" si="37"/>
        <v>0</v>
      </c>
      <c r="AB82" s="144">
        <f t="shared" si="38"/>
        <v>0.02</v>
      </c>
      <c r="AC82" s="144">
        <f t="shared" si="39"/>
        <v>0</v>
      </c>
      <c r="AD82" s="144">
        <f t="shared" si="40"/>
        <v>0</v>
      </c>
      <c r="AE82" s="142"/>
      <c r="AF82" s="144">
        <f t="shared" si="41"/>
        <v>0</v>
      </c>
      <c r="AG82" s="142" t="s">
        <v>203</v>
      </c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</row>
    <row r="83" spans="1:60" outlineLevel="3" x14ac:dyDescent="0.2">
      <c r="A83" s="175">
        <v>52</v>
      </c>
      <c r="B83" s="176" t="s">
        <v>257</v>
      </c>
      <c r="C83" s="187" t="s">
        <v>258</v>
      </c>
      <c r="D83" s="177" t="s">
        <v>157</v>
      </c>
      <c r="E83" s="178">
        <v>30</v>
      </c>
      <c r="F83" s="179"/>
      <c r="G83" s="180">
        <f t="shared" si="28"/>
        <v>0</v>
      </c>
      <c r="H83" s="181"/>
      <c r="I83" s="182">
        <f t="shared" si="29"/>
        <v>0</v>
      </c>
      <c r="J83" s="179"/>
      <c r="K83" s="180">
        <f t="shared" si="30"/>
        <v>0</v>
      </c>
      <c r="L83" s="180">
        <v>15</v>
      </c>
      <c r="M83" s="180">
        <f t="shared" si="31"/>
        <v>0</v>
      </c>
      <c r="N83" s="180">
        <v>1.1E-4</v>
      </c>
      <c r="O83" s="180">
        <f t="shared" si="32"/>
        <v>0</v>
      </c>
      <c r="P83" s="180">
        <v>0</v>
      </c>
      <c r="Q83" s="180">
        <f t="shared" si="33"/>
        <v>0</v>
      </c>
      <c r="R83" s="180" t="s">
        <v>202</v>
      </c>
      <c r="S83" s="180" t="s">
        <v>111</v>
      </c>
      <c r="T83" s="183" t="s">
        <v>111</v>
      </c>
      <c r="U83" s="154">
        <v>0</v>
      </c>
      <c r="V83" s="154">
        <f t="shared" si="34"/>
        <v>0</v>
      </c>
      <c r="W83" s="154"/>
      <c r="X83" s="154" t="s">
        <v>69</v>
      </c>
      <c r="Y83" s="144">
        <f t="shared" si="35"/>
        <v>0</v>
      </c>
      <c r="Z83" s="144">
        <f t="shared" si="36"/>
        <v>0</v>
      </c>
      <c r="AA83" s="144">
        <f t="shared" si="37"/>
        <v>0</v>
      </c>
      <c r="AB83" s="144">
        <f t="shared" si="38"/>
        <v>0</v>
      </c>
      <c r="AC83" s="144">
        <f t="shared" si="39"/>
        <v>0</v>
      </c>
      <c r="AD83" s="144">
        <f t="shared" si="40"/>
        <v>0</v>
      </c>
      <c r="AE83" s="142"/>
      <c r="AF83" s="144">
        <f t="shared" si="41"/>
        <v>0</v>
      </c>
      <c r="AG83" s="142" t="s">
        <v>203</v>
      </c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</row>
    <row r="84" spans="1:60" outlineLevel="3" x14ac:dyDescent="0.2">
      <c r="A84" s="175">
        <v>53</v>
      </c>
      <c r="B84" s="176" t="s">
        <v>259</v>
      </c>
      <c r="C84" s="187" t="s">
        <v>260</v>
      </c>
      <c r="D84" s="177" t="s">
        <v>157</v>
      </c>
      <c r="E84" s="178">
        <v>50</v>
      </c>
      <c r="F84" s="179"/>
      <c r="G84" s="180">
        <f t="shared" si="28"/>
        <v>0</v>
      </c>
      <c r="H84" s="181"/>
      <c r="I84" s="182">
        <f t="shared" si="29"/>
        <v>0</v>
      </c>
      <c r="J84" s="179"/>
      <c r="K84" s="180">
        <f t="shared" si="30"/>
        <v>0</v>
      </c>
      <c r="L84" s="180">
        <v>15</v>
      </c>
      <c r="M84" s="180">
        <f t="shared" si="31"/>
        <v>0</v>
      </c>
      <c r="N84" s="180">
        <v>6.9999999999999994E-5</v>
      </c>
      <c r="O84" s="180">
        <f t="shared" si="32"/>
        <v>0</v>
      </c>
      <c r="P84" s="180">
        <v>0</v>
      </c>
      <c r="Q84" s="180">
        <f t="shared" si="33"/>
        <v>0</v>
      </c>
      <c r="R84" s="180" t="s">
        <v>202</v>
      </c>
      <c r="S84" s="180" t="s">
        <v>111</v>
      </c>
      <c r="T84" s="183" t="s">
        <v>111</v>
      </c>
      <c r="U84" s="154">
        <v>0</v>
      </c>
      <c r="V84" s="154">
        <f t="shared" si="34"/>
        <v>0</v>
      </c>
      <c r="W84" s="154"/>
      <c r="X84" s="154" t="s">
        <v>69</v>
      </c>
      <c r="Y84" s="144">
        <f t="shared" si="35"/>
        <v>0</v>
      </c>
      <c r="Z84" s="144">
        <f t="shared" si="36"/>
        <v>0</v>
      </c>
      <c r="AA84" s="144">
        <f t="shared" si="37"/>
        <v>0</v>
      </c>
      <c r="AB84" s="144">
        <f t="shared" si="38"/>
        <v>0</v>
      </c>
      <c r="AC84" s="144">
        <f t="shared" si="39"/>
        <v>0</v>
      </c>
      <c r="AD84" s="144">
        <f t="shared" si="40"/>
        <v>0</v>
      </c>
      <c r="AE84" s="142"/>
      <c r="AF84" s="144">
        <f t="shared" si="41"/>
        <v>0</v>
      </c>
      <c r="AG84" s="142" t="s">
        <v>203</v>
      </c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</row>
    <row r="85" spans="1:60" outlineLevel="3" x14ac:dyDescent="0.2">
      <c r="A85" s="175">
        <v>54</v>
      </c>
      <c r="B85" s="176" t="s">
        <v>261</v>
      </c>
      <c r="C85" s="187" t="s">
        <v>262</v>
      </c>
      <c r="D85" s="177" t="s">
        <v>110</v>
      </c>
      <c r="E85" s="178">
        <v>80</v>
      </c>
      <c r="F85" s="179"/>
      <c r="G85" s="180">
        <f t="shared" si="28"/>
        <v>0</v>
      </c>
      <c r="H85" s="181"/>
      <c r="I85" s="182">
        <f t="shared" si="29"/>
        <v>0</v>
      </c>
      <c r="J85" s="179"/>
      <c r="K85" s="180">
        <f t="shared" si="30"/>
        <v>0</v>
      </c>
      <c r="L85" s="180">
        <v>15</v>
      </c>
      <c r="M85" s="180">
        <f t="shared" si="31"/>
        <v>0</v>
      </c>
      <c r="N85" s="180">
        <v>1.0000000000000001E-5</v>
      </c>
      <c r="O85" s="180">
        <f t="shared" si="32"/>
        <v>0</v>
      </c>
      <c r="P85" s="180">
        <v>0</v>
      </c>
      <c r="Q85" s="180">
        <f t="shared" si="33"/>
        <v>0</v>
      </c>
      <c r="R85" s="180" t="s">
        <v>202</v>
      </c>
      <c r="S85" s="180" t="s">
        <v>111</v>
      </c>
      <c r="T85" s="183" t="s">
        <v>111</v>
      </c>
      <c r="U85" s="154">
        <v>0</v>
      </c>
      <c r="V85" s="154">
        <f t="shared" si="34"/>
        <v>0</v>
      </c>
      <c r="W85" s="154"/>
      <c r="X85" s="154" t="s">
        <v>69</v>
      </c>
      <c r="Y85" s="144">
        <f t="shared" si="35"/>
        <v>0</v>
      </c>
      <c r="Z85" s="144">
        <f t="shared" si="36"/>
        <v>0</v>
      </c>
      <c r="AA85" s="144">
        <f t="shared" si="37"/>
        <v>0</v>
      </c>
      <c r="AB85" s="144">
        <f t="shared" si="38"/>
        <v>0</v>
      </c>
      <c r="AC85" s="144">
        <f t="shared" si="39"/>
        <v>0</v>
      </c>
      <c r="AD85" s="144">
        <f t="shared" si="40"/>
        <v>0</v>
      </c>
      <c r="AE85" s="142"/>
      <c r="AF85" s="144">
        <f t="shared" si="41"/>
        <v>0</v>
      </c>
      <c r="AG85" s="142" t="s">
        <v>203</v>
      </c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</row>
    <row r="86" spans="1:60" outlineLevel="3" x14ac:dyDescent="0.2">
      <c r="A86" s="175">
        <v>55</v>
      </c>
      <c r="B86" s="176" t="s">
        <v>263</v>
      </c>
      <c r="C86" s="187" t="s">
        <v>264</v>
      </c>
      <c r="D86" s="177" t="s">
        <v>110</v>
      </c>
      <c r="E86" s="178">
        <v>100</v>
      </c>
      <c r="F86" s="179"/>
      <c r="G86" s="180">
        <f t="shared" si="28"/>
        <v>0</v>
      </c>
      <c r="H86" s="181"/>
      <c r="I86" s="182">
        <f t="shared" si="29"/>
        <v>0</v>
      </c>
      <c r="J86" s="179"/>
      <c r="K86" s="180">
        <f t="shared" si="30"/>
        <v>0</v>
      </c>
      <c r="L86" s="180">
        <v>15</v>
      </c>
      <c r="M86" s="180">
        <f t="shared" si="31"/>
        <v>0</v>
      </c>
      <c r="N86" s="180">
        <v>0</v>
      </c>
      <c r="O86" s="180">
        <f t="shared" si="32"/>
        <v>0</v>
      </c>
      <c r="P86" s="180">
        <v>0</v>
      </c>
      <c r="Q86" s="180">
        <f t="shared" si="33"/>
        <v>0</v>
      </c>
      <c r="R86" s="180" t="s">
        <v>202</v>
      </c>
      <c r="S86" s="180" t="s">
        <v>111</v>
      </c>
      <c r="T86" s="183" t="s">
        <v>111</v>
      </c>
      <c r="U86" s="154">
        <v>0</v>
      </c>
      <c r="V86" s="154">
        <f t="shared" si="34"/>
        <v>0</v>
      </c>
      <c r="W86" s="154"/>
      <c r="X86" s="154" t="s">
        <v>69</v>
      </c>
      <c r="Y86" s="144">
        <f t="shared" si="35"/>
        <v>0</v>
      </c>
      <c r="Z86" s="144">
        <f t="shared" si="36"/>
        <v>0</v>
      </c>
      <c r="AA86" s="144">
        <f t="shared" si="37"/>
        <v>0</v>
      </c>
      <c r="AB86" s="144">
        <f t="shared" si="38"/>
        <v>0</v>
      </c>
      <c r="AC86" s="144">
        <f t="shared" si="39"/>
        <v>0</v>
      </c>
      <c r="AD86" s="144">
        <f t="shared" si="40"/>
        <v>0</v>
      </c>
      <c r="AE86" s="142"/>
      <c r="AF86" s="144">
        <f t="shared" si="41"/>
        <v>0</v>
      </c>
      <c r="AG86" s="142" t="s">
        <v>203</v>
      </c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</row>
    <row r="87" spans="1:60" outlineLevel="3" x14ac:dyDescent="0.2">
      <c r="A87" s="175">
        <v>57</v>
      </c>
      <c r="B87" s="176" t="s">
        <v>265</v>
      </c>
      <c r="C87" s="187" t="s">
        <v>266</v>
      </c>
      <c r="D87" s="177" t="s">
        <v>157</v>
      </c>
      <c r="E87" s="178">
        <v>30</v>
      </c>
      <c r="F87" s="179"/>
      <c r="G87" s="180">
        <f t="shared" si="28"/>
        <v>0</v>
      </c>
      <c r="H87" s="181"/>
      <c r="I87" s="182">
        <f t="shared" si="29"/>
        <v>0</v>
      </c>
      <c r="J87" s="179"/>
      <c r="K87" s="180">
        <f t="shared" si="30"/>
        <v>0</v>
      </c>
      <c r="L87" s="180">
        <v>15</v>
      </c>
      <c r="M87" s="180">
        <f t="shared" si="31"/>
        <v>0</v>
      </c>
      <c r="N87" s="180">
        <v>2.5999999999999998E-4</v>
      </c>
      <c r="O87" s="180">
        <f t="shared" si="32"/>
        <v>0.01</v>
      </c>
      <c r="P87" s="180">
        <v>0</v>
      </c>
      <c r="Q87" s="180">
        <f t="shared" si="33"/>
        <v>0</v>
      </c>
      <c r="R87" s="180" t="s">
        <v>202</v>
      </c>
      <c r="S87" s="180" t="s">
        <v>111</v>
      </c>
      <c r="T87" s="183" t="s">
        <v>111</v>
      </c>
      <c r="U87" s="154">
        <v>0</v>
      </c>
      <c r="V87" s="154">
        <f t="shared" si="34"/>
        <v>0</v>
      </c>
      <c r="W87" s="154"/>
      <c r="X87" s="154" t="s">
        <v>69</v>
      </c>
      <c r="Y87" s="144">
        <f t="shared" si="35"/>
        <v>0</v>
      </c>
      <c r="Z87" s="144">
        <f t="shared" si="36"/>
        <v>0</v>
      </c>
      <c r="AA87" s="144">
        <f t="shared" si="37"/>
        <v>0</v>
      </c>
      <c r="AB87" s="144">
        <f t="shared" si="38"/>
        <v>0.01</v>
      </c>
      <c r="AC87" s="144">
        <f t="shared" si="39"/>
        <v>0</v>
      </c>
      <c r="AD87" s="144">
        <f t="shared" si="40"/>
        <v>0</v>
      </c>
      <c r="AE87" s="142"/>
      <c r="AF87" s="144">
        <f t="shared" si="41"/>
        <v>0</v>
      </c>
      <c r="AG87" s="142" t="s">
        <v>203</v>
      </c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</row>
    <row r="88" spans="1:60" outlineLevel="3" x14ac:dyDescent="0.2">
      <c r="A88" s="175">
        <v>59</v>
      </c>
      <c r="B88" s="176" t="s">
        <v>267</v>
      </c>
      <c r="C88" s="187" t="s">
        <v>268</v>
      </c>
      <c r="D88" s="177" t="s">
        <v>157</v>
      </c>
      <c r="E88" s="178">
        <v>42</v>
      </c>
      <c r="F88" s="179"/>
      <c r="G88" s="180">
        <f t="shared" ref="G88:G118" si="42">ROUND(E88*F88,2)</f>
        <v>0</v>
      </c>
      <c r="H88" s="181"/>
      <c r="I88" s="182">
        <f t="shared" ref="I88:I118" si="43">ROUND(E88*H88,2)</f>
        <v>0</v>
      </c>
      <c r="J88" s="179"/>
      <c r="K88" s="180">
        <f t="shared" ref="K88:K118" si="44">ROUND(E88*J88,2)</f>
        <v>0</v>
      </c>
      <c r="L88" s="180">
        <v>15</v>
      </c>
      <c r="M88" s="180">
        <f t="shared" ref="M88:M118" si="45">G88*(1+L88/100)</f>
        <v>0</v>
      </c>
      <c r="N88" s="180">
        <v>4.0999999999999999E-4</v>
      </c>
      <c r="O88" s="180">
        <f t="shared" ref="O88:O118" si="46">ROUND(E88*N88,2)</f>
        <v>0.02</v>
      </c>
      <c r="P88" s="180">
        <v>0</v>
      </c>
      <c r="Q88" s="180">
        <f t="shared" ref="Q88:Q118" si="47">ROUND(E88*P88,2)</f>
        <v>0</v>
      </c>
      <c r="R88" s="180" t="s">
        <v>202</v>
      </c>
      <c r="S88" s="180" t="s">
        <v>111</v>
      </c>
      <c r="T88" s="183" t="s">
        <v>111</v>
      </c>
      <c r="U88" s="154">
        <v>0</v>
      </c>
      <c r="V88" s="154">
        <f t="shared" ref="V88:V118" si="48">ROUND(E88*U88,2)</f>
        <v>0</v>
      </c>
      <c r="W88" s="154"/>
      <c r="X88" s="154" t="s">
        <v>69</v>
      </c>
      <c r="Y88" s="144">
        <f t="shared" ref="Y88:Y118" si="49">I88</f>
        <v>0</v>
      </c>
      <c r="Z88" s="144">
        <f t="shared" ref="Z88:Z118" si="50">K88</f>
        <v>0</v>
      </c>
      <c r="AA88" s="144">
        <f t="shared" ref="AA88:AA118" si="51">M88</f>
        <v>0</v>
      </c>
      <c r="AB88" s="144">
        <f t="shared" ref="AB88:AB118" si="52">O88</f>
        <v>0.02</v>
      </c>
      <c r="AC88" s="144">
        <f t="shared" ref="AC88:AC118" si="53">Q88</f>
        <v>0</v>
      </c>
      <c r="AD88" s="144">
        <f t="shared" ref="AD88:AD118" si="54">V88</f>
        <v>0</v>
      </c>
      <c r="AE88" s="142"/>
      <c r="AF88" s="144">
        <f t="shared" ref="AF88:AF118" si="55">G88</f>
        <v>0</v>
      </c>
      <c r="AG88" s="142" t="s">
        <v>203</v>
      </c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</row>
    <row r="89" spans="1:60" outlineLevel="3" x14ac:dyDescent="0.2">
      <c r="A89" s="175">
        <v>61</v>
      </c>
      <c r="B89" s="176" t="s">
        <v>269</v>
      </c>
      <c r="C89" s="187" t="s">
        <v>270</v>
      </c>
      <c r="D89" s="177" t="s">
        <v>157</v>
      </c>
      <c r="E89" s="178">
        <v>256</v>
      </c>
      <c r="F89" s="179"/>
      <c r="G89" s="180">
        <f t="shared" si="42"/>
        <v>0</v>
      </c>
      <c r="H89" s="181"/>
      <c r="I89" s="182">
        <f t="shared" si="43"/>
        <v>0</v>
      </c>
      <c r="J89" s="179"/>
      <c r="K89" s="180">
        <f t="shared" si="44"/>
        <v>0</v>
      </c>
      <c r="L89" s="180">
        <v>15</v>
      </c>
      <c r="M89" s="180">
        <f t="shared" si="45"/>
        <v>0</v>
      </c>
      <c r="N89" s="180">
        <v>1.4999999999999999E-4</v>
      </c>
      <c r="O89" s="180">
        <f t="shared" si="46"/>
        <v>0.04</v>
      </c>
      <c r="P89" s="180">
        <v>0</v>
      </c>
      <c r="Q89" s="180">
        <f t="shared" si="47"/>
        <v>0</v>
      </c>
      <c r="R89" s="180" t="s">
        <v>202</v>
      </c>
      <c r="S89" s="180" t="s">
        <v>111</v>
      </c>
      <c r="T89" s="183" t="s">
        <v>111</v>
      </c>
      <c r="U89" s="154">
        <v>0</v>
      </c>
      <c r="V89" s="154">
        <f t="shared" si="48"/>
        <v>0</v>
      </c>
      <c r="W89" s="154"/>
      <c r="X89" s="154" t="s">
        <v>69</v>
      </c>
      <c r="Y89" s="144">
        <f t="shared" si="49"/>
        <v>0</v>
      </c>
      <c r="Z89" s="144">
        <f t="shared" si="50"/>
        <v>0</v>
      </c>
      <c r="AA89" s="144">
        <f t="shared" si="51"/>
        <v>0</v>
      </c>
      <c r="AB89" s="144">
        <f t="shared" si="52"/>
        <v>0.04</v>
      </c>
      <c r="AC89" s="144">
        <f t="shared" si="53"/>
        <v>0</v>
      </c>
      <c r="AD89" s="144">
        <f t="shared" si="54"/>
        <v>0</v>
      </c>
      <c r="AE89" s="142"/>
      <c r="AF89" s="144">
        <f t="shared" si="55"/>
        <v>0</v>
      </c>
      <c r="AG89" s="142" t="s">
        <v>203</v>
      </c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</row>
    <row r="90" spans="1:60" outlineLevel="3" x14ac:dyDescent="0.2">
      <c r="A90" s="175">
        <v>63</v>
      </c>
      <c r="B90" s="176" t="s">
        <v>271</v>
      </c>
      <c r="C90" s="187" t="s">
        <v>272</v>
      </c>
      <c r="D90" s="177" t="s">
        <v>110</v>
      </c>
      <c r="E90" s="178">
        <v>112</v>
      </c>
      <c r="F90" s="179"/>
      <c r="G90" s="180">
        <f t="shared" si="42"/>
        <v>0</v>
      </c>
      <c r="H90" s="181"/>
      <c r="I90" s="182">
        <f t="shared" si="43"/>
        <v>0</v>
      </c>
      <c r="J90" s="179"/>
      <c r="K90" s="180">
        <f t="shared" si="44"/>
        <v>0</v>
      </c>
      <c r="L90" s="180">
        <v>15</v>
      </c>
      <c r="M90" s="180">
        <f t="shared" si="45"/>
        <v>0</v>
      </c>
      <c r="N90" s="180">
        <v>0</v>
      </c>
      <c r="O90" s="180">
        <f t="shared" si="46"/>
        <v>0</v>
      </c>
      <c r="P90" s="180">
        <v>0</v>
      </c>
      <c r="Q90" s="180">
        <f t="shared" si="47"/>
        <v>0</v>
      </c>
      <c r="R90" s="180" t="s">
        <v>202</v>
      </c>
      <c r="S90" s="180" t="s">
        <v>111</v>
      </c>
      <c r="T90" s="183" t="s">
        <v>111</v>
      </c>
      <c r="U90" s="154">
        <v>0</v>
      </c>
      <c r="V90" s="154">
        <f t="shared" si="48"/>
        <v>0</v>
      </c>
      <c r="W90" s="154"/>
      <c r="X90" s="154" t="s">
        <v>69</v>
      </c>
      <c r="Y90" s="144">
        <f t="shared" si="49"/>
        <v>0</v>
      </c>
      <c r="Z90" s="144">
        <f t="shared" si="50"/>
        <v>0</v>
      </c>
      <c r="AA90" s="144">
        <f t="shared" si="51"/>
        <v>0</v>
      </c>
      <c r="AB90" s="144">
        <f t="shared" si="52"/>
        <v>0</v>
      </c>
      <c r="AC90" s="144">
        <f t="shared" si="53"/>
        <v>0</v>
      </c>
      <c r="AD90" s="144">
        <f t="shared" si="54"/>
        <v>0</v>
      </c>
      <c r="AE90" s="142"/>
      <c r="AF90" s="144">
        <f t="shared" si="55"/>
        <v>0</v>
      </c>
      <c r="AG90" s="142" t="s">
        <v>203</v>
      </c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</row>
    <row r="91" spans="1:60" outlineLevel="3" x14ac:dyDescent="0.2">
      <c r="A91" s="175">
        <v>64</v>
      </c>
      <c r="B91" s="176" t="s">
        <v>273</v>
      </c>
      <c r="C91" s="187" t="s">
        <v>274</v>
      </c>
      <c r="D91" s="177" t="s">
        <v>110</v>
      </c>
      <c r="E91" s="178">
        <v>245</v>
      </c>
      <c r="F91" s="179"/>
      <c r="G91" s="180">
        <f t="shared" si="42"/>
        <v>0</v>
      </c>
      <c r="H91" s="181"/>
      <c r="I91" s="182">
        <f t="shared" si="43"/>
        <v>0</v>
      </c>
      <c r="J91" s="179"/>
      <c r="K91" s="180">
        <f t="shared" si="44"/>
        <v>0</v>
      </c>
      <c r="L91" s="180">
        <v>15</v>
      </c>
      <c r="M91" s="180">
        <f t="shared" si="45"/>
        <v>0</v>
      </c>
      <c r="N91" s="180">
        <v>0</v>
      </c>
      <c r="O91" s="180">
        <f t="shared" si="46"/>
        <v>0</v>
      </c>
      <c r="P91" s="180">
        <v>0</v>
      </c>
      <c r="Q91" s="180">
        <f t="shared" si="47"/>
        <v>0</v>
      </c>
      <c r="R91" s="180" t="s">
        <v>202</v>
      </c>
      <c r="S91" s="180" t="s">
        <v>111</v>
      </c>
      <c r="T91" s="183" t="s">
        <v>111</v>
      </c>
      <c r="U91" s="154">
        <v>0</v>
      </c>
      <c r="V91" s="154">
        <f t="shared" si="48"/>
        <v>0</v>
      </c>
      <c r="W91" s="154"/>
      <c r="X91" s="154" t="s">
        <v>69</v>
      </c>
      <c r="Y91" s="144">
        <f t="shared" si="49"/>
        <v>0</v>
      </c>
      <c r="Z91" s="144">
        <f t="shared" si="50"/>
        <v>0</v>
      </c>
      <c r="AA91" s="144">
        <f t="shared" si="51"/>
        <v>0</v>
      </c>
      <c r="AB91" s="144">
        <f t="shared" si="52"/>
        <v>0</v>
      </c>
      <c r="AC91" s="144">
        <f t="shared" si="53"/>
        <v>0</v>
      </c>
      <c r="AD91" s="144">
        <f t="shared" si="54"/>
        <v>0</v>
      </c>
      <c r="AE91" s="142"/>
      <c r="AF91" s="144">
        <f t="shared" si="55"/>
        <v>0</v>
      </c>
      <c r="AG91" s="142" t="s">
        <v>203</v>
      </c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</row>
    <row r="92" spans="1:60" outlineLevel="3" x14ac:dyDescent="0.2">
      <c r="A92" s="175">
        <v>65</v>
      </c>
      <c r="B92" s="176" t="s">
        <v>275</v>
      </c>
      <c r="C92" s="187" t="s">
        <v>276</v>
      </c>
      <c r="D92" s="177" t="s">
        <v>110</v>
      </c>
      <c r="E92" s="178">
        <v>68</v>
      </c>
      <c r="F92" s="179"/>
      <c r="G92" s="180">
        <f t="shared" si="42"/>
        <v>0</v>
      </c>
      <c r="H92" s="181"/>
      <c r="I92" s="182">
        <f t="shared" si="43"/>
        <v>0</v>
      </c>
      <c r="J92" s="179"/>
      <c r="K92" s="180">
        <f t="shared" si="44"/>
        <v>0</v>
      </c>
      <c r="L92" s="180">
        <v>15</v>
      </c>
      <c r="M92" s="180">
        <f t="shared" si="45"/>
        <v>0</v>
      </c>
      <c r="N92" s="180">
        <v>0</v>
      </c>
      <c r="O92" s="180">
        <f t="shared" si="46"/>
        <v>0</v>
      </c>
      <c r="P92" s="180">
        <v>0</v>
      </c>
      <c r="Q92" s="180">
        <f t="shared" si="47"/>
        <v>0</v>
      </c>
      <c r="R92" s="180" t="s">
        <v>202</v>
      </c>
      <c r="S92" s="180" t="s">
        <v>111</v>
      </c>
      <c r="T92" s="183" t="s">
        <v>111</v>
      </c>
      <c r="U92" s="154">
        <v>0</v>
      </c>
      <c r="V92" s="154">
        <f t="shared" si="48"/>
        <v>0</v>
      </c>
      <c r="W92" s="154"/>
      <c r="X92" s="154" t="s">
        <v>69</v>
      </c>
      <c r="Y92" s="144">
        <f t="shared" si="49"/>
        <v>0</v>
      </c>
      <c r="Z92" s="144">
        <f t="shared" si="50"/>
        <v>0</v>
      </c>
      <c r="AA92" s="144">
        <f t="shared" si="51"/>
        <v>0</v>
      </c>
      <c r="AB92" s="144">
        <f t="shared" si="52"/>
        <v>0</v>
      </c>
      <c r="AC92" s="144">
        <f t="shared" si="53"/>
        <v>0</v>
      </c>
      <c r="AD92" s="144">
        <f t="shared" si="54"/>
        <v>0</v>
      </c>
      <c r="AE92" s="142"/>
      <c r="AF92" s="144">
        <f t="shared" si="55"/>
        <v>0</v>
      </c>
      <c r="AG92" s="142" t="s">
        <v>203</v>
      </c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</row>
    <row r="93" spans="1:60" outlineLevel="3" x14ac:dyDescent="0.2">
      <c r="A93" s="175">
        <v>66</v>
      </c>
      <c r="B93" s="176" t="s">
        <v>277</v>
      </c>
      <c r="C93" s="187" t="s">
        <v>278</v>
      </c>
      <c r="D93" s="177" t="s">
        <v>279</v>
      </c>
      <c r="E93" s="178">
        <v>1</v>
      </c>
      <c r="F93" s="179"/>
      <c r="G93" s="180">
        <f t="shared" si="42"/>
        <v>0</v>
      </c>
      <c r="H93" s="181"/>
      <c r="I93" s="182">
        <f t="shared" si="43"/>
        <v>0</v>
      </c>
      <c r="J93" s="179"/>
      <c r="K93" s="180">
        <f t="shared" si="44"/>
        <v>0</v>
      </c>
      <c r="L93" s="180">
        <v>15</v>
      </c>
      <c r="M93" s="180">
        <f t="shared" si="45"/>
        <v>0</v>
      </c>
      <c r="N93" s="180">
        <v>0</v>
      </c>
      <c r="O93" s="180">
        <f t="shared" si="46"/>
        <v>0</v>
      </c>
      <c r="P93" s="180">
        <v>0</v>
      </c>
      <c r="Q93" s="180">
        <f t="shared" si="47"/>
        <v>0</v>
      </c>
      <c r="R93" s="180"/>
      <c r="S93" s="180" t="s">
        <v>102</v>
      </c>
      <c r="T93" s="183" t="s">
        <v>146</v>
      </c>
      <c r="U93" s="154">
        <v>0</v>
      </c>
      <c r="V93" s="154">
        <f t="shared" si="48"/>
        <v>0</v>
      </c>
      <c r="W93" s="154"/>
      <c r="X93" s="154" t="s">
        <v>69</v>
      </c>
      <c r="Y93" s="144">
        <f t="shared" si="49"/>
        <v>0</v>
      </c>
      <c r="Z93" s="144">
        <f t="shared" si="50"/>
        <v>0</v>
      </c>
      <c r="AA93" s="144">
        <f t="shared" si="51"/>
        <v>0</v>
      </c>
      <c r="AB93" s="144">
        <f t="shared" si="52"/>
        <v>0</v>
      </c>
      <c r="AC93" s="144">
        <f t="shared" si="53"/>
        <v>0</v>
      </c>
      <c r="AD93" s="144">
        <f t="shared" si="54"/>
        <v>0</v>
      </c>
      <c r="AE93" s="142"/>
      <c r="AF93" s="144">
        <f t="shared" si="55"/>
        <v>0</v>
      </c>
      <c r="AG93" s="142" t="s">
        <v>203</v>
      </c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</row>
    <row r="94" spans="1:60" ht="22.5" outlineLevel="3" x14ac:dyDescent="0.2">
      <c r="A94" s="175">
        <v>67</v>
      </c>
      <c r="B94" s="176" t="s">
        <v>280</v>
      </c>
      <c r="C94" s="187" t="s">
        <v>281</v>
      </c>
      <c r="D94" s="177" t="s">
        <v>157</v>
      </c>
      <c r="E94" s="178">
        <v>10</v>
      </c>
      <c r="F94" s="179"/>
      <c r="G94" s="180">
        <f t="shared" si="42"/>
        <v>0</v>
      </c>
      <c r="H94" s="181"/>
      <c r="I94" s="182">
        <f t="shared" si="43"/>
        <v>0</v>
      </c>
      <c r="J94" s="179"/>
      <c r="K94" s="180">
        <f t="shared" si="44"/>
        <v>0</v>
      </c>
      <c r="L94" s="180">
        <v>15</v>
      </c>
      <c r="M94" s="180">
        <f t="shared" si="45"/>
        <v>0</v>
      </c>
      <c r="N94" s="180">
        <v>1.2999999999999999E-3</v>
      </c>
      <c r="O94" s="180">
        <f t="shared" si="46"/>
        <v>0.01</v>
      </c>
      <c r="P94" s="180">
        <v>0</v>
      </c>
      <c r="Q94" s="180">
        <f t="shared" si="47"/>
        <v>0</v>
      </c>
      <c r="R94" s="180"/>
      <c r="S94" s="180" t="s">
        <v>102</v>
      </c>
      <c r="T94" s="183" t="s">
        <v>146</v>
      </c>
      <c r="U94" s="154">
        <v>0</v>
      </c>
      <c r="V94" s="154">
        <f t="shared" si="48"/>
        <v>0</v>
      </c>
      <c r="W94" s="154"/>
      <c r="X94" s="154" t="s">
        <v>69</v>
      </c>
      <c r="Y94" s="144">
        <f t="shared" si="49"/>
        <v>0</v>
      </c>
      <c r="Z94" s="144">
        <f t="shared" si="50"/>
        <v>0</v>
      </c>
      <c r="AA94" s="144">
        <f t="shared" si="51"/>
        <v>0</v>
      </c>
      <c r="AB94" s="144">
        <f t="shared" si="52"/>
        <v>0.01</v>
      </c>
      <c r="AC94" s="144">
        <f t="shared" si="53"/>
        <v>0</v>
      </c>
      <c r="AD94" s="144">
        <f t="shared" si="54"/>
        <v>0</v>
      </c>
      <c r="AE94" s="142"/>
      <c r="AF94" s="144">
        <f t="shared" si="55"/>
        <v>0</v>
      </c>
      <c r="AG94" s="142" t="s">
        <v>203</v>
      </c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</row>
    <row r="95" spans="1:60" outlineLevel="3" x14ac:dyDescent="0.2">
      <c r="A95" s="175">
        <v>68</v>
      </c>
      <c r="B95" s="176" t="s">
        <v>282</v>
      </c>
      <c r="C95" s="187" t="s">
        <v>283</v>
      </c>
      <c r="D95" s="177" t="s">
        <v>110</v>
      </c>
      <c r="E95" s="178">
        <v>5</v>
      </c>
      <c r="F95" s="179"/>
      <c r="G95" s="180">
        <f t="shared" si="42"/>
        <v>0</v>
      </c>
      <c r="H95" s="181"/>
      <c r="I95" s="182">
        <f t="shared" si="43"/>
        <v>0</v>
      </c>
      <c r="J95" s="179"/>
      <c r="K95" s="180">
        <f t="shared" si="44"/>
        <v>0</v>
      </c>
      <c r="L95" s="180">
        <v>15</v>
      </c>
      <c r="M95" s="180">
        <f t="shared" si="45"/>
        <v>0</v>
      </c>
      <c r="N95" s="180">
        <v>1.5200000000000001E-3</v>
      </c>
      <c r="O95" s="180">
        <f t="shared" si="46"/>
        <v>0.01</v>
      </c>
      <c r="P95" s="180">
        <v>0</v>
      </c>
      <c r="Q95" s="180">
        <f t="shared" si="47"/>
        <v>0</v>
      </c>
      <c r="R95" s="180"/>
      <c r="S95" s="180" t="s">
        <v>102</v>
      </c>
      <c r="T95" s="183" t="s">
        <v>146</v>
      </c>
      <c r="U95" s="154">
        <v>0</v>
      </c>
      <c r="V95" s="154">
        <f t="shared" si="48"/>
        <v>0</v>
      </c>
      <c r="W95" s="154"/>
      <c r="X95" s="154" t="s">
        <v>69</v>
      </c>
      <c r="Y95" s="144">
        <f t="shared" si="49"/>
        <v>0</v>
      </c>
      <c r="Z95" s="144">
        <f t="shared" si="50"/>
        <v>0</v>
      </c>
      <c r="AA95" s="144">
        <f t="shared" si="51"/>
        <v>0</v>
      </c>
      <c r="AB95" s="144">
        <f t="shared" si="52"/>
        <v>0.01</v>
      </c>
      <c r="AC95" s="144">
        <f t="shared" si="53"/>
        <v>0</v>
      </c>
      <c r="AD95" s="144">
        <f t="shared" si="54"/>
        <v>0</v>
      </c>
      <c r="AE95" s="142"/>
      <c r="AF95" s="144">
        <f t="shared" si="55"/>
        <v>0</v>
      </c>
      <c r="AG95" s="142" t="s">
        <v>203</v>
      </c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</row>
    <row r="96" spans="1:60" outlineLevel="3" x14ac:dyDescent="0.2">
      <c r="A96" s="175">
        <v>69</v>
      </c>
      <c r="B96" s="176" t="s">
        <v>284</v>
      </c>
      <c r="C96" s="187" t="s">
        <v>285</v>
      </c>
      <c r="D96" s="177" t="s">
        <v>110</v>
      </c>
      <c r="E96" s="178">
        <v>1</v>
      </c>
      <c r="F96" s="179"/>
      <c r="G96" s="180">
        <f t="shared" si="42"/>
        <v>0</v>
      </c>
      <c r="H96" s="181"/>
      <c r="I96" s="182">
        <f t="shared" si="43"/>
        <v>0</v>
      </c>
      <c r="J96" s="179"/>
      <c r="K96" s="180">
        <f t="shared" si="44"/>
        <v>0</v>
      </c>
      <c r="L96" s="180">
        <v>15</v>
      </c>
      <c r="M96" s="180">
        <f t="shared" si="45"/>
        <v>0</v>
      </c>
      <c r="N96" s="180">
        <v>6.9999999999999999E-4</v>
      </c>
      <c r="O96" s="180">
        <f t="shared" si="46"/>
        <v>0</v>
      </c>
      <c r="P96" s="180">
        <v>0</v>
      </c>
      <c r="Q96" s="180">
        <f t="shared" si="47"/>
        <v>0</v>
      </c>
      <c r="R96" s="180"/>
      <c r="S96" s="180" t="s">
        <v>102</v>
      </c>
      <c r="T96" s="183" t="s">
        <v>146</v>
      </c>
      <c r="U96" s="154">
        <v>0</v>
      </c>
      <c r="V96" s="154">
        <f t="shared" si="48"/>
        <v>0</v>
      </c>
      <c r="W96" s="154"/>
      <c r="X96" s="154" t="s">
        <v>69</v>
      </c>
      <c r="Y96" s="144">
        <f t="shared" si="49"/>
        <v>0</v>
      </c>
      <c r="Z96" s="144">
        <f t="shared" si="50"/>
        <v>0</v>
      </c>
      <c r="AA96" s="144">
        <f t="shared" si="51"/>
        <v>0</v>
      </c>
      <c r="AB96" s="144">
        <f t="shared" si="52"/>
        <v>0</v>
      </c>
      <c r="AC96" s="144">
        <f t="shared" si="53"/>
        <v>0</v>
      </c>
      <c r="AD96" s="144">
        <f t="shared" si="54"/>
        <v>0</v>
      </c>
      <c r="AE96" s="142"/>
      <c r="AF96" s="144">
        <f t="shared" si="55"/>
        <v>0</v>
      </c>
      <c r="AG96" s="142" t="s">
        <v>203</v>
      </c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</row>
    <row r="97" spans="1:60" outlineLevel="3" x14ac:dyDescent="0.2">
      <c r="A97" s="175">
        <v>70</v>
      </c>
      <c r="B97" s="176" t="s">
        <v>286</v>
      </c>
      <c r="C97" s="187" t="s">
        <v>287</v>
      </c>
      <c r="D97" s="177" t="s">
        <v>110</v>
      </c>
      <c r="E97" s="178">
        <v>20</v>
      </c>
      <c r="F97" s="179"/>
      <c r="G97" s="180">
        <f t="shared" si="42"/>
        <v>0</v>
      </c>
      <c r="H97" s="181"/>
      <c r="I97" s="182">
        <f t="shared" si="43"/>
        <v>0</v>
      </c>
      <c r="J97" s="179"/>
      <c r="K97" s="180">
        <f t="shared" si="44"/>
        <v>0</v>
      </c>
      <c r="L97" s="180">
        <v>15</v>
      </c>
      <c r="M97" s="180">
        <f t="shared" si="45"/>
        <v>0</v>
      </c>
      <c r="N97" s="180">
        <v>2.2000000000000001E-4</v>
      </c>
      <c r="O97" s="180">
        <f t="shared" si="46"/>
        <v>0</v>
      </c>
      <c r="P97" s="180">
        <v>0</v>
      </c>
      <c r="Q97" s="180">
        <f t="shared" si="47"/>
        <v>0</v>
      </c>
      <c r="R97" s="180"/>
      <c r="S97" s="180" t="s">
        <v>102</v>
      </c>
      <c r="T97" s="183" t="s">
        <v>146</v>
      </c>
      <c r="U97" s="154">
        <v>0</v>
      </c>
      <c r="V97" s="154">
        <f t="shared" si="48"/>
        <v>0</v>
      </c>
      <c r="W97" s="154"/>
      <c r="X97" s="154" t="s">
        <v>69</v>
      </c>
      <c r="Y97" s="144">
        <f t="shared" si="49"/>
        <v>0</v>
      </c>
      <c r="Z97" s="144">
        <f t="shared" si="50"/>
        <v>0</v>
      </c>
      <c r="AA97" s="144">
        <f t="shared" si="51"/>
        <v>0</v>
      </c>
      <c r="AB97" s="144">
        <f t="shared" si="52"/>
        <v>0</v>
      </c>
      <c r="AC97" s="144">
        <f t="shared" si="53"/>
        <v>0</v>
      </c>
      <c r="AD97" s="144">
        <f t="shared" si="54"/>
        <v>0</v>
      </c>
      <c r="AE97" s="142"/>
      <c r="AF97" s="144">
        <f t="shared" si="55"/>
        <v>0</v>
      </c>
      <c r="AG97" s="142" t="s">
        <v>203</v>
      </c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</row>
    <row r="98" spans="1:60" ht="22.5" outlineLevel="3" x14ac:dyDescent="0.2">
      <c r="A98" s="175">
        <v>72</v>
      </c>
      <c r="B98" s="176" t="s">
        <v>288</v>
      </c>
      <c r="C98" s="187" t="s">
        <v>289</v>
      </c>
      <c r="D98" s="177" t="s">
        <v>157</v>
      </c>
      <c r="E98" s="178">
        <v>190</v>
      </c>
      <c r="F98" s="179"/>
      <c r="G98" s="180">
        <f t="shared" si="42"/>
        <v>0</v>
      </c>
      <c r="H98" s="181"/>
      <c r="I98" s="182">
        <f t="shared" si="43"/>
        <v>0</v>
      </c>
      <c r="J98" s="179"/>
      <c r="K98" s="180">
        <f t="shared" si="44"/>
        <v>0</v>
      </c>
      <c r="L98" s="180">
        <v>15</v>
      </c>
      <c r="M98" s="180">
        <f t="shared" si="45"/>
        <v>0</v>
      </c>
      <c r="N98" s="180">
        <v>8.8999999999999995E-4</v>
      </c>
      <c r="O98" s="180">
        <f t="shared" si="46"/>
        <v>0.17</v>
      </c>
      <c r="P98" s="180">
        <v>0</v>
      </c>
      <c r="Q98" s="180">
        <f t="shared" si="47"/>
        <v>0</v>
      </c>
      <c r="R98" s="180"/>
      <c r="S98" s="180" t="s">
        <v>102</v>
      </c>
      <c r="T98" s="183" t="s">
        <v>146</v>
      </c>
      <c r="U98" s="154">
        <v>0</v>
      </c>
      <c r="V98" s="154">
        <f t="shared" si="48"/>
        <v>0</v>
      </c>
      <c r="W98" s="154"/>
      <c r="X98" s="154" t="s">
        <v>69</v>
      </c>
      <c r="Y98" s="144">
        <f t="shared" si="49"/>
        <v>0</v>
      </c>
      <c r="Z98" s="144">
        <f t="shared" si="50"/>
        <v>0</v>
      </c>
      <c r="AA98" s="144">
        <f t="shared" si="51"/>
        <v>0</v>
      </c>
      <c r="AB98" s="144">
        <f t="shared" si="52"/>
        <v>0.17</v>
      </c>
      <c r="AC98" s="144">
        <f t="shared" si="53"/>
        <v>0</v>
      </c>
      <c r="AD98" s="144">
        <f t="shared" si="54"/>
        <v>0</v>
      </c>
      <c r="AE98" s="142"/>
      <c r="AF98" s="144">
        <f t="shared" si="55"/>
        <v>0</v>
      </c>
      <c r="AG98" s="142" t="s">
        <v>203</v>
      </c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</row>
    <row r="99" spans="1:60" ht="22.5" outlineLevel="3" x14ac:dyDescent="0.2">
      <c r="A99" s="175">
        <v>73</v>
      </c>
      <c r="B99" s="176" t="s">
        <v>290</v>
      </c>
      <c r="C99" s="187" t="s">
        <v>291</v>
      </c>
      <c r="D99" s="177" t="s">
        <v>110</v>
      </c>
      <c r="E99" s="178">
        <v>95</v>
      </c>
      <c r="F99" s="179"/>
      <c r="G99" s="180">
        <f t="shared" si="42"/>
        <v>0</v>
      </c>
      <c r="H99" s="181"/>
      <c r="I99" s="182">
        <f t="shared" si="43"/>
        <v>0</v>
      </c>
      <c r="J99" s="179"/>
      <c r="K99" s="180">
        <f t="shared" si="44"/>
        <v>0</v>
      </c>
      <c r="L99" s="180">
        <v>15</v>
      </c>
      <c r="M99" s="180">
        <f t="shared" si="45"/>
        <v>0</v>
      </c>
      <c r="N99" s="180">
        <v>8.9999999999999998E-4</v>
      </c>
      <c r="O99" s="180">
        <f t="shared" si="46"/>
        <v>0.09</v>
      </c>
      <c r="P99" s="180">
        <v>0</v>
      </c>
      <c r="Q99" s="180">
        <f t="shared" si="47"/>
        <v>0</v>
      </c>
      <c r="R99" s="180"/>
      <c r="S99" s="180" t="s">
        <v>102</v>
      </c>
      <c r="T99" s="183" t="s">
        <v>146</v>
      </c>
      <c r="U99" s="154">
        <v>0</v>
      </c>
      <c r="V99" s="154">
        <f t="shared" si="48"/>
        <v>0</v>
      </c>
      <c r="W99" s="154"/>
      <c r="X99" s="154" t="s">
        <v>69</v>
      </c>
      <c r="Y99" s="144">
        <f t="shared" si="49"/>
        <v>0</v>
      </c>
      <c r="Z99" s="144">
        <f t="shared" si="50"/>
        <v>0</v>
      </c>
      <c r="AA99" s="144">
        <f t="shared" si="51"/>
        <v>0</v>
      </c>
      <c r="AB99" s="144">
        <f t="shared" si="52"/>
        <v>0.09</v>
      </c>
      <c r="AC99" s="144">
        <f t="shared" si="53"/>
        <v>0</v>
      </c>
      <c r="AD99" s="144">
        <f t="shared" si="54"/>
        <v>0</v>
      </c>
      <c r="AE99" s="142"/>
      <c r="AF99" s="144">
        <f t="shared" si="55"/>
        <v>0</v>
      </c>
      <c r="AG99" s="142" t="s">
        <v>203</v>
      </c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</row>
    <row r="100" spans="1:60" outlineLevel="3" x14ac:dyDescent="0.2">
      <c r="A100" s="175">
        <v>74</v>
      </c>
      <c r="B100" s="176" t="s">
        <v>292</v>
      </c>
      <c r="C100" s="187" t="s">
        <v>293</v>
      </c>
      <c r="D100" s="177" t="s">
        <v>110</v>
      </c>
      <c r="E100" s="178">
        <v>400</v>
      </c>
      <c r="F100" s="179"/>
      <c r="G100" s="180">
        <f t="shared" si="42"/>
        <v>0</v>
      </c>
      <c r="H100" s="181"/>
      <c r="I100" s="182">
        <f t="shared" si="43"/>
        <v>0</v>
      </c>
      <c r="J100" s="179"/>
      <c r="K100" s="180">
        <f t="shared" si="44"/>
        <v>0</v>
      </c>
      <c r="L100" s="180">
        <v>15</v>
      </c>
      <c r="M100" s="180">
        <f t="shared" si="45"/>
        <v>0</v>
      </c>
      <c r="N100" s="180">
        <v>8.0000000000000007E-5</v>
      </c>
      <c r="O100" s="180">
        <f t="shared" si="46"/>
        <v>0.03</v>
      </c>
      <c r="P100" s="180">
        <v>0</v>
      </c>
      <c r="Q100" s="180">
        <f t="shared" si="47"/>
        <v>0</v>
      </c>
      <c r="R100" s="180"/>
      <c r="S100" s="180" t="s">
        <v>102</v>
      </c>
      <c r="T100" s="183" t="s">
        <v>146</v>
      </c>
      <c r="U100" s="154">
        <v>0</v>
      </c>
      <c r="V100" s="154">
        <f t="shared" si="48"/>
        <v>0</v>
      </c>
      <c r="W100" s="154"/>
      <c r="X100" s="154" t="s">
        <v>69</v>
      </c>
      <c r="Y100" s="144">
        <f t="shared" si="49"/>
        <v>0</v>
      </c>
      <c r="Z100" s="144">
        <f t="shared" si="50"/>
        <v>0</v>
      </c>
      <c r="AA100" s="144">
        <f t="shared" si="51"/>
        <v>0</v>
      </c>
      <c r="AB100" s="144">
        <f t="shared" si="52"/>
        <v>0.03</v>
      </c>
      <c r="AC100" s="144">
        <f t="shared" si="53"/>
        <v>0</v>
      </c>
      <c r="AD100" s="144">
        <f t="shared" si="54"/>
        <v>0</v>
      </c>
      <c r="AE100" s="142"/>
      <c r="AF100" s="144">
        <f t="shared" si="55"/>
        <v>0</v>
      </c>
      <c r="AG100" s="142" t="s">
        <v>203</v>
      </c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</row>
    <row r="101" spans="1:60" outlineLevel="3" x14ac:dyDescent="0.2">
      <c r="A101" s="175">
        <v>76</v>
      </c>
      <c r="B101" s="176" t="s">
        <v>294</v>
      </c>
      <c r="C101" s="187" t="s">
        <v>295</v>
      </c>
      <c r="D101" s="177" t="s">
        <v>296</v>
      </c>
      <c r="E101" s="178">
        <v>7</v>
      </c>
      <c r="F101" s="179"/>
      <c r="G101" s="180">
        <f t="shared" si="42"/>
        <v>0</v>
      </c>
      <c r="H101" s="181"/>
      <c r="I101" s="182">
        <f t="shared" si="43"/>
        <v>0</v>
      </c>
      <c r="J101" s="179"/>
      <c r="K101" s="180">
        <f t="shared" si="44"/>
        <v>0</v>
      </c>
      <c r="L101" s="180">
        <v>15</v>
      </c>
      <c r="M101" s="180">
        <f t="shared" si="45"/>
        <v>0</v>
      </c>
      <c r="N101" s="180">
        <v>7.0000000000000001E-3</v>
      </c>
      <c r="O101" s="180">
        <f t="shared" si="46"/>
        <v>0.05</v>
      </c>
      <c r="P101" s="180">
        <v>0</v>
      </c>
      <c r="Q101" s="180">
        <f t="shared" si="47"/>
        <v>0</v>
      </c>
      <c r="R101" s="180"/>
      <c r="S101" s="180" t="s">
        <v>102</v>
      </c>
      <c r="T101" s="183" t="s">
        <v>146</v>
      </c>
      <c r="U101" s="154">
        <v>0</v>
      </c>
      <c r="V101" s="154">
        <f t="shared" si="48"/>
        <v>0</v>
      </c>
      <c r="W101" s="154"/>
      <c r="X101" s="154" t="s">
        <v>69</v>
      </c>
      <c r="Y101" s="144">
        <f t="shared" si="49"/>
        <v>0</v>
      </c>
      <c r="Z101" s="144">
        <f t="shared" si="50"/>
        <v>0</v>
      </c>
      <c r="AA101" s="144">
        <f t="shared" si="51"/>
        <v>0</v>
      </c>
      <c r="AB101" s="144">
        <f t="shared" si="52"/>
        <v>0.05</v>
      </c>
      <c r="AC101" s="144">
        <f t="shared" si="53"/>
        <v>0</v>
      </c>
      <c r="AD101" s="144">
        <f t="shared" si="54"/>
        <v>0</v>
      </c>
      <c r="AE101" s="142"/>
      <c r="AF101" s="144">
        <f t="shared" si="55"/>
        <v>0</v>
      </c>
      <c r="AG101" s="142" t="s">
        <v>203</v>
      </c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</row>
    <row r="102" spans="1:60" outlineLevel="3" x14ac:dyDescent="0.2">
      <c r="A102" s="175">
        <v>77</v>
      </c>
      <c r="B102" s="176" t="s">
        <v>297</v>
      </c>
      <c r="C102" s="187" t="s">
        <v>298</v>
      </c>
      <c r="D102" s="177" t="s">
        <v>157</v>
      </c>
      <c r="E102" s="178">
        <v>5</v>
      </c>
      <c r="F102" s="179"/>
      <c r="G102" s="180">
        <f t="shared" si="42"/>
        <v>0</v>
      </c>
      <c r="H102" s="181"/>
      <c r="I102" s="182">
        <f t="shared" si="43"/>
        <v>0</v>
      </c>
      <c r="J102" s="179"/>
      <c r="K102" s="180">
        <f t="shared" si="44"/>
        <v>0</v>
      </c>
      <c r="L102" s="180">
        <v>15</v>
      </c>
      <c r="M102" s="180">
        <f t="shared" si="45"/>
        <v>0</v>
      </c>
      <c r="N102" s="180">
        <v>6.0000000000000002E-5</v>
      </c>
      <c r="O102" s="180">
        <f t="shared" si="46"/>
        <v>0</v>
      </c>
      <c r="P102" s="180">
        <v>0</v>
      </c>
      <c r="Q102" s="180">
        <f t="shared" si="47"/>
        <v>0</v>
      </c>
      <c r="R102" s="180" t="s">
        <v>202</v>
      </c>
      <c r="S102" s="180" t="s">
        <v>111</v>
      </c>
      <c r="T102" s="183" t="s">
        <v>146</v>
      </c>
      <c r="U102" s="154">
        <v>0</v>
      </c>
      <c r="V102" s="154">
        <f t="shared" si="48"/>
        <v>0</v>
      </c>
      <c r="W102" s="154"/>
      <c r="X102" s="154" t="s">
        <v>69</v>
      </c>
      <c r="Y102" s="144">
        <f t="shared" si="49"/>
        <v>0</v>
      </c>
      <c r="Z102" s="144">
        <f t="shared" si="50"/>
        <v>0</v>
      </c>
      <c r="AA102" s="144">
        <f t="shared" si="51"/>
        <v>0</v>
      </c>
      <c r="AB102" s="144">
        <f t="shared" si="52"/>
        <v>0</v>
      </c>
      <c r="AC102" s="144">
        <f t="shared" si="53"/>
        <v>0</v>
      </c>
      <c r="AD102" s="144">
        <f t="shared" si="54"/>
        <v>0</v>
      </c>
      <c r="AE102" s="142"/>
      <c r="AF102" s="144">
        <f t="shared" si="55"/>
        <v>0</v>
      </c>
      <c r="AG102" s="142" t="s">
        <v>203</v>
      </c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</row>
    <row r="103" spans="1:60" outlineLevel="3" x14ac:dyDescent="0.2">
      <c r="A103" s="175">
        <v>80</v>
      </c>
      <c r="B103" s="176" t="s">
        <v>299</v>
      </c>
      <c r="C103" s="187" t="s">
        <v>300</v>
      </c>
      <c r="D103" s="177" t="s">
        <v>301</v>
      </c>
      <c r="E103" s="178">
        <v>1</v>
      </c>
      <c r="F103" s="179"/>
      <c r="G103" s="180">
        <f t="shared" si="42"/>
        <v>0</v>
      </c>
      <c r="H103" s="181"/>
      <c r="I103" s="182">
        <f t="shared" si="43"/>
        <v>0</v>
      </c>
      <c r="J103" s="179"/>
      <c r="K103" s="180">
        <f t="shared" si="44"/>
        <v>0</v>
      </c>
      <c r="L103" s="180">
        <v>15</v>
      </c>
      <c r="M103" s="180">
        <f t="shared" si="45"/>
        <v>0</v>
      </c>
      <c r="N103" s="180">
        <v>0</v>
      </c>
      <c r="O103" s="180">
        <f t="shared" si="46"/>
        <v>0</v>
      </c>
      <c r="P103" s="180">
        <v>0</v>
      </c>
      <c r="Q103" s="180">
        <f t="shared" si="47"/>
        <v>0</v>
      </c>
      <c r="R103" s="180" t="s">
        <v>202</v>
      </c>
      <c r="S103" s="180" t="s">
        <v>111</v>
      </c>
      <c r="T103" s="183" t="s">
        <v>111</v>
      </c>
      <c r="U103" s="154">
        <v>0</v>
      </c>
      <c r="V103" s="154">
        <f t="shared" si="48"/>
        <v>0</v>
      </c>
      <c r="W103" s="154"/>
      <c r="X103" s="154" t="s">
        <v>69</v>
      </c>
      <c r="Y103" s="144">
        <f t="shared" si="49"/>
        <v>0</v>
      </c>
      <c r="Z103" s="144">
        <f t="shared" si="50"/>
        <v>0</v>
      </c>
      <c r="AA103" s="144">
        <f t="shared" si="51"/>
        <v>0</v>
      </c>
      <c r="AB103" s="144">
        <f t="shared" si="52"/>
        <v>0</v>
      </c>
      <c r="AC103" s="144">
        <f t="shared" si="53"/>
        <v>0</v>
      </c>
      <c r="AD103" s="144">
        <f t="shared" si="54"/>
        <v>0</v>
      </c>
      <c r="AE103" s="142"/>
      <c r="AF103" s="144">
        <f t="shared" si="55"/>
        <v>0</v>
      </c>
      <c r="AG103" s="142" t="s">
        <v>203</v>
      </c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</row>
    <row r="104" spans="1:60" outlineLevel="3" x14ac:dyDescent="0.2">
      <c r="A104" s="175">
        <v>81</v>
      </c>
      <c r="B104" s="176" t="s">
        <v>302</v>
      </c>
      <c r="C104" s="187" t="s">
        <v>303</v>
      </c>
      <c r="D104" s="177" t="s">
        <v>301</v>
      </c>
      <c r="E104" s="178">
        <v>5</v>
      </c>
      <c r="F104" s="179"/>
      <c r="G104" s="180">
        <f t="shared" si="42"/>
        <v>0</v>
      </c>
      <c r="H104" s="181"/>
      <c r="I104" s="182">
        <f t="shared" si="43"/>
        <v>0</v>
      </c>
      <c r="J104" s="179"/>
      <c r="K104" s="180">
        <f t="shared" si="44"/>
        <v>0</v>
      </c>
      <c r="L104" s="180">
        <v>15</v>
      </c>
      <c r="M104" s="180">
        <f t="shared" si="45"/>
        <v>0</v>
      </c>
      <c r="N104" s="180">
        <v>0</v>
      </c>
      <c r="O104" s="180">
        <f t="shared" si="46"/>
        <v>0</v>
      </c>
      <c r="P104" s="180">
        <v>0</v>
      </c>
      <c r="Q104" s="180">
        <f t="shared" si="47"/>
        <v>0</v>
      </c>
      <c r="R104" s="180" t="s">
        <v>202</v>
      </c>
      <c r="S104" s="180" t="s">
        <v>111</v>
      </c>
      <c r="T104" s="183" t="s">
        <v>111</v>
      </c>
      <c r="U104" s="154">
        <v>0</v>
      </c>
      <c r="V104" s="154">
        <f t="shared" si="48"/>
        <v>0</v>
      </c>
      <c r="W104" s="154"/>
      <c r="X104" s="154" t="s">
        <v>69</v>
      </c>
      <c r="Y104" s="144">
        <f t="shared" si="49"/>
        <v>0</v>
      </c>
      <c r="Z104" s="144">
        <f t="shared" si="50"/>
        <v>0</v>
      </c>
      <c r="AA104" s="144">
        <f t="shared" si="51"/>
        <v>0</v>
      </c>
      <c r="AB104" s="144">
        <f t="shared" si="52"/>
        <v>0</v>
      </c>
      <c r="AC104" s="144">
        <f t="shared" si="53"/>
        <v>0</v>
      </c>
      <c r="AD104" s="144">
        <f t="shared" si="54"/>
        <v>0</v>
      </c>
      <c r="AE104" s="142"/>
      <c r="AF104" s="144">
        <f t="shared" si="55"/>
        <v>0</v>
      </c>
      <c r="AG104" s="142" t="s">
        <v>203</v>
      </c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</row>
    <row r="105" spans="1:60" outlineLevel="3" x14ac:dyDescent="0.2">
      <c r="A105" s="175">
        <v>82</v>
      </c>
      <c r="B105" s="176" t="s">
        <v>304</v>
      </c>
      <c r="C105" s="187" t="s">
        <v>305</v>
      </c>
      <c r="D105" s="177" t="s">
        <v>301</v>
      </c>
      <c r="E105" s="178">
        <v>3</v>
      </c>
      <c r="F105" s="179"/>
      <c r="G105" s="180">
        <f t="shared" si="42"/>
        <v>0</v>
      </c>
      <c r="H105" s="181"/>
      <c r="I105" s="182">
        <f t="shared" si="43"/>
        <v>0</v>
      </c>
      <c r="J105" s="179"/>
      <c r="K105" s="180">
        <f t="shared" si="44"/>
        <v>0</v>
      </c>
      <c r="L105" s="180">
        <v>15</v>
      </c>
      <c r="M105" s="180">
        <f t="shared" si="45"/>
        <v>0</v>
      </c>
      <c r="N105" s="180">
        <v>0</v>
      </c>
      <c r="O105" s="180">
        <f t="shared" si="46"/>
        <v>0</v>
      </c>
      <c r="P105" s="180">
        <v>0</v>
      </c>
      <c r="Q105" s="180">
        <f t="shared" si="47"/>
        <v>0</v>
      </c>
      <c r="R105" s="180" t="s">
        <v>202</v>
      </c>
      <c r="S105" s="180" t="s">
        <v>111</v>
      </c>
      <c r="T105" s="183" t="s">
        <v>111</v>
      </c>
      <c r="U105" s="154">
        <v>0</v>
      </c>
      <c r="V105" s="154">
        <f t="shared" si="48"/>
        <v>0</v>
      </c>
      <c r="W105" s="154"/>
      <c r="X105" s="154" t="s">
        <v>69</v>
      </c>
      <c r="Y105" s="144">
        <f t="shared" si="49"/>
        <v>0</v>
      </c>
      <c r="Z105" s="144">
        <f t="shared" si="50"/>
        <v>0</v>
      </c>
      <c r="AA105" s="144">
        <f t="shared" si="51"/>
        <v>0</v>
      </c>
      <c r="AB105" s="144">
        <f t="shared" si="52"/>
        <v>0</v>
      </c>
      <c r="AC105" s="144">
        <f t="shared" si="53"/>
        <v>0</v>
      </c>
      <c r="AD105" s="144">
        <f t="shared" si="54"/>
        <v>0</v>
      </c>
      <c r="AE105" s="142"/>
      <c r="AF105" s="144">
        <f t="shared" si="55"/>
        <v>0</v>
      </c>
      <c r="AG105" s="142" t="s">
        <v>203</v>
      </c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</row>
    <row r="106" spans="1:60" outlineLevel="3" x14ac:dyDescent="0.2">
      <c r="A106" s="175">
        <v>83</v>
      </c>
      <c r="B106" s="176" t="s">
        <v>306</v>
      </c>
      <c r="C106" s="187" t="s">
        <v>307</v>
      </c>
      <c r="D106" s="177" t="s">
        <v>301</v>
      </c>
      <c r="E106" s="178">
        <v>11</v>
      </c>
      <c r="F106" s="179"/>
      <c r="G106" s="180">
        <f t="shared" si="42"/>
        <v>0</v>
      </c>
      <c r="H106" s="181"/>
      <c r="I106" s="182">
        <f t="shared" si="43"/>
        <v>0</v>
      </c>
      <c r="J106" s="179"/>
      <c r="K106" s="180">
        <f t="shared" si="44"/>
        <v>0</v>
      </c>
      <c r="L106" s="180">
        <v>15</v>
      </c>
      <c r="M106" s="180">
        <f t="shared" si="45"/>
        <v>0</v>
      </c>
      <c r="N106" s="180">
        <v>2.5999999999999999E-3</v>
      </c>
      <c r="O106" s="180">
        <f t="shared" si="46"/>
        <v>0.03</v>
      </c>
      <c r="P106" s="180">
        <v>0</v>
      </c>
      <c r="Q106" s="180">
        <f t="shared" si="47"/>
        <v>0</v>
      </c>
      <c r="R106" s="180" t="s">
        <v>202</v>
      </c>
      <c r="S106" s="180" t="s">
        <v>111</v>
      </c>
      <c r="T106" s="183" t="s">
        <v>111</v>
      </c>
      <c r="U106" s="154">
        <v>0</v>
      </c>
      <c r="V106" s="154">
        <f t="shared" si="48"/>
        <v>0</v>
      </c>
      <c r="W106" s="154"/>
      <c r="X106" s="154" t="s">
        <v>69</v>
      </c>
      <c r="Y106" s="144">
        <f t="shared" si="49"/>
        <v>0</v>
      </c>
      <c r="Z106" s="144">
        <f t="shared" si="50"/>
        <v>0</v>
      </c>
      <c r="AA106" s="144">
        <f t="shared" si="51"/>
        <v>0</v>
      </c>
      <c r="AB106" s="144">
        <f t="shared" si="52"/>
        <v>0.03</v>
      </c>
      <c r="AC106" s="144">
        <f t="shared" si="53"/>
        <v>0</v>
      </c>
      <c r="AD106" s="144">
        <f t="shared" si="54"/>
        <v>0</v>
      </c>
      <c r="AE106" s="142"/>
      <c r="AF106" s="144">
        <f t="shared" si="55"/>
        <v>0</v>
      </c>
      <c r="AG106" s="142" t="s">
        <v>203</v>
      </c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  <row r="107" spans="1:60" outlineLevel="3" x14ac:dyDescent="0.2">
      <c r="A107" s="175">
        <v>84</v>
      </c>
      <c r="B107" s="176" t="s">
        <v>308</v>
      </c>
      <c r="C107" s="187" t="s">
        <v>309</v>
      </c>
      <c r="D107" s="177" t="s">
        <v>110</v>
      </c>
      <c r="E107" s="178">
        <v>1500</v>
      </c>
      <c r="F107" s="179"/>
      <c r="G107" s="180">
        <f t="shared" si="42"/>
        <v>0</v>
      </c>
      <c r="H107" s="181"/>
      <c r="I107" s="182">
        <f t="shared" si="43"/>
        <v>0</v>
      </c>
      <c r="J107" s="179"/>
      <c r="K107" s="180">
        <f t="shared" si="44"/>
        <v>0</v>
      </c>
      <c r="L107" s="180">
        <v>15</v>
      </c>
      <c r="M107" s="180">
        <f t="shared" si="45"/>
        <v>0</v>
      </c>
      <c r="N107" s="180">
        <v>0</v>
      </c>
      <c r="O107" s="180">
        <f t="shared" si="46"/>
        <v>0</v>
      </c>
      <c r="P107" s="180">
        <v>0</v>
      </c>
      <c r="Q107" s="180">
        <f t="shared" si="47"/>
        <v>0</v>
      </c>
      <c r="R107" s="180" t="s">
        <v>202</v>
      </c>
      <c r="S107" s="180" t="s">
        <v>111</v>
      </c>
      <c r="T107" s="183" t="s">
        <v>111</v>
      </c>
      <c r="U107" s="154">
        <v>0</v>
      </c>
      <c r="V107" s="154">
        <f t="shared" si="48"/>
        <v>0</v>
      </c>
      <c r="W107" s="154"/>
      <c r="X107" s="154" t="s">
        <v>69</v>
      </c>
      <c r="Y107" s="144">
        <f t="shared" si="49"/>
        <v>0</v>
      </c>
      <c r="Z107" s="144">
        <f t="shared" si="50"/>
        <v>0</v>
      </c>
      <c r="AA107" s="144">
        <f t="shared" si="51"/>
        <v>0</v>
      </c>
      <c r="AB107" s="144">
        <f t="shared" si="52"/>
        <v>0</v>
      </c>
      <c r="AC107" s="144">
        <f t="shared" si="53"/>
        <v>0</v>
      </c>
      <c r="AD107" s="144">
        <f t="shared" si="54"/>
        <v>0</v>
      </c>
      <c r="AE107" s="142"/>
      <c r="AF107" s="144">
        <f t="shared" si="55"/>
        <v>0</v>
      </c>
      <c r="AG107" s="142" t="s">
        <v>203</v>
      </c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</row>
    <row r="108" spans="1:60" ht="22.5" outlineLevel="3" x14ac:dyDescent="0.2">
      <c r="A108" s="175">
        <v>85</v>
      </c>
      <c r="B108" s="176" t="s">
        <v>310</v>
      </c>
      <c r="C108" s="187" t="s">
        <v>311</v>
      </c>
      <c r="D108" s="177" t="s">
        <v>312</v>
      </c>
      <c r="E108" s="178">
        <v>1.5</v>
      </c>
      <c r="F108" s="179"/>
      <c r="G108" s="180">
        <f t="shared" si="42"/>
        <v>0</v>
      </c>
      <c r="H108" s="181"/>
      <c r="I108" s="182">
        <f t="shared" si="43"/>
        <v>0</v>
      </c>
      <c r="J108" s="179"/>
      <c r="K108" s="180">
        <f t="shared" si="44"/>
        <v>0</v>
      </c>
      <c r="L108" s="180">
        <v>15</v>
      </c>
      <c r="M108" s="180">
        <f t="shared" si="45"/>
        <v>0</v>
      </c>
      <c r="N108" s="180">
        <v>2.1199999999999999E-3</v>
      </c>
      <c r="O108" s="180">
        <f t="shared" si="46"/>
        <v>0</v>
      </c>
      <c r="P108" s="180">
        <v>0</v>
      </c>
      <c r="Q108" s="180">
        <f t="shared" si="47"/>
        <v>0</v>
      </c>
      <c r="R108" s="180" t="s">
        <v>202</v>
      </c>
      <c r="S108" s="180" t="s">
        <v>111</v>
      </c>
      <c r="T108" s="183" t="s">
        <v>111</v>
      </c>
      <c r="U108" s="154">
        <v>0</v>
      </c>
      <c r="V108" s="154">
        <f t="shared" si="48"/>
        <v>0</v>
      </c>
      <c r="W108" s="154"/>
      <c r="X108" s="154" t="s">
        <v>69</v>
      </c>
      <c r="Y108" s="144">
        <f t="shared" si="49"/>
        <v>0</v>
      </c>
      <c r="Z108" s="144">
        <f t="shared" si="50"/>
        <v>0</v>
      </c>
      <c r="AA108" s="144">
        <f t="shared" si="51"/>
        <v>0</v>
      </c>
      <c r="AB108" s="144">
        <f t="shared" si="52"/>
        <v>0</v>
      </c>
      <c r="AC108" s="144">
        <f t="shared" si="53"/>
        <v>0</v>
      </c>
      <c r="AD108" s="144">
        <f t="shared" si="54"/>
        <v>0</v>
      </c>
      <c r="AE108" s="142"/>
      <c r="AF108" s="144">
        <f t="shared" si="55"/>
        <v>0</v>
      </c>
      <c r="AG108" s="142" t="s">
        <v>203</v>
      </c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</row>
    <row r="109" spans="1:60" outlineLevel="3" x14ac:dyDescent="0.2">
      <c r="A109" s="175">
        <v>86</v>
      </c>
      <c r="B109" s="176" t="s">
        <v>313</v>
      </c>
      <c r="C109" s="187" t="s">
        <v>314</v>
      </c>
      <c r="D109" s="177" t="s">
        <v>157</v>
      </c>
      <c r="E109" s="178">
        <v>270</v>
      </c>
      <c r="F109" s="179"/>
      <c r="G109" s="180">
        <f t="shared" si="42"/>
        <v>0</v>
      </c>
      <c r="H109" s="181"/>
      <c r="I109" s="182">
        <f t="shared" si="43"/>
        <v>0</v>
      </c>
      <c r="J109" s="179"/>
      <c r="K109" s="180">
        <f t="shared" si="44"/>
        <v>0</v>
      </c>
      <c r="L109" s="180">
        <v>15</v>
      </c>
      <c r="M109" s="180">
        <f t="shared" si="45"/>
        <v>0</v>
      </c>
      <c r="N109" s="180">
        <v>3.8000000000000002E-4</v>
      </c>
      <c r="O109" s="180">
        <f t="shared" si="46"/>
        <v>0.1</v>
      </c>
      <c r="P109" s="180">
        <v>0</v>
      </c>
      <c r="Q109" s="180">
        <f t="shared" si="47"/>
        <v>0</v>
      </c>
      <c r="R109" s="180" t="s">
        <v>202</v>
      </c>
      <c r="S109" s="180" t="s">
        <v>111</v>
      </c>
      <c r="T109" s="183" t="s">
        <v>111</v>
      </c>
      <c r="U109" s="154">
        <v>0</v>
      </c>
      <c r="V109" s="154">
        <f t="shared" si="48"/>
        <v>0</v>
      </c>
      <c r="W109" s="154"/>
      <c r="X109" s="154" t="s">
        <v>69</v>
      </c>
      <c r="Y109" s="144">
        <f t="shared" si="49"/>
        <v>0</v>
      </c>
      <c r="Z109" s="144">
        <f t="shared" si="50"/>
        <v>0</v>
      </c>
      <c r="AA109" s="144">
        <f t="shared" si="51"/>
        <v>0</v>
      </c>
      <c r="AB109" s="144">
        <f t="shared" si="52"/>
        <v>0.1</v>
      </c>
      <c r="AC109" s="144">
        <f t="shared" si="53"/>
        <v>0</v>
      </c>
      <c r="AD109" s="144">
        <f t="shared" si="54"/>
        <v>0</v>
      </c>
      <c r="AE109" s="142"/>
      <c r="AF109" s="144">
        <f t="shared" si="55"/>
        <v>0</v>
      </c>
      <c r="AG109" s="142" t="s">
        <v>203</v>
      </c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</row>
    <row r="110" spans="1:60" outlineLevel="3" x14ac:dyDescent="0.2">
      <c r="A110" s="175">
        <v>88</v>
      </c>
      <c r="B110" s="176" t="s">
        <v>315</v>
      </c>
      <c r="C110" s="187" t="s">
        <v>316</v>
      </c>
      <c r="D110" s="177" t="s">
        <v>157</v>
      </c>
      <c r="E110" s="178">
        <v>36</v>
      </c>
      <c r="F110" s="179"/>
      <c r="G110" s="180">
        <f t="shared" si="42"/>
        <v>0</v>
      </c>
      <c r="H110" s="181"/>
      <c r="I110" s="182">
        <f t="shared" si="43"/>
        <v>0</v>
      </c>
      <c r="J110" s="179"/>
      <c r="K110" s="180">
        <f t="shared" si="44"/>
        <v>0</v>
      </c>
      <c r="L110" s="180">
        <v>15</v>
      </c>
      <c r="M110" s="180">
        <f t="shared" si="45"/>
        <v>0</v>
      </c>
      <c r="N110" s="180">
        <v>1.7000000000000001E-4</v>
      </c>
      <c r="O110" s="180">
        <f t="shared" si="46"/>
        <v>0.01</v>
      </c>
      <c r="P110" s="180">
        <v>0</v>
      </c>
      <c r="Q110" s="180">
        <f t="shared" si="47"/>
        <v>0</v>
      </c>
      <c r="R110" s="180" t="s">
        <v>202</v>
      </c>
      <c r="S110" s="180" t="s">
        <v>111</v>
      </c>
      <c r="T110" s="183" t="s">
        <v>111</v>
      </c>
      <c r="U110" s="154">
        <v>0</v>
      </c>
      <c r="V110" s="154">
        <f t="shared" si="48"/>
        <v>0</v>
      </c>
      <c r="W110" s="154"/>
      <c r="X110" s="154" t="s">
        <v>69</v>
      </c>
      <c r="Y110" s="144">
        <f t="shared" si="49"/>
        <v>0</v>
      </c>
      <c r="Z110" s="144">
        <f t="shared" si="50"/>
        <v>0</v>
      </c>
      <c r="AA110" s="144">
        <f t="shared" si="51"/>
        <v>0</v>
      </c>
      <c r="AB110" s="144">
        <f t="shared" si="52"/>
        <v>0.01</v>
      </c>
      <c r="AC110" s="144">
        <f t="shared" si="53"/>
        <v>0</v>
      </c>
      <c r="AD110" s="144">
        <f t="shared" si="54"/>
        <v>0</v>
      </c>
      <c r="AE110" s="142"/>
      <c r="AF110" s="144">
        <f t="shared" si="55"/>
        <v>0</v>
      </c>
      <c r="AG110" s="142" t="s">
        <v>203</v>
      </c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</row>
    <row r="111" spans="1:60" outlineLevel="3" x14ac:dyDescent="0.2">
      <c r="A111" s="175">
        <v>90</v>
      </c>
      <c r="B111" s="176" t="s">
        <v>317</v>
      </c>
      <c r="C111" s="187" t="s">
        <v>318</v>
      </c>
      <c r="D111" s="177" t="s">
        <v>157</v>
      </c>
      <c r="E111" s="178">
        <v>500</v>
      </c>
      <c r="F111" s="179"/>
      <c r="G111" s="180">
        <f t="shared" si="42"/>
        <v>0</v>
      </c>
      <c r="H111" s="181"/>
      <c r="I111" s="182">
        <f t="shared" si="43"/>
        <v>0</v>
      </c>
      <c r="J111" s="179"/>
      <c r="K111" s="180">
        <f t="shared" si="44"/>
        <v>0</v>
      </c>
      <c r="L111" s="180">
        <v>15</v>
      </c>
      <c r="M111" s="180">
        <f t="shared" si="45"/>
        <v>0</v>
      </c>
      <c r="N111" s="180">
        <v>4.0999999999999999E-4</v>
      </c>
      <c r="O111" s="180">
        <f t="shared" si="46"/>
        <v>0.21</v>
      </c>
      <c r="P111" s="180">
        <v>0</v>
      </c>
      <c r="Q111" s="180">
        <f t="shared" si="47"/>
        <v>0</v>
      </c>
      <c r="R111" s="180" t="s">
        <v>202</v>
      </c>
      <c r="S111" s="180" t="s">
        <v>111</v>
      </c>
      <c r="T111" s="183" t="s">
        <v>111</v>
      </c>
      <c r="U111" s="154">
        <v>0</v>
      </c>
      <c r="V111" s="154">
        <f t="shared" si="48"/>
        <v>0</v>
      </c>
      <c r="W111" s="154"/>
      <c r="X111" s="154" t="s">
        <v>69</v>
      </c>
      <c r="Y111" s="144">
        <f t="shared" si="49"/>
        <v>0</v>
      </c>
      <c r="Z111" s="144">
        <f t="shared" si="50"/>
        <v>0</v>
      </c>
      <c r="AA111" s="144">
        <f t="shared" si="51"/>
        <v>0</v>
      </c>
      <c r="AB111" s="144">
        <f t="shared" si="52"/>
        <v>0.21</v>
      </c>
      <c r="AC111" s="144">
        <f t="shared" si="53"/>
        <v>0</v>
      </c>
      <c r="AD111" s="144">
        <f t="shared" si="54"/>
        <v>0</v>
      </c>
      <c r="AE111" s="142"/>
      <c r="AF111" s="144">
        <f t="shared" si="55"/>
        <v>0</v>
      </c>
      <c r="AG111" s="142" t="s">
        <v>203</v>
      </c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</row>
    <row r="112" spans="1:60" outlineLevel="3" x14ac:dyDescent="0.2">
      <c r="A112" s="175">
        <v>91</v>
      </c>
      <c r="B112" s="176" t="s">
        <v>319</v>
      </c>
      <c r="C112" s="187" t="s">
        <v>320</v>
      </c>
      <c r="D112" s="177" t="s">
        <v>157</v>
      </c>
      <c r="E112" s="178">
        <v>40</v>
      </c>
      <c r="F112" s="179"/>
      <c r="G112" s="180">
        <f t="shared" si="42"/>
        <v>0</v>
      </c>
      <c r="H112" s="181"/>
      <c r="I112" s="182">
        <f t="shared" si="43"/>
        <v>0</v>
      </c>
      <c r="J112" s="179"/>
      <c r="K112" s="180">
        <f t="shared" si="44"/>
        <v>0</v>
      </c>
      <c r="L112" s="180">
        <v>15</v>
      </c>
      <c r="M112" s="180">
        <f t="shared" si="45"/>
        <v>0</v>
      </c>
      <c r="N112" s="180">
        <v>1.9400000000000001E-3</v>
      </c>
      <c r="O112" s="180">
        <f t="shared" si="46"/>
        <v>0.08</v>
      </c>
      <c r="P112" s="180">
        <v>0</v>
      </c>
      <c r="Q112" s="180">
        <f t="shared" si="47"/>
        <v>0</v>
      </c>
      <c r="R112" s="180" t="s">
        <v>202</v>
      </c>
      <c r="S112" s="180" t="s">
        <v>111</v>
      </c>
      <c r="T112" s="183" t="s">
        <v>111</v>
      </c>
      <c r="U112" s="154">
        <v>0</v>
      </c>
      <c r="V112" s="154">
        <f t="shared" si="48"/>
        <v>0</v>
      </c>
      <c r="W112" s="154"/>
      <c r="X112" s="154" t="s">
        <v>69</v>
      </c>
      <c r="Y112" s="144">
        <f t="shared" si="49"/>
        <v>0</v>
      </c>
      <c r="Z112" s="144">
        <f t="shared" si="50"/>
        <v>0</v>
      </c>
      <c r="AA112" s="144">
        <f t="shared" si="51"/>
        <v>0</v>
      </c>
      <c r="AB112" s="144">
        <f t="shared" si="52"/>
        <v>0.08</v>
      </c>
      <c r="AC112" s="144">
        <f t="shared" si="53"/>
        <v>0</v>
      </c>
      <c r="AD112" s="144">
        <f t="shared" si="54"/>
        <v>0</v>
      </c>
      <c r="AE112" s="142"/>
      <c r="AF112" s="144">
        <f t="shared" si="55"/>
        <v>0</v>
      </c>
      <c r="AG112" s="142" t="s">
        <v>203</v>
      </c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</row>
    <row r="113" spans="1:60" outlineLevel="3" x14ac:dyDescent="0.2">
      <c r="A113" s="175">
        <v>94</v>
      </c>
      <c r="B113" s="176" t="s">
        <v>321</v>
      </c>
      <c r="C113" s="187" t="s">
        <v>322</v>
      </c>
      <c r="D113" s="177" t="s">
        <v>157</v>
      </c>
      <c r="E113" s="178">
        <v>37</v>
      </c>
      <c r="F113" s="179"/>
      <c r="G113" s="180">
        <f t="shared" si="42"/>
        <v>0</v>
      </c>
      <c r="H113" s="181"/>
      <c r="I113" s="182">
        <f t="shared" si="43"/>
        <v>0</v>
      </c>
      <c r="J113" s="179"/>
      <c r="K113" s="180">
        <f t="shared" si="44"/>
        <v>0</v>
      </c>
      <c r="L113" s="180">
        <v>15</v>
      </c>
      <c r="M113" s="180">
        <f t="shared" si="45"/>
        <v>0</v>
      </c>
      <c r="N113" s="180">
        <v>2.9999999999999997E-4</v>
      </c>
      <c r="O113" s="180">
        <f t="shared" si="46"/>
        <v>0.01</v>
      </c>
      <c r="P113" s="180">
        <v>0</v>
      </c>
      <c r="Q113" s="180">
        <f t="shared" si="47"/>
        <v>0</v>
      </c>
      <c r="R113" s="180" t="s">
        <v>202</v>
      </c>
      <c r="S113" s="180" t="s">
        <v>111</v>
      </c>
      <c r="T113" s="183" t="s">
        <v>111</v>
      </c>
      <c r="U113" s="154">
        <v>0</v>
      </c>
      <c r="V113" s="154">
        <f t="shared" si="48"/>
        <v>0</v>
      </c>
      <c r="W113" s="154"/>
      <c r="X113" s="154" t="s">
        <v>69</v>
      </c>
      <c r="Y113" s="144">
        <f t="shared" si="49"/>
        <v>0</v>
      </c>
      <c r="Z113" s="144">
        <f t="shared" si="50"/>
        <v>0</v>
      </c>
      <c r="AA113" s="144">
        <f t="shared" si="51"/>
        <v>0</v>
      </c>
      <c r="AB113" s="144">
        <f t="shared" si="52"/>
        <v>0.01</v>
      </c>
      <c r="AC113" s="144">
        <f t="shared" si="53"/>
        <v>0</v>
      </c>
      <c r="AD113" s="144">
        <f t="shared" si="54"/>
        <v>0</v>
      </c>
      <c r="AE113" s="142"/>
      <c r="AF113" s="144">
        <f t="shared" si="55"/>
        <v>0</v>
      </c>
      <c r="AG113" s="142" t="s">
        <v>203</v>
      </c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</row>
    <row r="114" spans="1:60" outlineLevel="3" x14ac:dyDescent="0.2">
      <c r="A114" s="175">
        <v>96</v>
      </c>
      <c r="B114" s="176" t="s">
        <v>323</v>
      </c>
      <c r="C114" s="187" t="s">
        <v>324</v>
      </c>
      <c r="D114" s="177" t="s">
        <v>157</v>
      </c>
      <c r="E114" s="178">
        <v>77</v>
      </c>
      <c r="F114" s="179"/>
      <c r="G114" s="180">
        <f t="shared" si="42"/>
        <v>0</v>
      </c>
      <c r="H114" s="181"/>
      <c r="I114" s="182">
        <f t="shared" si="43"/>
        <v>0</v>
      </c>
      <c r="J114" s="179"/>
      <c r="K114" s="180">
        <f t="shared" si="44"/>
        <v>0</v>
      </c>
      <c r="L114" s="180">
        <v>15</v>
      </c>
      <c r="M114" s="180">
        <f t="shared" si="45"/>
        <v>0</v>
      </c>
      <c r="N114" s="180">
        <v>2.0000000000000001E-4</v>
      </c>
      <c r="O114" s="180">
        <f t="shared" si="46"/>
        <v>0.02</v>
      </c>
      <c r="P114" s="180">
        <v>0</v>
      </c>
      <c r="Q114" s="180">
        <f t="shared" si="47"/>
        <v>0</v>
      </c>
      <c r="R114" s="180" t="s">
        <v>202</v>
      </c>
      <c r="S114" s="180" t="s">
        <v>111</v>
      </c>
      <c r="T114" s="183" t="s">
        <v>111</v>
      </c>
      <c r="U114" s="154">
        <v>0</v>
      </c>
      <c r="V114" s="154">
        <f t="shared" si="48"/>
        <v>0</v>
      </c>
      <c r="W114" s="154"/>
      <c r="X114" s="154" t="s">
        <v>69</v>
      </c>
      <c r="Y114" s="144">
        <f t="shared" si="49"/>
        <v>0</v>
      </c>
      <c r="Z114" s="144">
        <f t="shared" si="50"/>
        <v>0</v>
      </c>
      <c r="AA114" s="144">
        <f t="shared" si="51"/>
        <v>0</v>
      </c>
      <c r="AB114" s="144">
        <f t="shared" si="52"/>
        <v>0.02</v>
      </c>
      <c r="AC114" s="144">
        <f t="shared" si="53"/>
        <v>0</v>
      </c>
      <c r="AD114" s="144">
        <f t="shared" si="54"/>
        <v>0</v>
      </c>
      <c r="AE114" s="142"/>
      <c r="AF114" s="144">
        <f t="shared" si="55"/>
        <v>0</v>
      </c>
      <c r="AG114" s="142" t="s">
        <v>203</v>
      </c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</row>
    <row r="115" spans="1:60" outlineLevel="3" x14ac:dyDescent="0.2">
      <c r="A115" s="175">
        <v>98</v>
      </c>
      <c r="B115" s="176" t="s">
        <v>325</v>
      </c>
      <c r="C115" s="187" t="s">
        <v>326</v>
      </c>
      <c r="D115" s="177" t="s">
        <v>157</v>
      </c>
      <c r="E115" s="178">
        <v>143</v>
      </c>
      <c r="F115" s="179"/>
      <c r="G115" s="180">
        <f t="shared" si="42"/>
        <v>0</v>
      </c>
      <c r="H115" s="181"/>
      <c r="I115" s="182">
        <f t="shared" si="43"/>
        <v>0</v>
      </c>
      <c r="J115" s="179"/>
      <c r="K115" s="180">
        <f t="shared" si="44"/>
        <v>0</v>
      </c>
      <c r="L115" s="180">
        <v>15</v>
      </c>
      <c r="M115" s="180">
        <f t="shared" si="45"/>
        <v>0</v>
      </c>
      <c r="N115" s="180">
        <v>2.1000000000000001E-4</v>
      </c>
      <c r="O115" s="180">
        <f t="shared" si="46"/>
        <v>0.03</v>
      </c>
      <c r="P115" s="180">
        <v>0</v>
      </c>
      <c r="Q115" s="180">
        <f t="shared" si="47"/>
        <v>0</v>
      </c>
      <c r="R115" s="180" t="s">
        <v>202</v>
      </c>
      <c r="S115" s="180" t="s">
        <v>111</v>
      </c>
      <c r="T115" s="183" t="s">
        <v>111</v>
      </c>
      <c r="U115" s="154">
        <v>0</v>
      </c>
      <c r="V115" s="154">
        <f t="shared" si="48"/>
        <v>0</v>
      </c>
      <c r="W115" s="154"/>
      <c r="X115" s="154" t="s">
        <v>69</v>
      </c>
      <c r="Y115" s="144">
        <f t="shared" si="49"/>
        <v>0</v>
      </c>
      <c r="Z115" s="144">
        <f t="shared" si="50"/>
        <v>0</v>
      </c>
      <c r="AA115" s="144">
        <f t="shared" si="51"/>
        <v>0</v>
      </c>
      <c r="AB115" s="144">
        <f t="shared" si="52"/>
        <v>0.03</v>
      </c>
      <c r="AC115" s="144">
        <f t="shared" si="53"/>
        <v>0</v>
      </c>
      <c r="AD115" s="144">
        <f t="shared" si="54"/>
        <v>0</v>
      </c>
      <c r="AE115" s="142"/>
      <c r="AF115" s="144">
        <f t="shared" si="55"/>
        <v>0</v>
      </c>
      <c r="AG115" s="142" t="s">
        <v>203</v>
      </c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</row>
    <row r="116" spans="1:60" outlineLevel="3" x14ac:dyDescent="0.2">
      <c r="A116" s="175">
        <v>100</v>
      </c>
      <c r="B116" s="176" t="s">
        <v>327</v>
      </c>
      <c r="C116" s="187" t="s">
        <v>328</v>
      </c>
      <c r="D116" s="177" t="s">
        <v>157</v>
      </c>
      <c r="E116" s="178">
        <v>215</v>
      </c>
      <c r="F116" s="179"/>
      <c r="G116" s="180">
        <f t="shared" si="42"/>
        <v>0</v>
      </c>
      <c r="H116" s="181"/>
      <c r="I116" s="182">
        <f t="shared" si="43"/>
        <v>0</v>
      </c>
      <c r="J116" s="179"/>
      <c r="K116" s="180">
        <f t="shared" si="44"/>
        <v>0</v>
      </c>
      <c r="L116" s="180">
        <v>15</v>
      </c>
      <c r="M116" s="180">
        <f t="shared" si="45"/>
        <v>0</v>
      </c>
      <c r="N116" s="180">
        <v>1.4999999999999999E-4</v>
      </c>
      <c r="O116" s="180">
        <f t="shared" si="46"/>
        <v>0.03</v>
      </c>
      <c r="P116" s="180">
        <v>0</v>
      </c>
      <c r="Q116" s="180">
        <f t="shared" si="47"/>
        <v>0</v>
      </c>
      <c r="R116" s="180" t="s">
        <v>202</v>
      </c>
      <c r="S116" s="180" t="s">
        <v>111</v>
      </c>
      <c r="T116" s="183" t="s">
        <v>111</v>
      </c>
      <c r="U116" s="154">
        <v>0</v>
      </c>
      <c r="V116" s="154">
        <f t="shared" si="48"/>
        <v>0</v>
      </c>
      <c r="W116" s="154"/>
      <c r="X116" s="154" t="s">
        <v>69</v>
      </c>
      <c r="Y116" s="144">
        <f t="shared" si="49"/>
        <v>0</v>
      </c>
      <c r="Z116" s="144">
        <f t="shared" si="50"/>
        <v>0</v>
      </c>
      <c r="AA116" s="144">
        <f t="shared" si="51"/>
        <v>0</v>
      </c>
      <c r="AB116" s="144">
        <f t="shared" si="52"/>
        <v>0.03</v>
      </c>
      <c r="AC116" s="144">
        <f t="shared" si="53"/>
        <v>0</v>
      </c>
      <c r="AD116" s="144">
        <f t="shared" si="54"/>
        <v>0</v>
      </c>
      <c r="AE116" s="142"/>
      <c r="AF116" s="144">
        <f t="shared" si="55"/>
        <v>0</v>
      </c>
      <c r="AG116" s="142" t="s">
        <v>203</v>
      </c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</row>
    <row r="117" spans="1:60" ht="22.5" outlineLevel="3" x14ac:dyDescent="0.2">
      <c r="A117" s="175">
        <v>101</v>
      </c>
      <c r="B117" s="176" t="s">
        <v>329</v>
      </c>
      <c r="C117" s="187" t="s">
        <v>330</v>
      </c>
      <c r="D117" s="177" t="s">
        <v>157</v>
      </c>
      <c r="E117" s="178">
        <v>260</v>
      </c>
      <c r="F117" s="179"/>
      <c r="G117" s="180">
        <f t="shared" si="42"/>
        <v>0</v>
      </c>
      <c r="H117" s="181"/>
      <c r="I117" s="182">
        <f t="shared" si="43"/>
        <v>0</v>
      </c>
      <c r="J117" s="179"/>
      <c r="K117" s="180">
        <f t="shared" si="44"/>
        <v>0</v>
      </c>
      <c r="L117" s="180">
        <v>15</v>
      </c>
      <c r="M117" s="180">
        <f t="shared" si="45"/>
        <v>0</v>
      </c>
      <c r="N117" s="180">
        <v>1.6000000000000001E-4</v>
      </c>
      <c r="O117" s="180">
        <f t="shared" si="46"/>
        <v>0.04</v>
      </c>
      <c r="P117" s="180">
        <v>0</v>
      </c>
      <c r="Q117" s="180">
        <f t="shared" si="47"/>
        <v>0</v>
      </c>
      <c r="R117" s="180" t="s">
        <v>202</v>
      </c>
      <c r="S117" s="180" t="s">
        <v>111</v>
      </c>
      <c r="T117" s="183" t="s">
        <v>111</v>
      </c>
      <c r="U117" s="154">
        <v>0</v>
      </c>
      <c r="V117" s="154">
        <f t="shared" si="48"/>
        <v>0</v>
      </c>
      <c r="W117" s="154"/>
      <c r="X117" s="154" t="s">
        <v>69</v>
      </c>
      <c r="Y117" s="144">
        <f t="shared" si="49"/>
        <v>0</v>
      </c>
      <c r="Z117" s="144">
        <f t="shared" si="50"/>
        <v>0</v>
      </c>
      <c r="AA117" s="144">
        <f t="shared" si="51"/>
        <v>0</v>
      </c>
      <c r="AB117" s="144">
        <f t="shared" si="52"/>
        <v>0.04</v>
      </c>
      <c r="AC117" s="144">
        <f t="shared" si="53"/>
        <v>0</v>
      </c>
      <c r="AD117" s="144">
        <f t="shared" si="54"/>
        <v>0</v>
      </c>
      <c r="AE117" s="142"/>
      <c r="AF117" s="144">
        <f t="shared" si="55"/>
        <v>0</v>
      </c>
      <c r="AG117" s="142" t="s">
        <v>203</v>
      </c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</row>
    <row r="118" spans="1:60" outlineLevel="3" x14ac:dyDescent="0.2">
      <c r="A118" s="175">
        <v>105</v>
      </c>
      <c r="B118" s="176" t="s">
        <v>331</v>
      </c>
      <c r="C118" s="187" t="s">
        <v>332</v>
      </c>
      <c r="D118" s="177" t="s">
        <v>333</v>
      </c>
      <c r="E118" s="178">
        <v>0.02</v>
      </c>
      <c r="F118" s="179"/>
      <c r="G118" s="180">
        <f t="shared" si="42"/>
        <v>0</v>
      </c>
      <c r="H118" s="181"/>
      <c r="I118" s="182">
        <f t="shared" si="43"/>
        <v>0</v>
      </c>
      <c r="J118" s="179"/>
      <c r="K118" s="180">
        <f t="shared" si="44"/>
        <v>0</v>
      </c>
      <c r="L118" s="180">
        <v>15</v>
      </c>
      <c r="M118" s="180">
        <f t="shared" si="45"/>
        <v>0</v>
      </c>
      <c r="N118" s="180">
        <v>1</v>
      </c>
      <c r="O118" s="180">
        <f t="shared" si="46"/>
        <v>0.02</v>
      </c>
      <c r="P118" s="180">
        <v>0</v>
      </c>
      <c r="Q118" s="180">
        <f t="shared" si="47"/>
        <v>0</v>
      </c>
      <c r="R118" s="180" t="s">
        <v>202</v>
      </c>
      <c r="S118" s="180" t="s">
        <v>111</v>
      </c>
      <c r="T118" s="183" t="s">
        <v>146</v>
      </c>
      <c r="U118" s="154">
        <v>0</v>
      </c>
      <c r="V118" s="154">
        <f t="shared" si="48"/>
        <v>0</v>
      </c>
      <c r="W118" s="154"/>
      <c r="X118" s="154" t="s">
        <v>69</v>
      </c>
      <c r="Y118" s="144">
        <f t="shared" si="49"/>
        <v>0</v>
      </c>
      <c r="Z118" s="144">
        <f t="shared" si="50"/>
        <v>0</v>
      </c>
      <c r="AA118" s="144">
        <f t="shared" si="51"/>
        <v>0</v>
      </c>
      <c r="AB118" s="144">
        <f t="shared" si="52"/>
        <v>0.02</v>
      </c>
      <c r="AC118" s="144">
        <f t="shared" si="53"/>
        <v>0</v>
      </c>
      <c r="AD118" s="144">
        <f t="shared" si="54"/>
        <v>0</v>
      </c>
      <c r="AE118" s="142"/>
      <c r="AF118" s="144">
        <f t="shared" si="55"/>
        <v>0</v>
      </c>
      <c r="AG118" s="142" t="s">
        <v>203</v>
      </c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</row>
    <row r="119" spans="1:60" outlineLevel="1" x14ac:dyDescent="0.2">
      <c r="A119" s="158" t="s">
        <v>97</v>
      </c>
      <c r="B119" s="159" t="s">
        <v>70</v>
      </c>
      <c r="C119" s="186" t="s">
        <v>71</v>
      </c>
      <c r="D119" s="160"/>
      <c r="E119" s="161"/>
      <c r="F119" s="162"/>
      <c r="G119" s="162">
        <f>SUM(AF120:AF131)</f>
        <v>0</v>
      </c>
      <c r="H119" s="163"/>
      <c r="I119" s="164">
        <f>SUM(Y120:Y131)</f>
        <v>0</v>
      </c>
      <c r="J119" s="162"/>
      <c r="K119" s="162">
        <f>SUM(Z120:Z131)</f>
        <v>0</v>
      </c>
      <c r="L119" s="162"/>
      <c r="M119" s="162">
        <f>SUM(AA120:AA131)</f>
        <v>0</v>
      </c>
      <c r="N119" s="162"/>
      <c r="O119" s="162">
        <f>SUM(AB120:AB131)</f>
        <v>150.47999999999999</v>
      </c>
      <c r="P119" s="162"/>
      <c r="Q119" s="162">
        <f>SUM(AC120:AC131)</f>
        <v>0</v>
      </c>
      <c r="R119" s="162"/>
      <c r="S119" s="162"/>
      <c r="T119" s="165"/>
      <c r="U119" s="157"/>
      <c r="V119" s="157">
        <f>SUM(AD120:AD131)</f>
        <v>90.210000000000008</v>
      </c>
      <c r="W119" s="157"/>
      <c r="X119" s="157"/>
      <c r="Y119" s="142"/>
      <c r="Z119" s="142"/>
      <c r="AA119" s="142"/>
      <c r="AB119" s="142"/>
      <c r="AC119" s="142"/>
      <c r="AD119" s="142"/>
      <c r="AE119" s="142"/>
      <c r="AF119" s="142"/>
      <c r="AG119" s="142" t="s">
        <v>98</v>
      </c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</row>
    <row r="120" spans="1:60" outlineLevel="3" x14ac:dyDescent="0.2">
      <c r="A120" s="175">
        <v>107</v>
      </c>
      <c r="B120" s="176" t="s">
        <v>334</v>
      </c>
      <c r="C120" s="187" t="s">
        <v>335</v>
      </c>
      <c r="D120" s="177" t="s">
        <v>196</v>
      </c>
      <c r="E120" s="178">
        <v>1</v>
      </c>
      <c r="F120" s="179"/>
      <c r="G120" s="180">
        <f>ROUND(E120*F120,2)</f>
        <v>0</v>
      </c>
      <c r="H120" s="181"/>
      <c r="I120" s="182">
        <f>ROUND(E120*H120,2)</f>
        <v>0</v>
      </c>
      <c r="J120" s="179"/>
      <c r="K120" s="180">
        <f>ROUND(E120*J120,2)</f>
        <v>0</v>
      </c>
      <c r="L120" s="180">
        <v>15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/>
      <c r="S120" s="180" t="s">
        <v>102</v>
      </c>
      <c r="T120" s="183" t="s">
        <v>146</v>
      </c>
      <c r="U120" s="154">
        <v>0</v>
      </c>
      <c r="V120" s="154">
        <f>ROUND(E120*U120,2)</f>
        <v>0</v>
      </c>
      <c r="W120" s="154"/>
      <c r="X120" s="154" t="s">
        <v>71</v>
      </c>
      <c r="Y120" s="144">
        <f>I120</f>
        <v>0</v>
      </c>
      <c r="Z120" s="144">
        <f>K120</f>
        <v>0</v>
      </c>
      <c r="AA120" s="144">
        <f>M120</f>
        <v>0</v>
      </c>
      <c r="AB120" s="144">
        <f>O120</f>
        <v>0</v>
      </c>
      <c r="AC120" s="144">
        <f>Q120</f>
        <v>0</v>
      </c>
      <c r="AD120" s="144">
        <f>V120</f>
        <v>0</v>
      </c>
      <c r="AE120" s="142"/>
      <c r="AF120" s="144">
        <f>G120</f>
        <v>0</v>
      </c>
      <c r="AG120" s="142" t="s">
        <v>336</v>
      </c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</row>
    <row r="121" spans="1:60" ht="22.5" outlineLevel="3" x14ac:dyDescent="0.2">
      <c r="A121" s="175">
        <v>108</v>
      </c>
      <c r="B121" s="176" t="s">
        <v>337</v>
      </c>
      <c r="C121" s="187" t="s">
        <v>338</v>
      </c>
      <c r="D121" s="177" t="s">
        <v>196</v>
      </c>
      <c r="E121" s="178">
        <v>1</v>
      </c>
      <c r="F121" s="179"/>
      <c r="G121" s="180">
        <f>ROUND(E121*F121,2)</f>
        <v>0</v>
      </c>
      <c r="H121" s="181"/>
      <c r="I121" s="182">
        <f>ROUND(E121*H121,2)</f>
        <v>0</v>
      </c>
      <c r="J121" s="179"/>
      <c r="K121" s="180">
        <f>ROUND(E121*J121,2)</f>
        <v>0</v>
      </c>
      <c r="L121" s="180">
        <v>15</v>
      </c>
      <c r="M121" s="180">
        <f>G121*(1+L121/100)</f>
        <v>0</v>
      </c>
      <c r="N121" s="180">
        <v>0</v>
      </c>
      <c r="O121" s="180">
        <f>ROUND(E121*N121,2)</f>
        <v>0</v>
      </c>
      <c r="P121" s="180">
        <v>0</v>
      </c>
      <c r="Q121" s="180">
        <f>ROUND(E121*P121,2)</f>
        <v>0</v>
      </c>
      <c r="R121" s="180"/>
      <c r="S121" s="180" t="s">
        <v>102</v>
      </c>
      <c r="T121" s="183" t="s">
        <v>146</v>
      </c>
      <c r="U121" s="154">
        <v>0</v>
      </c>
      <c r="V121" s="154">
        <f>ROUND(E121*U121,2)</f>
        <v>0</v>
      </c>
      <c r="W121" s="154"/>
      <c r="X121" s="154" t="s">
        <v>71</v>
      </c>
      <c r="Y121" s="144">
        <f>I121</f>
        <v>0</v>
      </c>
      <c r="Z121" s="144">
        <f>K121</f>
        <v>0</v>
      </c>
      <c r="AA121" s="144">
        <f>M121</f>
        <v>0</v>
      </c>
      <c r="AB121" s="144">
        <f>O121</f>
        <v>0</v>
      </c>
      <c r="AC121" s="144">
        <f>Q121</f>
        <v>0</v>
      </c>
      <c r="AD121" s="144">
        <f>V121</f>
        <v>0</v>
      </c>
      <c r="AE121" s="142"/>
      <c r="AF121" s="144">
        <f>G121</f>
        <v>0</v>
      </c>
      <c r="AG121" s="142" t="s">
        <v>336</v>
      </c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</row>
    <row r="122" spans="1:60" outlineLevel="3" x14ac:dyDescent="0.2">
      <c r="A122" s="175">
        <v>109</v>
      </c>
      <c r="B122" s="176" t="s">
        <v>339</v>
      </c>
      <c r="C122" s="187" t="s">
        <v>340</v>
      </c>
      <c r="D122" s="177" t="s">
        <v>196</v>
      </c>
      <c r="E122" s="178">
        <v>1</v>
      </c>
      <c r="F122" s="179"/>
      <c r="G122" s="180">
        <f>ROUND(E122*F122,2)</f>
        <v>0</v>
      </c>
      <c r="H122" s="181"/>
      <c r="I122" s="182">
        <f>ROUND(E122*H122,2)</f>
        <v>0</v>
      </c>
      <c r="J122" s="179"/>
      <c r="K122" s="180">
        <f>ROUND(E122*J122,2)</f>
        <v>0</v>
      </c>
      <c r="L122" s="180">
        <v>15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/>
      <c r="S122" s="180" t="s">
        <v>102</v>
      </c>
      <c r="T122" s="183" t="s">
        <v>146</v>
      </c>
      <c r="U122" s="154">
        <v>0</v>
      </c>
      <c r="V122" s="154">
        <f>ROUND(E122*U122,2)</f>
        <v>0</v>
      </c>
      <c r="W122" s="154"/>
      <c r="X122" s="154" t="s">
        <v>71</v>
      </c>
      <c r="Y122" s="144">
        <f>I122</f>
        <v>0</v>
      </c>
      <c r="Z122" s="144">
        <f>K122</f>
        <v>0</v>
      </c>
      <c r="AA122" s="144">
        <f>M122</f>
        <v>0</v>
      </c>
      <c r="AB122" s="144">
        <f>O122</f>
        <v>0</v>
      </c>
      <c r="AC122" s="144">
        <f>Q122</f>
        <v>0</v>
      </c>
      <c r="AD122" s="144">
        <f>V122</f>
        <v>0</v>
      </c>
      <c r="AE122" s="142"/>
      <c r="AF122" s="144">
        <f>G122</f>
        <v>0</v>
      </c>
      <c r="AG122" s="142" t="s">
        <v>336</v>
      </c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</row>
    <row r="123" spans="1:60" outlineLevel="3" x14ac:dyDescent="0.2">
      <c r="A123" s="166">
        <v>110</v>
      </c>
      <c r="B123" s="167" t="s">
        <v>341</v>
      </c>
      <c r="C123" s="188" t="s">
        <v>342</v>
      </c>
      <c r="D123" s="168" t="s">
        <v>279</v>
      </c>
      <c r="E123" s="169">
        <v>1</v>
      </c>
      <c r="F123" s="170"/>
      <c r="G123" s="171">
        <f>ROUND(E123*F123,2)</f>
        <v>0</v>
      </c>
      <c r="H123" s="172"/>
      <c r="I123" s="173">
        <f>ROUND(E123*H123,2)</f>
        <v>0</v>
      </c>
      <c r="J123" s="170"/>
      <c r="K123" s="171">
        <f>ROUND(E123*J123,2)</f>
        <v>0</v>
      </c>
      <c r="L123" s="180">
        <v>15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111</v>
      </c>
      <c r="T123" s="174" t="s">
        <v>146</v>
      </c>
      <c r="U123" s="154">
        <v>0</v>
      </c>
      <c r="V123" s="154">
        <f>ROUND(E123*U123,2)</f>
        <v>0</v>
      </c>
      <c r="W123" s="154"/>
      <c r="X123" s="154" t="s">
        <v>71</v>
      </c>
      <c r="Y123" s="144">
        <f>I123</f>
        <v>0</v>
      </c>
      <c r="Z123" s="144">
        <f>K123</f>
        <v>0</v>
      </c>
      <c r="AA123" s="144">
        <f>M123</f>
        <v>0</v>
      </c>
      <c r="AB123" s="144">
        <f>O123</f>
        <v>0</v>
      </c>
      <c r="AC123" s="144">
        <f>Q123</f>
        <v>0</v>
      </c>
      <c r="AD123" s="144">
        <f>V123</f>
        <v>0</v>
      </c>
      <c r="AE123" s="142"/>
      <c r="AF123" s="144">
        <f>G123</f>
        <v>0</v>
      </c>
      <c r="AG123" s="142" t="s">
        <v>336</v>
      </c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</row>
    <row r="124" spans="1:60" ht="22.5" outlineLevel="3" x14ac:dyDescent="0.2">
      <c r="A124" s="152"/>
      <c r="B124" s="153"/>
      <c r="C124" s="265" t="s">
        <v>343</v>
      </c>
      <c r="D124" s="266"/>
      <c r="E124" s="266"/>
      <c r="F124" s="266"/>
      <c r="G124" s="266"/>
      <c r="H124" s="155"/>
      <c r="I124" s="156"/>
      <c r="J124" s="154"/>
      <c r="K124" s="154"/>
      <c r="L124" s="180">
        <v>15</v>
      </c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42"/>
      <c r="Z124" s="142"/>
      <c r="AA124" s="142"/>
      <c r="AB124" s="142"/>
      <c r="AC124" s="142"/>
      <c r="AD124" s="142"/>
      <c r="AE124" s="142"/>
      <c r="AF124" s="142"/>
      <c r="AG124" s="142" t="s">
        <v>169</v>
      </c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84" t="str">
        <f>C124</f>
        <v>Náklady na vyhotovení dokumentace skutečného provedení stavby a její předání objednateli v požadované formě a požadovaném počtu.</v>
      </c>
      <c r="BB124" s="142"/>
      <c r="BC124" s="142"/>
      <c r="BD124" s="142"/>
      <c r="BE124" s="142"/>
      <c r="BF124" s="142"/>
      <c r="BG124" s="142"/>
      <c r="BH124" s="142"/>
    </row>
    <row r="125" spans="1:60" outlineLevel="3" x14ac:dyDescent="0.2">
      <c r="A125" s="175">
        <v>111</v>
      </c>
      <c r="B125" s="176" t="s">
        <v>344</v>
      </c>
      <c r="C125" s="187" t="s">
        <v>345</v>
      </c>
      <c r="D125" s="177" t="s">
        <v>333</v>
      </c>
      <c r="E125" s="178">
        <v>1.5</v>
      </c>
      <c r="F125" s="179"/>
      <c r="G125" s="180">
        <f t="shared" ref="G125:G131" si="56">ROUND(E125*F125,2)</f>
        <v>0</v>
      </c>
      <c r="H125" s="181"/>
      <c r="I125" s="182">
        <f t="shared" ref="I125:I131" si="57">ROUND(E125*H125,2)</f>
        <v>0</v>
      </c>
      <c r="J125" s="179"/>
      <c r="K125" s="180">
        <f t="shared" ref="K125:K131" si="58">ROUND(E125*J125,2)</f>
        <v>0</v>
      </c>
      <c r="L125" s="180">
        <v>15</v>
      </c>
      <c r="M125" s="180">
        <f t="shared" ref="M125:M131" si="59">G125*(1+L125/100)</f>
        <v>0</v>
      </c>
      <c r="N125" s="180">
        <v>0</v>
      </c>
      <c r="O125" s="180">
        <f t="shared" ref="O125:O131" si="60">ROUND(E125*N125,2)</f>
        <v>0</v>
      </c>
      <c r="P125" s="180">
        <v>0</v>
      </c>
      <c r="Q125" s="180">
        <f t="shared" ref="Q125:Q131" si="61">ROUND(E125*P125,2)</f>
        <v>0</v>
      </c>
      <c r="R125" s="180"/>
      <c r="S125" s="180" t="s">
        <v>102</v>
      </c>
      <c r="T125" s="183" t="s">
        <v>146</v>
      </c>
      <c r="U125" s="154">
        <v>0</v>
      </c>
      <c r="V125" s="154">
        <f t="shared" ref="V125:V131" si="62">ROUND(E125*U125,2)</f>
        <v>0</v>
      </c>
      <c r="W125" s="154"/>
      <c r="X125" s="154" t="s">
        <v>71</v>
      </c>
      <c r="Y125" s="144">
        <f t="shared" ref="Y125:Y131" si="63">I125</f>
        <v>0</v>
      </c>
      <c r="Z125" s="144">
        <f t="shared" ref="Z125:Z131" si="64">K125</f>
        <v>0</v>
      </c>
      <c r="AA125" s="144">
        <f t="shared" ref="AA125:AA131" si="65">M125</f>
        <v>0</v>
      </c>
      <c r="AB125" s="144">
        <f t="shared" ref="AB125:AB131" si="66">O125</f>
        <v>0</v>
      </c>
      <c r="AC125" s="144">
        <f t="shared" ref="AC125:AC131" si="67">Q125</f>
        <v>0</v>
      </c>
      <c r="AD125" s="144">
        <f t="shared" ref="AD125:AD131" si="68">V125</f>
        <v>0</v>
      </c>
      <c r="AE125" s="142"/>
      <c r="AF125" s="144">
        <f t="shared" ref="AF125:AF131" si="69">G125</f>
        <v>0</v>
      </c>
      <c r="AG125" s="142" t="s">
        <v>336</v>
      </c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</row>
    <row r="126" spans="1:60" outlineLevel="3" x14ac:dyDescent="0.2">
      <c r="A126" s="175">
        <v>112</v>
      </c>
      <c r="B126" s="176" t="s">
        <v>346</v>
      </c>
      <c r="C126" s="187" t="s">
        <v>347</v>
      </c>
      <c r="D126" s="177" t="s">
        <v>196</v>
      </c>
      <c r="E126" s="178">
        <v>1</v>
      </c>
      <c r="F126" s="179"/>
      <c r="G126" s="180">
        <f t="shared" si="56"/>
        <v>0</v>
      </c>
      <c r="H126" s="181"/>
      <c r="I126" s="182">
        <f t="shared" si="57"/>
        <v>0</v>
      </c>
      <c r="J126" s="179"/>
      <c r="K126" s="180">
        <f t="shared" si="58"/>
        <v>0</v>
      </c>
      <c r="L126" s="180">
        <v>15</v>
      </c>
      <c r="M126" s="180">
        <f t="shared" si="59"/>
        <v>0</v>
      </c>
      <c r="N126" s="180">
        <v>0</v>
      </c>
      <c r="O126" s="180">
        <f t="shared" si="60"/>
        <v>0</v>
      </c>
      <c r="P126" s="180">
        <v>0</v>
      </c>
      <c r="Q126" s="180">
        <f t="shared" si="61"/>
        <v>0</v>
      </c>
      <c r="R126" s="180"/>
      <c r="S126" s="180" t="s">
        <v>102</v>
      </c>
      <c r="T126" s="183" t="s">
        <v>146</v>
      </c>
      <c r="U126" s="154">
        <v>0</v>
      </c>
      <c r="V126" s="154">
        <f t="shared" si="62"/>
        <v>0</v>
      </c>
      <c r="W126" s="154"/>
      <c r="X126" s="154" t="s">
        <v>71</v>
      </c>
      <c r="Y126" s="144">
        <f t="shared" si="63"/>
        <v>0</v>
      </c>
      <c r="Z126" s="144">
        <f t="shared" si="64"/>
        <v>0</v>
      </c>
      <c r="AA126" s="144">
        <f t="shared" si="65"/>
        <v>0</v>
      </c>
      <c r="AB126" s="144">
        <f t="shared" si="66"/>
        <v>0</v>
      </c>
      <c r="AC126" s="144">
        <f t="shared" si="67"/>
        <v>0</v>
      </c>
      <c r="AD126" s="144">
        <f t="shared" si="68"/>
        <v>0</v>
      </c>
      <c r="AE126" s="142"/>
      <c r="AF126" s="144">
        <f t="shared" si="69"/>
        <v>0</v>
      </c>
      <c r="AG126" s="142" t="s">
        <v>336</v>
      </c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</row>
    <row r="127" spans="1:60" outlineLevel="3" x14ac:dyDescent="0.2">
      <c r="A127" s="175">
        <v>113</v>
      </c>
      <c r="B127" s="176" t="s">
        <v>348</v>
      </c>
      <c r="C127" s="187" t="s">
        <v>349</v>
      </c>
      <c r="D127" s="177" t="s">
        <v>279</v>
      </c>
      <c r="E127" s="178">
        <v>1</v>
      </c>
      <c r="F127" s="179"/>
      <c r="G127" s="180">
        <f t="shared" si="56"/>
        <v>0</v>
      </c>
      <c r="H127" s="181"/>
      <c r="I127" s="182">
        <f t="shared" si="57"/>
        <v>0</v>
      </c>
      <c r="J127" s="179"/>
      <c r="K127" s="180">
        <f t="shared" si="58"/>
        <v>0</v>
      </c>
      <c r="L127" s="180">
        <v>15</v>
      </c>
      <c r="M127" s="180">
        <f t="shared" si="59"/>
        <v>0</v>
      </c>
      <c r="N127" s="180">
        <v>0</v>
      </c>
      <c r="O127" s="180">
        <f t="shared" si="60"/>
        <v>0</v>
      </c>
      <c r="P127" s="180">
        <v>0</v>
      </c>
      <c r="Q127" s="180">
        <f t="shared" si="61"/>
        <v>0</v>
      </c>
      <c r="R127" s="180"/>
      <c r="S127" s="180" t="s">
        <v>102</v>
      </c>
      <c r="T127" s="183" t="s">
        <v>146</v>
      </c>
      <c r="U127" s="154">
        <v>0</v>
      </c>
      <c r="V127" s="154">
        <f t="shared" si="62"/>
        <v>0</v>
      </c>
      <c r="W127" s="154"/>
      <c r="X127" s="154" t="s">
        <v>71</v>
      </c>
      <c r="Y127" s="144">
        <f t="shared" si="63"/>
        <v>0</v>
      </c>
      <c r="Z127" s="144">
        <f t="shared" si="64"/>
        <v>0</v>
      </c>
      <c r="AA127" s="144">
        <f t="shared" si="65"/>
        <v>0</v>
      </c>
      <c r="AB127" s="144">
        <f t="shared" si="66"/>
        <v>0</v>
      </c>
      <c r="AC127" s="144">
        <f t="shared" si="67"/>
        <v>0</v>
      </c>
      <c r="AD127" s="144">
        <f t="shared" si="68"/>
        <v>0</v>
      </c>
      <c r="AE127" s="142"/>
      <c r="AF127" s="144">
        <f t="shared" si="69"/>
        <v>0</v>
      </c>
      <c r="AG127" s="142" t="s">
        <v>336</v>
      </c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</row>
    <row r="128" spans="1:60" ht="22.5" outlineLevel="3" x14ac:dyDescent="0.2">
      <c r="A128" s="175">
        <v>115</v>
      </c>
      <c r="B128" s="176" t="s">
        <v>350</v>
      </c>
      <c r="C128" s="187" t="s">
        <v>351</v>
      </c>
      <c r="D128" s="177" t="s">
        <v>199</v>
      </c>
      <c r="E128" s="178">
        <v>150</v>
      </c>
      <c r="F128" s="179"/>
      <c r="G128" s="180">
        <f t="shared" si="56"/>
        <v>0</v>
      </c>
      <c r="H128" s="181"/>
      <c r="I128" s="182">
        <f t="shared" si="57"/>
        <v>0</v>
      </c>
      <c r="J128" s="179"/>
      <c r="K128" s="180">
        <f t="shared" si="58"/>
        <v>0</v>
      </c>
      <c r="L128" s="180">
        <v>15</v>
      </c>
      <c r="M128" s="180">
        <f t="shared" si="59"/>
        <v>0</v>
      </c>
      <c r="N128" s="180">
        <v>2.7299999999999998E-3</v>
      </c>
      <c r="O128" s="180">
        <f t="shared" si="60"/>
        <v>0.41</v>
      </c>
      <c r="P128" s="180">
        <v>0</v>
      </c>
      <c r="Q128" s="180">
        <f t="shared" si="61"/>
        <v>0</v>
      </c>
      <c r="R128" s="180"/>
      <c r="S128" s="180" t="s">
        <v>102</v>
      </c>
      <c r="T128" s="183" t="s">
        <v>146</v>
      </c>
      <c r="U128" s="154">
        <v>0.24</v>
      </c>
      <c r="V128" s="154">
        <f t="shared" si="62"/>
        <v>36</v>
      </c>
      <c r="W128" s="154"/>
      <c r="X128" s="154" t="s">
        <v>71</v>
      </c>
      <c r="Y128" s="144">
        <f t="shared" si="63"/>
        <v>0</v>
      </c>
      <c r="Z128" s="144">
        <f t="shared" si="64"/>
        <v>0</v>
      </c>
      <c r="AA128" s="144">
        <f t="shared" si="65"/>
        <v>0</v>
      </c>
      <c r="AB128" s="144">
        <f t="shared" si="66"/>
        <v>0.41</v>
      </c>
      <c r="AC128" s="144">
        <f t="shared" si="67"/>
        <v>0</v>
      </c>
      <c r="AD128" s="144">
        <f t="shared" si="68"/>
        <v>36</v>
      </c>
      <c r="AE128" s="142"/>
      <c r="AF128" s="144">
        <f t="shared" si="69"/>
        <v>0</v>
      </c>
      <c r="AG128" s="142" t="s">
        <v>336</v>
      </c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</row>
    <row r="129" spans="1:60" ht="22.5" outlineLevel="3" x14ac:dyDescent="0.2">
      <c r="A129" s="175">
        <v>116</v>
      </c>
      <c r="B129" s="176" t="s">
        <v>352</v>
      </c>
      <c r="C129" s="187" t="s">
        <v>353</v>
      </c>
      <c r="D129" s="177" t="s">
        <v>354</v>
      </c>
      <c r="E129" s="178">
        <v>150</v>
      </c>
      <c r="F129" s="179"/>
      <c r="G129" s="180">
        <f t="shared" si="56"/>
        <v>0</v>
      </c>
      <c r="H129" s="181"/>
      <c r="I129" s="182">
        <f t="shared" si="57"/>
        <v>0</v>
      </c>
      <c r="J129" s="179"/>
      <c r="K129" s="180">
        <f t="shared" si="58"/>
        <v>0</v>
      </c>
      <c r="L129" s="180">
        <v>15</v>
      </c>
      <c r="M129" s="180">
        <f t="shared" si="59"/>
        <v>0</v>
      </c>
      <c r="N129" s="180">
        <v>1</v>
      </c>
      <c r="O129" s="180">
        <f t="shared" si="60"/>
        <v>150</v>
      </c>
      <c r="P129" s="180">
        <v>0</v>
      </c>
      <c r="Q129" s="180">
        <f t="shared" si="61"/>
        <v>0</v>
      </c>
      <c r="R129" s="180"/>
      <c r="S129" s="180" t="s">
        <v>102</v>
      </c>
      <c r="T129" s="183" t="s">
        <v>146</v>
      </c>
      <c r="U129" s="154">
        <v>0</v>
      </c>
      <c r="V129" s="154">
        <f t="shared" si="62"/>
        <v>0</v>
      </c>
      <c r="W129" s="154"/>
      <c r="X129" s="154" t="s">
        <v>71</v>
      </c>
      <c r="Y129" s="144">
        <f t="shared" si="63"/>
        <v>0</v>
      </c>
      <c r="Z129" s="144">
        <f t="shared" si="64"/>
        <v>0</v>
      </c>
      <c r="AA129" s="144">
        <f t="shared" si="65"/>
        <v>0</v>
      </c>
      <c r="AB129" s="144">
        <f t="shared" si="66"/>
        <v>150</v>
      </c>
      <c r="AC129" s="144">
        <f t="shared" si="67"/>
        <v>0</v>
      </c>
      <c r="AD129" s="144">
        <f t="shared" si="68"/>
        <v>0</v>
      </c>
      <c r="AE129" s="142"/>
      <c r="AF129" s="144">
        <f t="shared" si="69"/>
        <v>0</v>
      </c>
      <c r="AG129" s="142" t="s">
        <v>336</v>
      </c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</row>
    <row r="130" spans="1:60" ht="22.5" outlineLevel="3" x14ac:dyDescent="0.2">
      <c r="A130" s="175">
        <v>117</v>
      </c>
      <c r="B130" s="176" t="s">
        <v>355</v>
      </c>
      <c r="C130" s="187" t="s">
        <v>356</v>
      </c>
      <c r="D130" s="177" t="s">
        <v>199</v>
      </c>
      <c r="E130" s="178">
        <v>150</v>
      </c>
      <c r="F130" s="179"/>
      <c r="G130" s="180">
        <f t="shared" si="56"/>
        <v>0</v>
      </c>
      <c r="H130" s="181"/>
      <c r="I130" s="182">
        <f t="shared" si="57"/>
        <v>0</v>
      </c>
      <c r="J130" s="179"/>
      <c r="K130" s="180">
        <f t="shared" si="58"/>
        <v>0</v>
      </c>
      <c r="L130" s="180">
        <v>15</v>
      </c>
      <c r="M130" s="180">
        <f t="shared" si="59"/>
        <v>0</v>
      </c>
      <c r="N130" s="180">
        <v>4.6000000000000001E-4</v>
      </c>
      <c r="O130" s="180">
        <f t="shared" si="60"/>
        <v>7.0000000000000007E-2</v>
      </c>
      <c r="P130" s="180">
        <v>0</v>
      </c>
      <c r="Q130" s="180">
        <f t="shared" si="61"/>
        <v>0</v>
      </c>
      <c r="R130" s="180"/>
      <c r="S130" s="180" t="s">
        <v>102</v>
      </c>
      <c r="T130" s="183" t="s">
        <v>146</v>
      </c>
      <c r="U130" s="154">
        <v>0.1</v>
      </c>
      <c r="V130" s="154">
        <f t="shared" si="62"/>
        <v>15</v>
      </c>
      <c r="W130" s="154"/>
      <c r="X130" s="154" t="s">
        <v>71</v>
      </c>
      <c r="Y130" s="144">
        <f t="shared" si="63"/>
        <v>0</v>
      </c>
      <c r="Z130" s="144">
        <f t="shared" si="64"/>
        <v>0</v>
      </c>
      <c r="AA130" s="144">
        <f t="shared" si="65"/>
        <v>0</v>
      </c>
      <c r="AB130" s="144">
        <f t="shared" si="66"/>
        <v>7.0000000000000007E-2</v>
      </c>
      <c r="AC130" s="144">
        <f t="shared" si="67"/>
        <v>0</v>
      </c>
      <c r="AD130" s="144">
        <f t="shared" si="68"/>
        <v>15</v>
      </c>
      <c r="AE130" s="142"/>
      <c r="AF130" s="144">
        <f t="shared" si="69"/>
        <v>0</v>
      </c>
      <c r="AG130" s="142" t="s">
        <v>336</v>
      </c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</row>
    <row r="131" spans="1:60" outlineLevel="3" x14ac:dyDescent="0.2">
      <c r="A131" s="166">
        <v>118</v>
      </c>
      <c r="B131" s="167" t="s">
        <v>357</v>
      </c>
      <c r="C131" s="188" t="s">
        <v>358</v>
      </c>
      <c r="D131" s="168" t="s">
        <v>199</v>
      </c>
      <c r="E131" s="169">
        <v>301.64999999999998</v>
      </c>
      <c r="F131" s="170"/>
      <c r="G131" s="171">
        <f t="shared" si="56"/>
        <v>0</v>
      </c>
      <c r="H131" s="172"/>
      <c r="I131" s="173">
        <f t="shared" si="57"/>
        <v>0</v>
      </c>
      <c r="J131" s="170"/>
      <c r="K131" s="171">
        <f t="shared" si="58"/>
        <v>0</v>
      </c>
      <c r="L131" s="180">
        <v>15</v>
      </c>
      <c r="M131" s="171">
        <f t="shared" si="59"/>
        <v>0</v>
      </c>
      <c r="N131" s="171">
        <v>1.0000000000000001E-5</v>
      </c>
      <c r="O131" s="171">
        <f t="shared" si="60"/>
        <v>0</v>
      </c>
      <c r="P131" s="171">
        <v>0</v>
      </c>
      <c r="Q131" s="171">
        <f t="shared" si="61"/>
        <v>0</v>
      </c>
      <c r="R131" s="171"/>
      <c r="S131" s="171" t="s">
        <v>102</v>
      </c>
      <c r="T131" s="174" t="s">
        <v>146</v>
      </c>
      <c r="U131" s="154">
        <v>0.13</v>
      </c>
      <c r="V131" s="154">
        <f t="shared" si="62"/>
        <v>39.21</v>
      </c>
      <c r="W131" s="154"/>
      <c r="X131" s="154" t="s">
        <v>71</v>
      </c>
      <c r="Y131" s="144">
        <f t="shared" si="63"/>
        <v>0</v>
      </c>
      <c r="Z131" s="144">
        <f t="shared" si="64"/>
        <v>0</v>
      </c>
      <c r="AA131" s="144">
        <f t="shared" si="65"/>
        <v>0</v>
      </c>
      <c r="AB131" s="144">
        <f t="shared" si="66"/>
        <v>0</v>
      </c>
      <c r="AC131" s="144">
        <f t="shared" si="67"/>
        <v>0</v>
      </c>
      <c r="AD131" s="144">
        <f t="shared" si="68"/>
        <v>39.21</v>
      </c>
      <c r="AE131" s="142"/>
      <c r="AF131" s="144">
        <f t="shared" si="69"/>
        <v>0</v>
      </c>
      <c r="AG131" s="142" t="s">
        <v>336</v>
      </c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</row>
    <row r="132" spans="1:60" x14ac:dyDescent="0.2">
      <c r="A132" s="3"/>
      <c r="B132" s="4"/>
      <c r="C132" s="18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v>15</v>
      </c>
      <c r="AF132">
        <v>21</v>
      </c>
      <c r="AG132" t="s">
        <v>84</v>
      </c>
    </row>
    <row r="133" spans="1:60" x14ac:dyDescent="0.2">
      <c r="A133" s="148"/>
      <c r="B133" s="149" t="s">
        <v>31</v>
      </c>
      <c r="C133" s="190"/>
      <c r="D133" s="150"/>
      <c r="E133" s="151"/>
      <c r="F133" s="151"/>
      <c r="G133" s="185">
        <f>G8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f>SUMIF(L7:L131,AE132,G7:G131)</f>
        <v>0</v>
      </c>
      <c r="AF133">
        <f>SUMIF(L7:L131,AF132,G7:G131)</f>
        <v>0</v>
      </c>
      <c r="AG133" t="s">
        <v>359</v>
      </c>
    </row>
    <row r="134" spans="1:60" x14ac:dyDescent="0.2">
      <c r="A134" s="3"/>
      <c r="B134" s="4"/>
      <c r="C134" s="18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60" x14ac:dyDescent="0.2">
      <c r="A135" s="3"/>
      <c r="B135" s="4"/>
      <c r="C135" s="189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274" t="s">
        <v>362</v>
      </c>
      <c r="B136" s="274"/>
      <c r="C136" s="27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60" x14ac:dyDescent="0.2">
      <c r="A137" s="253"/>
      <c r="B137" s="254"/>
      <c r="C137" s="255"/>
      <c r="D137" s="254"/>
      <c r="E137" s="254"/>
      <c r="F137" s="254"/>
      <c r="G137" s="25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G137" t="s">
        <v>360</v>
      </c>
    </row>
    <row r="138" spans="1:60" x14ac:dyDescent="0.2">
      <c r="A138" s="257"/>
      <c r="B138" s="258"/>
      <c r="C138" s="259"/>
      <c r="D138" s="258"/>
      <c r="E138" s="258"/>
      <c r="F138" s="258"/>
      <c r="G138" s="26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57"/>
      <c r="B139" s="258"/>
      <c r="C139" s="259"/>
      <c r="D139" s="258"/>
      <c r="E139" s="258"/>
      <c r="F139" s="258"/>
      <c r="G139" s="26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57"/>
      <c r="B140" s="258"/>
      <c r="C140" s="259"/>
      <c r="D140" s="258"/>
      <c r="E140" s="258"/>
      <c r="F140" s="258"/>
      <c r="G140" s="26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61"/>
      <c r="B141" s="262"/>
      <c r="C141" s="263"/>
      <c r="D141" s="262"/>
      <c r="E141" s="262"/>
      <c r="F141" s="262"/>
      <c r="G141" s="26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3"/>
      <c r="B142" s="4"/>
      <c r="C142" s="189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C143" s="191"/>
      <c r="D143" s="10"/>
      <c r="AG143" t="s">
        <v>361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QlnM+OJSwRbv/8abHQov5zVkHwTRjXc+ooGBpQRngKrCYZYpYugu2SmyF0fVPT339bpG8xn+LIyGUT/wSdhrA==" saltValue="ojP0bInwmetmILmJRqNvnQ==" spinCount="100000" sheet="1" objects="1" scenarios="1"/>
  <protectedRanges>
    <protectedRange sqref="A137" name="Oblast6"/>
    <protectedRange sqref="F125:F131" name="Oblast5"/>
    <protectedRange sqref="F120:F123" name="Oblast4"/>
    <protectedRange sqref="F56:F118" name="Oblast3"/>
    <protectedRange sqref="F41:F54" name="Oblast2"/>
    <protectedRange sqref="F10:F39" name="Oblast1"/>
  </protectedRanges>
  <mergeCells count="8">
    <mergeCell ref="A137:G141"/>
    <mergeCell ref="C40:G40"/>
    <mergeCell ref="C124:G124"/>
    <mergeCell ref="A1:G1"/>
    <mergeCell ref="C2:G2"/>
    <mergeCell ref="C3:G3"/>
    <mergeCell ref="C4:G4"/>
    <mergeCell ref="A136:C1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Vala</dc:creator>
  <cp:lastModifiedBy>Moláková Markéta, Ing.</cp:lastModifiedBy>
  <cp:lastPrinted>2019-03-19T12:27:02Z</cp:lastPrinted>
  <dcterms:created xsi:type="dcterms:W3CDTF">2009-04-08T07:15:50Z</dcterms:created>
  <dcterms:modified xsi:type="dcterms:W3CDTF">2020-05-14T05:27:24Z</dcterms:modified>
</cp:coreProperties>
</file>