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Pol'!$A$1:$S$585</definedName>
    <definedName name="_xlnm.Print_Area" localSheetId="0">Stavba!$A$1:$J$74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5" i="11" l="1"/>
  <c r="O35" i="11"/>
  <c r="K35" i="11"/>
  <c r="I35" i="11"/>
  <c r="G35" i="11"/>
  <c r="M35" i="11" s="1"/>
  <c r="Q36" i="11"/>
  <c r="O36" i="11"/>
  <c r="K36" i="11"/>
  <c r="I36" i="11"/>
  <c r="G36" i="11"/>
  <c r="M36" i="11" s="1"/>
  <c r="Q34" i="11"/>
  <c r="O34" i="11"/>
  <c r="K34" i="11"/>
  <c r="I34" i="11"/>
  <c r="G34" i="11"/>
  <c r="M34" i="11" s="1"/>
  <c r="G8" i="11"/>
  <c r="I8" i="11"/>
  <c r="K8" i="11"/>
  <c r="O8" i="11"/>
  <c r="Q8" i="11"/>
  <c r="G9" i="11"/>
  <c r="M9" i="11" s="1"/>
  <c r="I9" i="11"/>
  <c r="K9" i="11"/>
  <c r="O9" i="11"/>
  <c r="Q9" i="11"/>
  <c r="G10" i="11"/>
  <c r="M10" i="11" s="1"/>
  <c r="I10" i="11"/>
  <c r="K10" i="11"/>
  <c r="O10" i="11"/>
  <c r="Q10" i="11"/>
  <c r="G11" i="11"/>
  <c r="M11" i="11" s="1"/>
  <c r="I11" i="11"/>
  <c r="K11" i="11"/>
  <c r="O11" i="11"/>
  <c r="Q11" i="11"/>
  <c r="G13" i="11"/>
  <c r="M13" i="11" s="1"/>
  <c r="I13" i="11"/>
  <c r="K13" i="11"/>
  <c r="O13" i="11"/>
  <c r="Q13" i="11"/>
  <c r="G14" i="11"/>
  <c r="M14" i="11" s="1"/>
  <c r="I14" i="11"/>
  <c r="K14" i="11"/>
  <c r="O14" i="11"/>
  <c r="Q14" i="11"/>
  <c r="G17" i="11"/>
  <c r="M17" i="11" s="1"/>
  <c r="I17" i="11"/>
  <c r="K17" i="11"/>
  <c r="O17" i="11"/>
  <c r="Q17" i="11"/>
  <c r="G18" i="11"/>
  <c r="M18" i="11" s="1"/>
  <c r="I18" i="11"/>
  <c r="K18" i="11"/>
  <c r="O18" i="11"/>
  <c r="Q18" i="11"/>
  <c r="G21" i="11"/>
  <c r="M21" i="11" s="1"/>
  <c r="I21" i="11"/>
  <c r="K21" i="11"/>
  <c r="O21" i="11"/>
  <c r="Q21" i="11"/>
  <c r="G22" i="11"/>
  <c r="M22" i="11" s="1"/>
  <c r="I22" i="11"/>
  <c r="K22" i="11"/>
  <c r="O22" i="11"/>
  <c r="Q22" i="11"/>
  <c r="G24" i="11"/>
  <c r="M24" i="11" s="1"/>
  <c r="I24" i="11"/>
  <c r="K24" i="11"/>
  <c r="O24" i="11"/>
  <c r="Q24" i="11"/>
  <c r="G26" i="11"/>
  <c r="M26" i="11" s="1"/>
  <c r="I26" i="11"/>
  <c r="K26" i="11"/>
  <c r="O26" i="11"/>
  <c r="Q26" i="11"/>
  <c r="G27" i="11"/>
  <c r="M27" i="11" s="1"/>
  <c r="I27" i="11"/>
  <c r="K27" i="11"/>
  <c r="O27" i="11"/>
  <c r="Q27" i="11"/>
  <c r="G31" i="11"/>
  <c r="M31" i="11" s="1"/>
  <c r="I31" i="11"/>
  <c r="K31" i="11"/>
  <c r="O31" i="11"/>
  <c r="Q31" i="11"/>
  <c r="G33" i="11"/>
  <c r="M33" i="11" s="1"/>
  <c r="I33" i="11"/>
  <c r="K33" i="11"/>
  <c r="O33" i="11"/>
  <c r="Q33" i="11"/>
  <c r="G37" i="11"/>
  <c r="M37" i="11" s="1"/>
  <c r="I37" i="11"/>
  <c r="K37" i="11"/>
  <c r="O37" i="11"/>
  <c r="Q37" i="11"/>
  <c r="G38" i="11"/>
  <c r="M38" i="11" s="1"/>
  <c r="I38" i="11"/>
  <c r="K38" i="11"/>
  <c r="O38" i="11"/>
  <c r="Q38" i="11"/>
  <c r="G40" i="11"/>
  <c r="I40" i="11"/>
  <c r="K40" i="11"/>
  <c r="O40" i="11"/>
  <c r="Q40" i="11"/>
  <c r="G45" i="11"/>
  <c r="M45" i="11" s="1"/>
  <c r="I45" i="11"/>
  <c r="K45" i="11"/>
  <c r="O45" i="11"/>
  <c r="Q45" i="11"/>
  <c r="G50" i="11"/>
  <c r="M50" i="11" s="1"/>
  <c r="I50" i="11"/>
  <c r="K50" i="11"/>
  <c r="O50" i="11"/>
  <c r="Q50" i="11"/>
  <c r="G51" i="11"/>
  <c r="M51" i="11" s="1"/>
  <c r="I51" i="11"/>
  <c r="K51" i="11"/>
  <c r="O51" i="11"/>
  <c r="Q51" i="11"/>
  <c r="G52" i="11"/>
  <c r="M52" i="11" s="1"/>
  <c r="I52" i="11"/>
  <c r="K52" i="11"/>
  <c r="O52" i="11"/>
  <c r="Q52" i="11"/>
  <c r="G54" i="11"/>
  <c r="M54" i="11" s="1"/>
  <c r="I54" i="11"/>
  <c r="K54" i="11"/>
  <c r="O54" i="11"/>
  <c r="Q54" i="11"/>
  <c r="G57" i="11"/>
  <c r="I57" i="11"/>
  <c r="K57" i="11"/>
  <c r="O57" i="11"/>
  <c r="Q57" i="11"/>
  <c r="G60" i="11"/>
  <c r="M60" i="11" s="1"/>
  <c r="I60" i="11"/>
  <c r="K60" i="11"/>
  <c r="O60" i="11"/>
  <c r="Q60" i="11"/>
  <c r="G63" i="11"/>
  <c r="M63" i="11" s="1"/>
  <c r="I63" i="11"/>
  <c r="K63" i="11"/>
  <c r="O63" i="11"/>
  <c r="Q63" i="11"/>
  <c r="G66" i="11"/>
  <c r="M66" i="11" s="1"/>
  <c r="I66" i="11"/>
  <c r="K66" i="11"/>
  <c r="O66" i="11"/>
  <c r="Q66" i="11"/>
  <c r="G69" i="11"/>
  <c r="M69" i="11" s="1"/>
  <c r="I69" i="11"/>
  <c r="K69" i="11"/>
  <c r="O69" i="11"/>
  <c r="Q69" i="11"/>
  <c r="G70" i="11"/>
  <c r="M70" i="11" s="1"/>
  <c r="I70" i="11"/>
  <c r="K70" i="11"/>
  <c r="O70" i="11"/>
  <c r="Q70" i="11"/>
  <c r="G72" i="11"/>
  <c r="M72" i="11" s="1"/>
  <c r="I72" i="11"/>
  <c r="K72" i="11"/>
  <c r="O72" i="11"/>
  <c r="Q72" i="11"/>
  <c r="G74" i="11"/>
  <c r="M74" i="11" s="1"/>
  <c r="I74" i="11"/>
  <c r="K74" i="11"/>
  <c r="O74" i="11"/>
  <c r="Q74" i="11"/>
  <c r="G75" i="11"/>
  <c r="M75" i="11" s="1"/>
  <c r="I75" i="11"/>
  <c r="K75" i="11"/>
  <c r="O75" i="11"/>
  <c r="Q75" i="11"/>
  <c r="G76" i="11"/>
  <c r="M76" i="11" s="1"/>
  <c r="I76" i="11"/>
  <c r="K76" i="11"/>
  <c r="O76" i="11"/>
  <c r="Q76" i="11"/>
  <c r="G77" i="11"/>
  <c r="M77" i="11" s="1"/>
  <c r="I77" i="11"/>
  <c r="K77" i="11"/>
  <c r="O77" i="11"/>
  <c r="Q77" i="11"/>
  <c r="G78" i="11"/>
  <c r="M78" i="11" s="1"/>
  <c r="I78" i="11"/>
  <c r="K78" i="11"/>
  <c r="O78" i="11"/>
  <c r="Q78" i="11"/>
  <c r="G79" i="11"/>
  <c r="M79" i="11" s="1"/>
  <c r="I79" i="11"/>
  <c r="K79" i="11"/>
  <c r="O79" i="11"/>
  <c r="Q79" i="11"/>
  <c r="G80" i="11"/>
  <c r="M80" i="11" s="1"/>
  <c r="I80" i="11"/>
  <c r="K80" i="11"/>
  <c r="O80" i="11"/>
  <c r="Q80" i="11"/>
  <c r="G82" i="11"/>
  <c r="M82" i="11" s="1"/>
  <c r="I82" i="11"/>
  <c r="K82" i="11"/>
  <c r="O82" i="11"/>
  <c r="Q82" i="11"/>
  <c r="G85" i="11"/>
  <c r="M85" i="11" s="1"/>
  <c r="I85" i="11"/>
  <c r="K85" i="11"/>
  <c r="O85" i="11"/>
  <c r="Q85" i="11"/>
  <c r="G87" i="11"/>
  <c r="M87" i="11" s="1"/>
  <c r="I87" i="11"/>
  <c r="K87" i="11"/>
  <c r="O87" i="11"/>
  <c r="Q87" i="11"/>
  <c r="G91" i="11"/>
  <c r="M91" i="11" s="1"/>
  <c r="I91" i="11"/>
  <c r="K91" i="11"/>
  <c r="O91" i="11"/>
  <c r="Q91" i="11"/>
  <c r="G95" i="11"/>
  <c r="M95" i="11" s="1"/>
  <c r="I95" i="11"/>
  <c r="K95" i="11"/>
  <c r="O95" i="11"/>
  <c r="Q95" i="11"/>
  <c r="G97" i="11"/>
  <c r="M97" i="11" s="1"/>
  <c r="I97" i="11"/>
  <c r="K97" i="11"/>
  <c r="O97" i="11"/>
  <c r="Q97" i="11"/>
  <c r="G99" i="11"/>
  <c r="M99" i="11" s="1"/>
  <c r="I99" i="11"/>
  <c r="K99" i="11"/>
  <c r="O99" i="11"/>
  <c r="Q99" i="11"/>
  <c r="G101" i="11"/>
  <c r="M101" i="11" s="1"/>
  <c r="I101" i="11"/>
  <c r="K101" i="11"/>
  <c r="O101" i="11"/>
  <c r="Q101" i="11"/>
  <c r="G103" i="11"/>
  <c r="M103" i="11" s="1"/>
  <c r="I103" i="11"/>
  <c r="K103" i="11"/>
  <c r="O103" i="11"/>
  <c r="Q103" i="11"/>
  <c r="G105" i="11"/>
  <c r="M105" i="11" s="1"/>
  <c r="I105" i="11"/>
  <c r="K105" i="11"/>
  <c r="O105" i="11"/>
  <c r="Q105" i="11"/>
  <c r="G107" i="11"/>
  <c r="M107" i="11" s="1"/>
  <c r="I107" i="11"/>
  <c r="K107" i="11"/>
  <c r="O107" i="11"/>
  <c r="Q107" i="11"/>
  <c r="G108" i="11"/>
  <c r="M108" i="11" s="1"/>
  <c r="I108" i="11"/>
  <c r="K108" i="11"/>
  <c r="O108" i="11"/>
  <c r="Q108" i="11"/>
  <c r="G111" i="11"/>
  <c r="M111" i="11" s="1"/>
  <c r="I111" i="11"/>
  <c r="K111" i="11"/>
  <c r="O111" i="11"/>
  <c r="Q111" i="11"/>
  <c r="G114" i="11"/>
  <c r="M114" i="11" s="1"/>
  <c r="I114" i="11"/>
  <c r="K114" i="11"/>
  <c r="O114" i="11"/>
  <c r="Q114" i="11"/>
  <c r="G117" i="11"/>
  <c r="M117" i="11" s="1"/>
  <c r="I117" i="11"/>
  <c r="K117" i="11"/>
  <c r="O117" i="11"/>
  <c r="Q117" i="11"/>
  <c r="G118" i="11"/>
  <c r="M118" i="11" s="1"/>
  <c r="I118" i="11"/>
  <c r="K118" i="11"/>
  <c r="O118" i="11"/>
  <c r="Q118" i="11"/>
  <c r="G125" i="11"/>
  <c r="M125" i="11" s="1"/>
  <c r="I125" i="11"/>
  <c r="K125" i="11"/>
  <c r="O125" i="11"/>
  <c r="Q125" i="11"/>
  <c r="G128" i="11"/>
  <c r="M128" i="11" s="1"/>
  <c r="I128" i="11"/>
  <c r="K128" i="11"/>
  <c r="O128" i="11"/>
  <c r="Q128" i="11"/>
  <c r="G129" i="11"/>
  <c r="M129" i="11" s="1"/>
  <c r="I129" i="11"/>
  <c r="K129" i="11"/>
  <c r="O129" i="11"/>
  <c r="Q129" i="11"/>
  <c r="G131" i="11"/>
  <c r="M131" i="11" s="1"/>
  <c r="I131" i="11"/>
  <c r="K131" i="11"/>
  <c r="O131" i="11"/>
  <c r="Q131" i="11"/>
  <c r="G133" i="11"/>
  <c r="M133" i="11" s="1"/>
  <c r="I133" i="11"/>
  <c r="K133" i="11"/>
  <c r="O133" i="11"/>
  <c r="Q133" i="11"/>
  <c r="G136" i="11"/>
  <c r="M136" i="11" s="1"/>
  <c r="I136" i="11"/>
  <c r="K136" i="11"/>
  <c r="O136" i="11"/>
  <c r="Q136" i="11"/>
  <c r="G139" i="11"/>
  <c r="M139" i="11" s="1"/>
  <c r="I139" i="11"/>
  <c r="K139" i="11"/>
  <c r="O139" i="11"/>
  <c r="Q139" i="11"/>
  <c r="G142" i="11"/>
  <c r="M142" i="11" s="1"/>
  <c r="I142" i="11"/>
  <c r="K142" i="11"/>
  <c r="O142" i="11"/>
  <c r="Q142" i="11"/>
  <c r="G144" i="11"/>
  <c r="M144" i="11" s="1"/>
  <c r="I144" i="11"/>
  <c r="K144" i="11"/>
  <c r="O144" i="11"/>
  <c r="Q144" i="11"/>
  <c r="G147" i="11"/>
  <c r="M147" i="11" s="1"/>
  <c r="I147" i="11"/>
  <c r="K147" i="11"/>
  <c r="O147" i="11"/>
  <c r="Q147" i="11"/>
  <c r="G163" i="11"/>
  <c r="M163" i="11" s="1"/>
  <c r="I163" i="11"/>
  <c r="K163" i="11"/>
  <c r="O163" i="11"/>
  <c r="Q163" i="11"/>
  <c r="G172" i="11"/>
  <c r="M172" i="11" s="1"/>
  <c r="I172" i="11"/>
  <c r="K172" i="11"/>
  <c r="O172" i="11"/>
  <c r="Q172" i="11"/>
  <c r="G175" i="11"/>
  <c r="M175" i="11" s="1"/>
  <c r="I175" i="11"/>
  <c r="K175" i="11"/>
  <c r="O175" i="11"/>
  <c r="Q175" i="11"/>
  <c r="G177" i="11"/>
  <c r="M177" i="11" s="1"/>
  <c r="I177" i="11"/>
  <c r="K177" i="11"/>
  <c r="O177" i="11"/>
  <c r="Q177" i="11"/>
  <c r="G191" i="11"/>
  <c r="M191" i="11" s="1"/>
  <c r="I191" i="11"/>
  <c r="K191" i="11"/>
  <c r="O191" i="11"/>
  <c r="Q191" i="11"/>
  <c r="G193" i="11"/>
  <c r="M193" i="11" s="1"/>
  <c r="I193" i="11"/>
  <c r="K193" i="11"/>
  <c r="O193" i="11"/>
  <c r="Q193" i="11"/>
  <c r="G197" i="11"/>
  <c r="M197" i="11" s="1"/>
  <c r="I197" i="11"/>
  <c r="K197" i="11"/>
  <c r="O197" i="11"/>
  <c r="Q197" i="11"/>
  <c r="G200" i="11"/>
  <c r="M200" i="11" s="1"/>
  <c r="I200" i="11"/>
  <c r="K200" i="11"/>
  <c r="O200" i="11"/>
  <c r="Q200" i="11"/>
  <c r="G204" i="11"/>
  <c r="M204" i="11" s="1"/>
  <c r="I204" i="11"/>
  <c r="K204" i="11"/>
  <c r="O204" i="11"/>
  <c r="Q204" i="11"/>
  <c r="G206" i="11"/>
  <c r="M206" i="11" s="1"/>
  <c r="I206" i="11"/>
  <c r="K206" i="11"/>
  <c r="O206" i="11"/>
  <c r="Q206" i="11"/>
  <c r="G207" i="11"/>
  <c r="M207" i="11" s="1"/>
  <c r="I207" i="11"/>
  <c r="K207" i="11"/>
  <c r="O207" i="11"/>
  <c r="Q207" i="11"/>
  <c r="G208" i="11"/>
  <c r="M208" i="11" s="1"/>
  <c r="I208" i="11"/>
  <c r="K208" i="11"/>
  <c r="O208" i="11"/>
  <c r="Q208" i="11"/>
  <c r="G216" i="11"/>
  <c r="M216" i="11" s="1"/>
  <c r="I216" i="11"/>
  <c r="K216" i="11"/>
  <c r="O216" i="11"/>
  <c r="Q216" i="11"/>
  <c r="G218" i="11"/>
  <c r="M218" i="11" s="1"/>
  <c r="I218" i="11"/>
  <c r="K218" i="11"/>
  <c r="O218" i="11"/>
  <c r="Q218" i="11"/>
  <c r="G225" i="11"/>
  <c r="M225" i="11" s="1"/>
  <c r="I225" i="11"/>
  <c r="K225" i="11"/>
  <c r="O225" i="11"/>
  <c r="Q225" i="11"/>
  <c r="G227" i="11"/>
  <c r="M227" i="11" s="1"/>
  <c r="I227" i="11"/>
  <c r="K227" i="11"/>
  <c r="O227" i="11"/>
  <c r="Q227" i="11"/>
  <c r="G229" i="11"/>
  <c r="M229" i="11" s="1"/>
  <c r="I229" i="11"/>
  <c r="K229" i="11"/>
  <c r="O229" i="11"/>
  <c r="Q229" i="11"/>
  <c r="G232" i="11"/>
  <c r="M232" i="11" s="1"/>
  <c r="I232" i="11"/>
  <c r="K232" i="11"/>
  <c r="O232" i="11"/>
  <c r="Q232" i="11"/>
  <c r="G236" i="11"/>
  <c r="M236" i="11" s="1"/>
  <c r="I236" i="11"/>
  <c r="K236" i="11"/>
  <c r="O236" i="11"/>
  <c r="Q236" i="11"/>
  <c r="G240" i="11"/>
  <c r="M240" i="11" s="1"/>
  <c r="I240" i="11"/>
  <c r="K240" i="11"/>
  <c r="O240" i="11"/>
  <c r="Q240" i="11"/>
  <c r="G242" i="11"/>
  <c r="M242" i="11" s="1"/>
  <c r="I242" i="11"/>
  <c r="K242" i="11"/>
  <c r="O242" i="11"/>
  <c r="Q242" i="11"/>
  <c r="G245" i="11"/>
  <c r="M245" i="11" s="1"/>
  <c r="I245" i="11"/>
  <c r="K245" i="11"/>
  <c r="O245" i="11"/>
  <c r="Q245" i="11"/>
  <c r="G249" i="11"/>
  <c r="M249" i="11" s="1"/>
  <c r="I249" i="11"/>
  <c r="K249" i="11"/>
  <c r="O249" i="11"/>
  <c r="Q249" i="11"/>
  <c r="G251" i="11"/>
  <c r="M251" i="11" s="1"/>
  <c r="I251" i="11"/>
  <c r="K251" i="11"/>
  <c r="O251" i="11"/>
  <c r="Q251" i="11"/>
  <c r="G254" i="11"/>
  <c r="M254" i="11" s="1"/>
  <c r="I254" i="11"/>
  <c r="K254" i="11"/>
  <c r="O254" i="11"/>
  <c r="Q254" i="11"/>
  <c r="G257" i="11"/>
  <c r="M257" i="11" s="1"/>
  <c r="I257" i="11"/>
  <c r="K257" i="11"/>
  <c r="O257" i="11"/>
  <c r="Q257" i="11"/>
  <c r="G258" i="11"/>
  <c r="M258" i="11" s="1"/>
  <c r="I258" i="11"/>
  <c r="K258" i="11"/>
  <c r="O258" i="11"/>
  <c r="Q258" i="11"/>
  <c r="G260" i="11"/>
  <c r="M260" i="11" s="1"/>
  <c r="I260" i="11"/>
  <c r="K260" i="11"/>
  <c r="O260" i="11"/>
  <c r="Q260" i="11"/>
  <c r="G262" i="11"/>
  <c r="M262" i="11" s="1"/>
  <c r="I262" i="11"/>
  <c r="K262" i="11"/>
  <c r="O262" i="11"/>
  <c r="Q262" i="11"/>
  <c r="G263" i="11"/>
  <c r="M263" i="11" s="1"/>
  <c r="I263" i="11"/>
  <c r="K263" i="11"/>
  <c r="O263" i="11"/>
  <c r="Q263" i="11"/>
  <c r="G264" i="11"/>
  <c r="M264" i="11" s="1"/>
  <c r="I264" i="11"/>
  <c r="K264" i="11"/>
  <c r="O264" i="11"/>
  <c r="Q264" i="11"/>
  <c r="G266" i="11"/>
  <c r="M266" i="11" s="1"/>
  <c r="I266" i="11"/>
  <c r="K266" i="11"/>
  <c r="O266" i="11"/>
  <c r="Q266" i="11"/>
  <c r="G268" i="11"/>
  <c r="M268" i="11" s="1"/>
  <c r="I268" i="11"/>
  <c r="K268" i="11"/>
  <c r="O268" i="11"/>
  <c r="Q268" i="11"/>
  <c r="G270" i="11"/>
  <c r="M270" i="11" s="1"/>
  <c r="I270" i="11"/>
  <c r="K270" i="11"/>
  <c r="O270" i="11"/>
  <c r="Q270" i="11"/>
  <c r="G272" i="11"/>
  <c r="M272" i="11" s="1"/>
  <c r="I272" i="11"/>
  <c r="K272" i="11"/>
  <c r="O272" i="11"/>
  <c r="Q272" i="11"/>
  <c r="G274" i="11"/>
  <c r="M274" i="11" s="1"/>
  <c r="I274" i="11"/>
  <c r="K274" i="11"/>
  <c r="O274" i="11"/>
  <c r="Q274" i="11"/>
  <c r="G276" i="11"/>
  <c r="M276" i="11" s="1"/>
  <c r="I276" i="11"/>
  <c r="K276" i="11"/>
  <c r="O276" i="11"/>
  <c r="Q276" i="11"/>
  <c r="G278" i="11"/>
  <c r="M278" i="11" s="1"/>
  <c r="I278" i="11"/>
  <c r="K278" i="11"/>
  <c r="O278" i="11"/>
  <c r="Q278" i="11"/>
  <c r="G280" i="11"/>
  <c r="M280" i="11" s="1"/>
  <c r="I280" i="11"/>
  <c r="K280" i="11"/>
  <c r="O280" i="11"/>
  <c r="Q280" i="11"/>
  <c r="G282" i="11"/>
  <c r="M282" i="11" s="1"/>
  <c r="I282" i="11"/>
  <c r="K282" i="11"/>
  <c r="O282" i="11"/>
  <c r="Q282" i="11"/>
  <c r="G286" i="11"/>
  <c r="M286" i="11" s="1"/>
  <c r="I286" i="11"/>
  <c r="K286" i="11"/>
  <c r="O286" i="11"/>
  <c r="Q286" i="11"/>
  <c r="G287" i="11"/>
  <c r="M287" i="11" s="1"/>
  <c r="I287" i="11"/>
  <c r="K287" i="11"/>
  <c r="O287" i="11"/>
  <c r="Q287" i="11"/>
  <c r="G289" i="11"/>
  <c r="M289" i="11" s="1"/>
  <c r="I289" i="11"/>
  <c r="K289" i="11"/>
  <c r="O289" i="11"/>
  <c r="Q289" i="11"/>
  <c r="G290" i="11"/>
  <c r="M290" i="11" s="1"/>
  <c r="I290" i="11"/>
  <c r="K290" i="11"/>
  <c r="O290" i="11"/>
  <c r="Q290" i="11"/>
  <c r="G292" i="11"/>
  <c r="M292" i="11" s="1"/>
  <c r="I292" i="11"/>
  <c r="K292" i="11"/>
  <c r="O292" i="11"/>
  <c r="Q292" i="11"/>
  <c r="G294" i="11"/>
  <c r="M294" i="11" s="1"/>
  <c r="I294" i="11"/>
  <c r="K294" i="11"/>
  <c r="O294" i="11"/>
  <c r="Q294" i="11"/>
  <c r="G296" i="11"/>
  <c r="M296" i="11" s="1"/>
  <c r="I296" i="11"/>
  <c r="K296" i="11"/>
  <c r="O296" i="11"/>
  <c r="Q296" i="11"/>
  <c r="G297" i="11"/>
  <c r="M297" i="11" s="1"/>
  <c r="I297" i="11"/>
  <c r="K297" i="11"/>
  <c r="O297" i="11"/>
  <c r="Q297" i="11"/>
  <c r="G310" i="11"/>
  <c r="M310" i="11" s="1"/>
  <c r="I310" i="11"/>
  <c r="K310" i="11"/>
  <c r="O310" i="11"/>
  <c r="Q310" i="11"/>
  <c r="G312" i="11"/>
  <c r="M312" i="11" s="1"/>
  <c r="I312" i="11"/>
  <c r="K312" i="11"/>
  <c r="O312" i="11"/>
  <c r="Q312" i="11"/>
  <c r="G313" i="11"/>
  <c r="M313" i="11" s="1"/>
  <c r="I313" i="11"/>
  <c r="K313" i="11"/>
  <c r="O313" i="11"/>
  <c r="Q313" i="11"/>
  <c r="G314" i="11"/>
  <c r="M314" i="11" s="1"/>
  <c r="I314" i="11"/>
  <c r="K314" i="11"/>
  <c r="O314" i="11"/>
  <c r="Q314" i="11"/>
  <c r="G316" i="11"/>
  <c r="M316" i="11" s="1"/>
  <c r="I316" i="11"/>
  <c r="K316" i="11"/>
  <c r="O316" i="11"/>
  <c r="Q316" i="11"/>
  <c r="G318" i="11"/>
  <c r="M318" i="11" s="1"/>
  <c r="I318" i="11"/>
  <c r="K318" i="11"/>
  <c r="O318" i="11"/>
  <c r="Q318" i="11"/>
  <c r="G320" i="11"/>
  <c r="M320" i="11" s="1"/>
  <c r="I320" i="11"/>
  <c r="K320" i="11"/>
  <c r="O320" i="11"/>
  <c r="Q320" i="11"/>
  <c r="G322" i="11"/>
  <c r="M322" i="11" s="1"/>
  <c r="I322" i="11"/>
  <c r="K322" i="11"/>
  <c r="O322" i="11"/>
  <c r="Q322" i="11"/>
  <c r="G324" i="11"/>
  <c r="M324" i="11" s="1"/>
  <c r="I324" i="11"/>
  <c r="K324" i="11"/>
  <c r="O324" i="11"/>
  <c r="Q324" i="11"/>
  <c r="G326" i="11"/>
  <c r="M326" i="11" s="1"/>
  <c r="I326" i="11"/>
  <c r="K326" i="11"/>
  <c r="O326" i="11"/>
  <c r="Q326" i="11"/>
  <c r="G328" i="11"/>
  <c r="M328" i="11" s="1"/>
  <c r="I328" i="11"/>
  <c r="K328" i="11"/>
  <c r="O328" i="11"/>
  <c r="Q328" i="11"/>
  <c r="G331" i="11"/>
  <c r="M331" i="11" s="1"/>
  <c r="I331" i="11"/>
  <c r="K331" i="11"/>
  <c r="O331" i="11"/>
  <c r="Q331" i="11"/>
  <c r="G333" i="11"/>
  <c r="M333" i="11" s="1"/>
  <c r="I333" i="11"/>
  <c r="K333" i="11"/>
  <c r="O333" i="11"/>
  <c r="Q333" i="11"/>
  <c r="G335" i="11"/>
  <c r="M335" i="11" s="1"/>
  <c r="I335" i="11"/>
  <c r="K335" i="11"/>
  <c r="O335" i="11"/>
  <c r="Q335" i="11"/>
  <c r="G337" i="11"/>
  <c r="M337" i="11" s="1"/>
  <c r="I337" i="11"/>
  <c r="K337" i="11"/>
  <c r="O337" i="11"/>
  <c r="Q337" i="11"/>
  <c r="G339" i="11"/>
  <c r="M339" i="11" s="1"/>
  <c r="I339" i="11"/>
  <c r="K339" i="11"/>
  <c r="O339" i="11"/>
  <c r="Q339" i="11"/>
  <c r="G341" i="11"/>
  <c r="M341" i="11" s="1"/>
  <c r="I341" i="11"/>
  <c r="K341" i="11"/>
  <c r="O341" i="11"/>
  <c r="Q341" i="11"/>
  <c r="G342" i="11"/>
  <c r="M342" i="11" s="1"/>
  <c r="I342" i="11"/>
  <c r="K342" i="11"/>
  <c r="O342" i="11"/>
  <c r="Q342" i="11"/>
  <c r="G343" i="11"/>
  <c r="M343" i="11" s="1"/>
  <c r="I343" i="11"/>
  <c r="K343" i="11"/>
  <c r="O343" i="11"/>
  <c r="Q343" i="11"/>
  <c r="G345" i="11"/>
  <c r="M345" i="11" s="1"/>
  <c r="I345" i="11"/>
  <c r="K345" i="11"/>
  <c r="O345" i="11"/>
  <c r="Q345" i="11"/>
  <c r="G347" i="11"/>
  <c r="M347" i="11" s="1"/>
  <c r="I347" i="11"/>
  <c r="K347" i="11"/>
  <c r="O347" i="11"/>
  <c r="Q347" i="11"/>
  <c r="G349" i="11"/>
  <c r="M349" i="11" s="1"/>
  <c r="I349" i="11"/>
  <c r="K349" i="11"/>
  <c r="O349" i="11"/>
  <c r="Q349" i="11"/>
  <c r="G353" i="11"/>
  <c r="M353" i="11" s="1"/>
  <c r="I353" i="11"/>
  <c r="K353" i="11"/>
  <c r="O353" i="11"/>
  <c r="Q353" i="11"/>
  <c r="G356" i="11"/>
  <c r="G355" i="11" s="1"/>
  <c r="I61" i="1" s="1"/>
  <c r="I356" i="11"/>
  <c r="I355" i="11" s="1"/>
  <c r="K356" i="11"/>
  <c r="K355" i="11" s="1"/>
  <c r="O356" i="11"/>
  <c r="O355" i="11" s="1"/>
  <c r="Q356" i="11"/>
  <c r="Q355" i="11" s="1"/>
  <c r="G358" i="11"/>
  <c r="M358" i="11" s="1"/>
  <c r="I358" i="11"/>
  <c r="K358" i="11"/>
  <c r="O358" i="11"/>
  <c r="Q358" i="11"/>
  <c r="G359" i="11"/>
  <c r="M359" i="11" s="1"/>
  <c r="I359" i="11"/>
  <c r="K359" i="11"/>
  <c r="O359" i="11"/>
  <c r="Q359" i="11"/>
  <c r="G360" i="11"/>
  <c r="M360" i="11" s="1"/>
  <c r="I360" i="11"/>
  <c r="K360" i="11"/>
  <c r="O360" i="11"/>
  <c r="Q360" i="11"/>
  <c r="G361" i="11"/>
  <c r="M361" i="11" s="1"/>
  <c r="I361" i="11"/>
  <c r="K361" i="11"/>
  <c r="O361" i="11"/>
  <c r="Q361" i="11"/>
  <c r="G363" i="11"/>
  <c r="M363" i="11" s="1"/>
  <c r="I363" i="11"/>
  <c r="K363" i="11"/>
  <c r="O363" i="11"/>
  <c r="Q363" i="11"/>
  <c r="G365" i="11"/>
  <c r="M365" i="11" s="1"/>
  <c r="I365" i="11"/>
  <c r="K365" i="11"/>
  <c r="O365" i="11"/>
  <c r="Q365" i="11"/>
  <c r="G366" i="11"/>
  <c r="M366" i="11" s="1"/>
  <c r="I366" i="11"/>
  <c r="K366" i="11"/>
  <c r="O366" i="11"/>
  <c r="Q366" i="11"/>
  <c r="G367" i="11"/>
  <c r="M367" i="11" s="1"/>
  <c r="I367" i="11"/>
  <c r="K367" i="11"/>
  <c r="O367" i="11"/>
  <c r="Q367" i="11"/>
  <c r="G369" i="11"/>
  <c r="M369" i="11" s="1"/>
  <c r="I369" i="11"/>
  <c r="K369" i="11"/>
  <c r="O369" i="11"/>
  <c r="Q369" i="11"/>
  <c r="G371" i="11"/>
  <c r="M371" i="11" s="1"/>
  <c r="I371" i="11"/>
  <c r="K371" i="11"/>
  <c r="O371" i="11"/>
  <c r="Q371" i="11"/>
  <c r="G373" i="11"/>
  <c r="M373" i="11" s="1"/>
  <c r="I373" i="11"/>
  <c r="K373" i="11"/>
  <c r="O373" i="11"/>
  <c r="Q373" i="11"/>
  <c r="G375" i="11"/>
  <c r="M375" i="11" s="1"/>
  <c r="I375" i="11"/>
  <c r="K375" i="11"/>
  <c r="O375" i="11"/>
  <c r="Q375" i="11"/>
  <c r="G377" i="11"/>
  <c r="M377" i="11" s="1"/>
  <c r="I377" i="11"/>
  <c r="K377" i="11"/>
  <c r="O377" i="11"/>
  <c r="Q377" i="11"/>
  <c r="G378" i="11"/>
  <c r="M378" i="11" s="1"/>
  <c r="I378" i="11"/>
  <c r="K378" i="11"/>
  <c r="O378" i="11"/>
  <c r="Q378" i="11"/>
  <c r="G380" i="11"/>
  <c r="M380" i="11" s="1"/>
  <c r="I380" i="11"/>
  <c r="K380" i="11"/>
  <c r="O380" i="11"/>
  <c r="Q380" i="11"/>
  <c r="G382" i="11"/>
  <c r="M382" i="11" s="1"/>
  <c r="I382" i="11"/>
  <c r="K382" i="11"/>
  <c r="O382" i="11"/>
  <c r="Q382" i="11"/>
  <c r="G384" i="11"/>
  <c r="M384" i="11" s="1"/>
  <c r="I384" i="11"/>
  <c r="K384" i="11"/>
  <c r="O384" i="11"/>
  <c r="Q384" i="11"/>
  <c r="G386" i="11"/>
  <c r="M386" i="11" s="1"/>
  <c r="I386" i="11"/>
  <c r="K386" i="11"/>
  <c r="O386" i="11"/>
  <c r="Q386" i="11"/>
  <c r="G390" i="11"/>
  <c r="M390" i="11" s="1"/>
  <c r="I390" i="11"/>
  <c r="K390" i="11"/>
  <c r="O390" i="11"/>
  <c r="Q390" i="11"/>
  <c r="G392" i="11"/>
  <c r="M392" i="11" s="1"/>
  <c r="I392" i="11"/>
  <c r="K392" i="11"/>
  <c r="O392" i="11"/>
  <c r="Q392" i="11"/>
  <c r="G394" i="11"/>
  <c r="M394" i="11" s="1"/>
  <c r="I394" i="11"/>
  <c r="K394" i="11"/>
  <c r="O394" i="11"/>
  <c r="Q394" i="11"/>
  <c r="G396" i="11"/>
  <c r="M396" i="11" s="1"/>
  <c r="I396" i="11"/>
  <c r="K396" i="11"/>
  <c r="O396" i="11"/>
  <c r="Q396" i="11"/>
  <c r="G400" i="11"/>
  <c r="M400" i="11" s="1"/>
  <c r="I400" i="11"/>
  <c r="K400" i="11"/>
  <c r="O400" i="11"/>
  <c r="Q400" i="11"/>
  <c r="G402" i="11"/>
  <c r="M402" i="11" s="1"/>
  <c r="I402" i="11"/>
  <c r="K402" i="11"/>
  <c r="O402" i="11"/>
  <c r="Q402" i="11"/>
  <c r="G405" i="11"/>
  <c r="M405" i="11" s="1"/>
  <c r="I405" i="11"/>
  <c r="K405" i="11"/>
  <c r="O405" i="11"/>
  <c r="Q405" i="11"/>
  <c r="G406" i="11"/>
  <c r="M406" i="11" s="1"/>
  <c r="I406" i="11"/>
  <c r="K406" i="11"/>
  <c r="O406" i="11"/>
  <c r="Q406" i="11"/>
  <c r="G407" i="11"/>
  <c r="M407" i="11" s="1"/>
  <c r="I407" i="11"/>
  <c r="K407" i="11"/>
  <c r="O407" i="11"/>
  <c r="Q407" i="11"/>
  <c r="G408" i="11"/>
  <c r="M408" i="11" s="1"/>
  <c r="I408" i="11"/>
  <c r="K408" i="11"/>
  <c r="O408" i="11"/>
  <c r="Q408" i="11"/>
  <c r="G410" i="11"/>
  <c r="M410" i="11" s="1"/>
  <c r="I410" i="11"/>
  <c r="K410" i="11"/>
  <c r="O410" i="11"/>
  <c r="Q410" i="11"/>
  <c r="G412" i="11"/>
  <c r="M412" i="11" s="1"/>
  <c r="I412" i="11"/>
  <c r="K412" i="11"/>
  <c r="O412" i="11"/>
  <c r="Q412" i="11"/>
  <c r="G413" i="11"/>
  <c r="M413" i="11" s="1"/>
  <c r="I413" i="11"/>
  <c r="K413" i="11"/>
  <c r="O413" i="11"/>
  <c r="Q413" i="11"/>
  <c r="G414" i="11"/>
  <c r="M414" i="11" s="1"/>
  <c r="I414" i="11"/>
  <c r="K414" i="11"/>
  <c r="O414" i="11"/>
  <c r="Q414" i="11"/>
  <c r="G415" i="11"/>
  <c r="M415" i="11" s="1"/>
  <c r="I415" i="11"/>
  <c r="K415" i="11"/>
  <c r="O415" i="11"/>
  <c r="Q415" i="11"/>
  <c r="G417" i="11"/>
  <c r="M417" i="11" s="1"/>
  <c r="I417" i="11"/>
  <c r="K417" i="11"/>
  <c r="O417" i="11"/>
  <c r="Q417" i="11"/>
  <c r="G425" i="11"/>
  <c r="M425" i="11" s="1"/>
  <c r="I425" i="11"/>
  <c r="K425" i="11"/>
  <c r="O425" i="11"/>
  <c r="Q425" i="11"/>
  <c r="G427" i="11"/>
  <c r="M427" i="11" s="1"/>
  <c r="I427" i="11"/>
  <c r="K427" i="11"/>
  <c r="O427" i="11"/>
  <c r="Q427" i="11"/>
  <c r="G430" i="11"/>
  <c r="M430" i="11" s="1"/>
  <c r="I430" i="11"/>
  <c r="K430" i="11"/>
  <c r="O430" i="11"/>
  <c r="Q430" i="11"/>
  <c r="G432" i="11"/>
  <c r="M432" i="11" s="1"/>
  <c r="I432" i="11"/>
  <c r="K432" i="11"/>
  <c r="O432" i="11"/>
  <c r="Q432" i="11"/>
  <c r="G433" i="11"/>
  <c r="M433" i="11" s="1"/>
  <c r="I433" i="11"/>
  <c r="K433" i="11"/>
  <c r="O433" i="11"/>
  <c r="Q433" i="11"/>
  <c r="G434" i="11"/>
  <c r="M434" i="11" s="1"/>
  <c r="I434" i="11"/>
  <c r="K434" i="11"/>
  <c r="O434" i="11"/>
  <c r="Q434" i="11"/>
  <c r="G435" i="11"/>
  <c r="M435" i="11" s="1"/>
  <c r="I435" i="11"/>
  <c r="K435" i="11"/>
  <c r="O435" i="11"/>
  <c r="Q435" i="11"/>
  <c r="G436" i="11"/>
  <c r="M436" i="11" s="1"/>
  <c r="I436" i="11"/>
  <c r="K436" i="11"/>
  <c r="O436" i="11"/>
  <c r="Q436" i="11"/>
  <c r="G437" i="11"/>
  <c r="M437" i="11" s="1"/>
  <c r="I437" i="11"/>
  <c r="K437" i="11"/>
  <c r="O437" i="11"/>
  <c r="Q437" i="11"/>
  <c r="G438" i="11"/>
  <c r="M438" i="11" s="1"/>
  <c r="I438" i="11"/>
  <c r="K438" i="11"/>
  <c r="O438" i="11"/>
  <c r="Q438" i="11"/>
  <c r="G439" i="11"/>
  <c r="M439" i="11" s="1"/>
  <c r="I439" i="11"/>
  <c r="K439" i="11"/>
  <c r="O439" i="11"/>
  <c r="Q439" i="11"/>
  <c r="G440" i="11"/>
  <c r="M440" i="11" s="1"/>
  <c r="I440" i="11"/>
  <c r="K440" i="11"/>
  <c r="O440" i="11"/>
  <c r="Q440" i="11"/>
  <c r="G441" i="11"/>
  <c r="M441" i="11" s="1"/>
  <c r="I441" i="11"/>
  <c r="K441" i="11"/>
  <c r="O441" i="11"/>
  <c r="Q441" i="11"/>
  <c r="G443" i="11"/>
  <c r="M443" i="11" s="1"/>
  <c r="I443" i="11"/>
  <c r="K443" i="11"/>
  <c r="O443" i="11"/>
  <c r="Q443" i="11"/>
  <c r="G445" i="11"/>
  <c r="M445" i="11" s="1"/>
  <c r="I445" i="11"/>
  <c r="K445" i="11"/>
  <c r="O445" i="11"/>
  <c r="Q445" i="11"/>
  <c r="G447" i="11"/>
  <c r="M447" i="11" s="1"/>
  <c r="I447" i="11"/>
  <c r="K447" i="11"/>
  <c r="O447" i="11"/>
  <c r="Q447" i="11"/>
  <c r="G449" i="11"/>
  <c r="M449" i="11" s="1"/>
  <c r="I449" i="11"/>
  <c r="K449" i="11"/>
  <c r="O449" i="11"/>
  <c r="Q449" i="11"/>
  <c r="G451" i="11"/>
  <c r="M451" i="11" s="1"/>
  <c r="I451" i="11"/>
  <c r="K451" i="11"/>
  <c r="O451" i="11"/>
  <c r="Q451" i="11"/>
  <c r="G453" i="11"/>
  <c r="M453" i="11" s="1"/>
  <c r="I453" i="11"/>
  <c r="K453" i="11"/>
  <c r="O453" i="11"/>
  <c r="Q453" i="11"/>
  <c r="G454" i="11"/>
  <c r="M454" i="11" s="1"/>
  <c r="I454" i="11"/>
  <c r="K454" i="11"/>
  <c r="O454" i="11"/>
  <c r="Q454" i="11"/>
  <c r="G455" i="11"/>
  <c r="M455" i="11" s="1"/>
  <c r="I455" i="11"/>
  <c r="K455" i="11"/>
  <c r="O455" i="11"/>
  <c r="Q455" i="11"/>
  <c r="G456" i="11"/>
  <c r="M456" i="11" s="1"/>
  <c r="I456" i="11"/>
  <c r="K456" i="11"/>
  <c r="O456" i="11"/>
  <c r="Q456" i="11"/>
  <c r="G457" i="11"/>
  <c r="M457" i="11" s="1"/>
  <c r="I457" i="11"/>
  <c r="K457" i="11"/>
  <c r="O457" i="11"/>
  <c r="Q457" i="11"/>
  <c r="G458" i="11"/>
  <c r="M458" i="11" s="1"/>
  <c r="I458" i="11"/>
  <c r="K458" i="11"/>
  <c r="O458" i="11"/>
  <c r="Q458" i="11"/>
  <c r="G459" i="11"/>
  <c r="M459" i="11" s="1"/>
  <c r="I459" i="11"/>
  <c r="K459" i="11"/>
  <c r="O459" i="11"/>
  <c r="Q459" i="11"/>
  <c r="G460" i="11"/>
  <c r="M460" i="11" s="1"/>
  <c r="I460" i="11"/>
  <c r="K460" i="11"/>
  <c r="O460" i="11"/>
  <c r="Q460" i="11"/>
  <c r="G461" i="11"/>
  <c r="M461" i="11" s="1"/>
  <c r="I461" i="11"/>
  <c r="K461" i="11"/>
  <c r="O461" i="11"/>
  <c r="Q461" i="11"/>
  <c r="G462" i="11"/>
  <c r="M462" i="11" s="1"/>
  <c r="I462" i="11"/>
  <c r="K462" i="11"/>
  <c r="O462" i="11"/>
  <c r="Q462" i="11"/>
  <c r="G464" i="11"/>
  <c r="M464" i="11" s="1"/>
  <c r="I464" i="11"/>
  <c r="K464" i="11"/>
  <c r="O464" i="11"/>
  <c r="Q464" i="11"/>
  <c r="G465" i="11"/>
  <c r="M465" i="11" s="1"/>
  <c r="I465" i="11"/>
  <c r="K465" i="11"/>
  <c r="O465" i="11"/>
  <c r="Q465" i="11"/>
  <c r="G466" i="11"/>
  <c r="M466" i="11" s="1"/>
  <c r="I466" i="11"/>
  <c r="K466" i="11"/>
  <c r="O466" i="11"/>
  <c r="Q466" i="11"/>
  <c r="G468" i="11"/>
  <c r="M468" i="11" s="1"/>
  <c r="I468" i="11"/>
  <c r="K468" i="11"/>
  <c r="O468" i="11"/>
  <c r="Q468" i="11"/>
  <c r="G469" i="11"/>
  <c r="M469" i="11" s="1"/>
  <c r="I469" i="11"/>
  <c r="K469" i="11"/>
  <c r="O469" i="11"/>
  <c r="Q469" i="11"/>
  <c r="G471" i="11"/>
  <c r="M471" i="11" s="1"/>
  <c r="I471" i="11"/>
  <c r="K471" i="11"/>
  <c r="O471" i="11"/>
  <c r="Q471" i="11"/>
  <c r="G473" i="11"/>
  <c r="M473" i="11" s="1"/>
  <c r="I473" i="11"/>
  <c r="K473" i="11"/>
  <c r="O473" i="11"/>
  <c r="Q473" i="11"/>
  <c r="G474" i="11"/>
  <c r="M474" i="11" s="1"/>
  <c r="I474" i="11"/>
  <c r="K474" i="11"/>
  <c r="O474" i="11"/>
  <c r="Q474" i="11"/>
  <c r="G476" i="11"/>
  <c r="M476" i="11" s="1"/>
  <c r="I476" i="11"/>
  <c r="K476" i="11"/>
  <c r="O476" i="11"/>
  <c r="Q476" i="11"/>
  <c r="G478" i="11"/>
  <c r="M478" i="11" s="1"/>
  <c r="I478" i="11"/>
  <c r="K478" i="11"/>
  <c r="O478" i="11"/>
  <c r="Q478" i="11"/>
  <c r="G479" i="11"/>
  <c r="M479" i="11" s="1"/>
  <c r="I479" i="11"/>
  <c r="K479" i="11"/>
  <c r="O479" i="11"/>
  <c r="Q479" i="11"/>
  <c r="G480" i="11"/>
  <c r="M480" i="11" s="1"/>
  <c r="I480" i="11"/>
  <c r="K480" i="11"/>
  <c r="O480" i="11"/>
  <c r="Q480" i="11"/>
  <c r="G481" i="11"/>
  <c r="M481" i="11" s="1"/>
  <c r="I481" i="11"/>
  <c r="K481" i="11"/>
  <c r="O481" i="11"/>
  <c r="Q481" i="11"/>
  <c r="G482" i="11"/>
  <c r="M482" i="11" s="1"/>
  <c r="I482" i="11"/>
  <c r="K482" i="11"/>
  <c r="O482" i="11"/>
  <c r="Q482" i="11"/>
  <c r="G483" i="11"/>
  <c r="M483" i="11" s="1"/>
  <c r="I483" i="11"/>
  <c r="K483" i="11"/>
  <c r="O483" i="11"/>
  <c r="Q483" i="11"/>
  <c r="G484" i="11"/>
  <c r="M484" i="11" s="1"/>
  <c r="I484" i="11"/>
  <c r="K484" i="11"/>
  <c r="O484" i="11"/>
  <c r="Q484" i="11"/>
  <c r="G485" i="11"/>
  <c r="M485" i="11" s="1"/>
  <c r="I485" i="11"/>
  <c r="K485" i="11"/>
  <c r="O485" i="11"/>
  <c r="Q485" i="11"/>
  <c r="G486" i="11"/>
  <c r="M486" i="11" s="1"/>
  <c r="I486" i="11"/>
  <c r="K486" i="11"/>
  <c r="O486" i="11"/>
  <c r="Q486" i="11"/>
  <c r="G487" i="11"/>
  <c r="M487" i="11" s="1"/>
  <c r="I487" i="11"/>
  <c r="K487" i="11"/>
  <c r="O487" i="11"/>
  <c r="Q487" i="11"/>
  <c r="G488" i="11"/>
  <c r="M488" i="11" s="1"/>
  <c r="I488" i="11"/>
  <c r="K488" i="11"/>
  <c r="O488" i="11"/>
  <c r="Q488" i="11"/>
  <c r="G489" i="11"/>
  <c r="M489" i="11" s="1"/>
  <c r="I489" i="11"/>
  <c r="K489" i="11"/>
  <c r="O489" i="11"/>
  <c r="Q489" i="11"/>
  <c r="G490" i="11"/>
  <c r="M490" i="11" s="1"/>
  <c r="I490" i="11"/>
  <c r="K490" i="11"/>
  <c r="O490" i="11"/>
  <c r="Q490" i="11"/>
  <c r="G491" i="11"/>
  <c r="M491" i="11" s="1"/>
  <c r="I491" i="11"/>
  <c r="K491" i="11"/>
  <c r="O491" i="11"/>
  <c r="Q491" i="11"/>
  <c r="G492" i="11"/>
  <c r="M492" i="11" s="1"/>
  <c r="I492" i="11"/>
  <c r="K492" i="11"/>
  <c r="O492" i="11"/>
  <c r="Q492" i="11"/>
  <c r="G494" i="11"/>
  <c r="M494" i="11" s="1"/>
  <c r="I494" i="11"/>
  <c r="K494" i="11"/>
  <c r="O494" i="11"/>
  <c r="Q494" i="11"/>
  <c r="G496" i="11"/>
  <c r="M496" i="11" s="1"/>
  <c r="I496" i="11"/>
  <c r="K496" i="11"/>
  <c r="O496" i="11"/>
  <c r="Q496" i="11"/>
  <c r="G498" i="11"/>
  <c r="M498" i="11" s="1"/>
  <c r="I498" i="11"/>
  <c r="K498" i="11"/>
  <c r="O498" i="11"/>
  <c r="Q498" i="11"/>
  <c r="G503" i="11"/>
  <c r="M503" i="11" s="1"/>
  <c r="I503" i="11"/>
  <c r="K503" i="11"/>
  <c r="O503" i="11"/>
  <c r="Q503" i="11"/>
  <c r="G506" i="11"/>
  <c r="M506" i="11" s="1"/>
  <c r="I506" i="11"/>
  <c r="K506" i="11"/>
  <c r="O506" i="11"/>
  <c r="Q506" i="11"/>
  <c r="G511" i="11"/>
  <c r="M511" i="11" s="1"/>
  <c r="I511" i="11"/>
  <c r="K511" i="11"/>
  <c r="O511" i="11"/>
  <c r="Q511" i="11"/>
  <c r="G513" i="11"/>
  <c r="M513" i="11" s="1"/>
  <c r="I513" i="11"/>
  <c r="K513" i="11"/>
  <c r="O513" i="11"/>
  <c r="Q513" i="11"/>
  <c r="G516" i="11"/>
  <c r="M516" i="11" s="1"/>
  <c r="I516" i="11"/>
  <c r="K516" i="11"/>
  <c r="O516" i="11"/>
  <c r="Q516" i="11"/>
  <c r="G526" i="11"/>
  <c r="M526" i="11" s="1"/>
  <c r="I526" i="11"/>
  <c r="K526" i="11"/>
  <c r="O526" i="11"/>
  <c r="Q526" i="11"/>
  <c r="G529" i="11"/>
  <c r="M529" i="11" s="1"/>
  <c r="I529" i="11"/>
  <c r="K529" i="11"/>
  <c r="O529" i="11"/>
  <c r="Q529" i="11"/>
  <c r="G531" i="11"/>
  <c r="M531" i="11" s="1"/>
  <c r="I531" i="11"/>
  <c r="K531" i="11"/>
  <c r="O531" i="11"/>
  <c r="Q531" i="11"/>
  <c r="G532" i="11"/>
  <c r="M532" i="11" s="1"/>
  <c r="I532" i="11"/>
  <c r="K532" i="11"/>
  <c r="O532" i="11"/>
  <c r="Q532" i="11"/>
  <c r="G534" i="11"/>
  <c r="M534" i="11" s="1"/>
  <c r="I534" i="11"/>
  <c r="K534" i="11"/>
  <c r="O534" i="11"/>
  <c r="Q534" i="11"/>
  <c r="G542" i="11"/>
  <c r="M542" i="11" s="1"/>
  <c r="I542" i="11"/>
  <c r="K542" i="11"/>
  <c r="O542" i="11"/>
  <c r="Q542" i="11"/>
  <c r="G546" i="11"/>
  <c r="M546" i="11" s="1"/>
  <c r="I546" i="11"/>
  <c r="K546" i="11"/>
  <c r="O546" i="11"/>
  <c r="Q546" i="11"/>
  <c r="G548" i="11"/>
  <c r="M548" i="11" s="1"/>
  <c r="I548" i="11"/>
  <c r="K548" i="11"/>
  <c r="O548" i="11"/>
  <c r="Q548" i="11"/>
  <c r="G550" i="11"/>
  <c r="M550" i="11" s="1"/>
  <c r="I550" i="11"/>
  <c r="K550" i="11"/>
  <c r="O550" i="11"/>
  <c r="Q550" i="11"/>
  <c r="G551" i="11"/>
  <c r="M551" i="11" s="1"/>
  <c r="I551" i="11"/>
  <c r="K551" i="11"/>
  <c r="O551" i="11"/>
  <c r="Q551" i="11"/>
  <c r="G561" i="11"/>
  <c r="M561" i="11" s="1"/>
  <c r="I561" i="11"/>
  <c r="K561" i="11"/>
  <c r="O561" i="11"/>
  <c r="Q561" i="11"/>
  <c r="G564" i="11"/>
  <c r="M564" i="11" s="1"/>
  <c r="I564" i="11"/>
  <c r="K564" i="11"/>
  <c r="K563" i="11" s="1"/>
  <c r="O564" i="11"/>
  <c r="Q564" i="11"/>
  <c r="G583" i="11"/>
  <c r="M583" i="11" s="1"/>
  <c r="I583" i="11"/>
  <c r="K583" i="11"/>
  <c r="O583" i="11"/>
  <c r="Q583" i="1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Q563" i="11" l="1"/>
  <c r="I563" i="11"/>
  <c r="M493" i="11"/>
  <c r="I135" i="11"/>
  <c r="M549" i="11"/>
  <c r="M533" i="11"/>
  <c r="M362" i="11"/>
  <c r="M357" i="11"/>
  <c r="M315" i="11"/>
  <c r="M291" i="11"/>
  <c r="M253" i="11"/>
  <c r="M563" i="11"/>
  <c r="M502" i="11"/>
  <c r="M431" i="11"/>
  <c r="M385" i="11"/>
  <c r="M231" i="11"/>
  <c r="M475" i="11"/>
  <c r="M463" i="11"/>
  <c r="M372" i="11"/>
  <c r="M265" i="11"/>
  <c r="M199" i="11"/>
  <c r="J40" i="1"/>
  <c r="Q502" i="11"/>
  <c r="I502" i="11"/>
  <c r="Q431" i="11"/>
  <c r="I431" i="11"/>
  <c r="Q385" i="11"/>
  <c r="I385" i="11"/>
  <c r="Q265" i="11"/>
  <c r="I265" i="11"/>
  <c r="Q231" i="11"/>
  <c r="I231" i="11"/>
  <c r="Q199" i="11"/>
  <c r="I199" i="11"/>
  <c r="Q135" i="11"/>
  <c r="K100" i="11"/>
  <c r="I39" i="11"/>
  <c r="K7" i="11"/>
  <c r="O549" i="11"/>
  <c r="G549" i="11"/>
  <c r="I72" i="1" s="1"/>
  <c r="O533" i="11"/>
  <c r="G533" i="11"/>
  <c r="I71" i="1" s="1"/>
  <c r="K502" i="11"/>
  <c r="O493" i="11"/>
  <c r="G493" i="11"/>
  <c r="I69" i="1" s="1"/>
  <c r="O475" i="11"/>
  <c r="G475" i="11"/>
  <c r="I68" i="1" s="1"/>
  <c r="O463" i="11"/>
  <c r="G463" i="11"/>
  <c r="I67" i="1" s="1"/>
  <c r="K431" i="11"/>
  <c r="K385" i="11"/>
  <c r="O372" i="11"/>
  <c r="G372" i="11"/>
  <c r="I64" i="1" s="1"/>
  <c r="O362" i="11"/>
  <c r="G362" i="11"/>
  <c r="I63" i="1" s="1"/>
  <c r="O357" i="11"/>
  <c r="G357" i="11"/>
  <c r="I62" i="1" s="1"/>
  <c r="O315" i="11"/>
  <c r="G315" i="11"/>
  <c r="I60" i="1" s="1"/>
  <c r="O291" i="11"/>
  <c r="G291" i="11"/>
  <c r="I59" i="1" s="1"/>
  <c r="K265" i="11"/>
  <c r="O253" i="11"/>
  <c r="G253" i="11"/>
  <c r="I57" i="1" s="1"/>
  <c r="K231" i="11"/>
  <c r="K199" i="11"/>
  <c r="O100" i="11"/>
  <c r="Q56" i="11"/>
  <c r="K39" i="11"/>
  <c r="O7" i="11"/>
  <c r="Q549" i="11"/>
  <c r="I549" i="11"/>
  <c r="Q533" i="11"/>
  <c r="I533" i="11"/>
  <c r="Q493" i="11"/>
  <c r="I493" i="11"/>
  <c r="Q475" i="11"/>
  <c r="I475" i="11"/>
  <c r="Q463" i="11"/>
  <c r="I463" i="11"/>
  <c r="Q372" i="11"/>
  <c r="I372" i="11"/>
  <c r="Q362" i="11"/>
  <c r="I362" i="11"/>
  <c r="Q357" i="11"/>
  <c r="I357" i="11"/>
  <c r="M356" i="11"/>
  <c r="M355" i="11" s="1"/>
  <c r="Q315" i="11"/>
  <c r="I315" i="11"/>
  <c r="Q291" i="11"/>
  <c r="I291" i="11"/>
  <c r="Q253" i="11"/>
  <c r="I253" i="11"/>
  <c r="K146" i="11"/>
  <c r="K135" i="11"/>
  <c r="Q100" i="11"/>
  <c r="I56" i="11"/>
  <c r="O39" i="11"/>
  <c r="Q7" i="11"/>
  <c r="G7" i="11"/>
  <c r="I49" i="1" s="1"/>
  <c r="O563" i="11"/>
  <c r="G563" i="11"/>
  <c r="I73" i="1" s="1"/>
  <c r="K549" i="11"/>
  <c r="K533" i="11"/>
  <c r="O502" i="11"/>
  <c r="G502" i="11"/>
  <c r="I70" i="1" s="1"/>
  <c r="K493" i="11"/>
  <c r="K475" i="11"/>
  <c r="K463" i="11"/>
  <c r="O431" i="11"/>
  <c r="G431" i="11"/>
  <c r="I66" i="1" s="1"/>
  <c r="O385" i="11"/>
  <c r="G385" i="11"/>
  <c r="I65" i="1" s="1"/>
  <c r="K372" i="11"/>
  <c r="K362" i="11"/>
  <c r="K357" i="11"/>
  <c r="K315" i="11"/>
  <c r="K291" i="11"/>
  <c r="O265" i="11"/>
  <c r="G265" i="11"/>
  <c r="I58" i="1" s="1"/>
  <c r="K253" i="11"/>
  <c r="O231" i="11"/>
  <c r="G231" i="11"/>
  <c r="I56" i="1" s="1"/>
  <c r="O199" i="11"/>
  <c r="G199" i="11"/>
  <c r="I55" i="1" s="1"/>
  <c r="O146" i="11"/>
  <c r="O135" i="11"/>
  <c r="I100" i="11"/>
  <c r="Q39" i="11"/>
  <c r="G39" i="11"/>
  <c r="I50" i="1" s="1"/>
  <c r="I7" i="11"/>
  <c r="Q146" i="11"/>
  <c r="M146" i="11"/>
  <c r="G135" i="11"/>
  <c r="I53" i="1" s="1"/>
  <c r="M100" i="11"/>
  <c r="K56" i="11"/>
  <c r="G56" i="11"/>
  <c r="I51" i="1" s="1"/>
  <c r="I146" i="11"/>
  <c r="G146" i="11"/>
  <c r="I54" i="1" s="1"/>
  <c r="M135" i="11"/>
  <c r="G100" i="11"/>
  <c r="I52" i="1" s="1"/>
  <c r="O56" i="11"/>
  <c r="M57" i="11"/>
  <c r="M56" i="11" s="1"/>
  <c r="M40" i="11"/>
  <c r="M39" i="11" s="1"/>
  <c r="M8" i="11"/>
  <c r="M7" i="11" s="1"/>
  <c r="J39" i="1"/>
  <c r="J42" i="1" s="1"/>
  <c r="I17" i="1" l="1"/>
  <c r="I74" i="1"/>
  <c r="I16" i="1"/>
  <c r="I21" i="1" l="1"/>
  <c r="G25" i="1" s="1"/>
  <c r="G26" i="1" s="1"/>
  <c r="G29" i="1" s="1"/>
  <c r="J73" i="1"/>
  <c r="J66" i="1"/>
  <c r="J52" i="1"/>
  <c r="J68" i="1"/>
  <c r="J53" i="1"/>
  <c r="J61" i="1"/>
  <c r="J69" i="1"/>
  <c r="J50" i="1"/>
  <c r="J70" i="1"/>
  <c r="J64" i="1"/>
  <c r="J51" i="1"/>
  <c r="J59" i="1"/>
  <c r="J67" i="1"/>
  <c r="J58" i="1"/>
  <c r="J62" i="1"/>
  <c r="J60" i="1"/>
  <c r="J49" i="1"/>
  <c r="J57" i="1"/>
  <c r="J65" i="1"/>
  <c r="J54" i="1"/>
  <c r="J56" i="1"/>
  <c r="J72" i="1"/>
  <c r="J55" i="1"/>
  <c r="J63" i="1"/>
  <c r="J71" i="1"/>
  <c r="J7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<sst xmlns="http://schemas.openxmlformats.org/spreadsheetml/2006/main" count="2329" uniqueCount="923">
  <si>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</si>
  <si>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</si>
  <si>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</si>
  <si>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</si>
  <si>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</si>
  <si>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</si>
  <si>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</si>
  <si>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</si>
  <si>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</si>
  <si>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</si>
  <si>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</si>
  <si>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</si>
  <si>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</si>
  <si>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</si>
  <si>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</si>
  <si>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</si>
  <si>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</si>
  <si>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</si>
  <si>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</si>
  <si>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</si>
  <si>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</si>
  <si>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</si>
  <si>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</si>
  <si>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</si>
  <si>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</si>
  <si>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</si>
  <si>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</si>
  <si>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</si>
  <si>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</si>
  <si>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</si>
  <si>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</si>
  <si>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</si>
  <si>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</si>
  <si>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</si>
  <si>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</si>
  <si>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</si>
  <si>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</si>
  <si>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</si>
  <si>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</si>
  <si>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</si>
  <si>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</si>
  <si>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stavební práce</t>
  </si>
  <si>
    <t>Kulturní dům Slavice</t>
  </si>
  <si>
    <t>Objekt:</t>
  </si>
  <si>
    <t>Rozpočet:</t>
  </si>
  <si>
    <t>Z1813</t>
  </si>
  <si>
    <t>Sociální zázemí Slavice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</si>
  <si>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</si>
  <si>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</si>
  <si>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</si>
  <si>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</si>
  <si>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</si>
  <si>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</si>
  <si>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</si>
  <si>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</si>
  <si>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</si>
  <si>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</si>
  <si>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</si>
  <si>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</si>
  <si>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</si>
  <si>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</si>
  <si>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</si>
  <si>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</si>
  <si>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</si>
  <si>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</si>
  <si>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</si>
  <si>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</si>
  <si>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</si>
  <si>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</si>
  <si>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</si>
  <si>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</si>
  <si>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</si>
  <si>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</si>
  <si>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</si>
  <si>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</si>
  <si>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</si>
  <si>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</si>
  <si>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</si>
  <si>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</si>
  <si>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</si>
  <si>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</si>
  <si>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</si>
  <si>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</si>
  <si>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</si>
  <si>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</si>
  <si>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</si>
  <si>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</si>
  <si>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</si>
  <si>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</si>
  <si>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</si>
  <si>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</si>
  <si>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</si>
  <si>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</si>
  <si>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</si>
  <si>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</si>
  <si>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</si>
  <si>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</si>
  <si>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</si>
  <si>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</si>
  <si>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</si>
  <si>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</si>
  <si>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</si>
  <si>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</si>
  <si>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</si>
  <si>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</si>
  <si>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</si>
  <si>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</si>
  <si>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</si>
  <si>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</si>
  <si>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</si>
  <si>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</si>
  <si>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</si>
  <si>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</si>
  <si>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</si>
  <si>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</si>
  <si>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</si>
  <si>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</si>
  <si>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</si>
  <si>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</si>
  <si>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</si>
  <si>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</si>
  <si>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</si>
  <si>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</si>
  <si>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</si>
  <si>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</si>
  <si>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</si>
  <si>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112201102R00</t>
  </si>
  <si>
    <t>kus</t>
  </si>
  <si>
    <t>800-1</t>
  </si>
  <si>
    <t>RTS</t>
  </si>
  <si>
    <t>POL1_</t>
  </si>
  <si>
    <t>113106231R00</t>
  </si>
  <si>
    <t>Rozebrání dlažeb ze zámkové dlažby v kamenivu</t>
  </si>
  <si>
    <t>m2</t>
  </si>
  <si>
    <t>822-1</t>
  </si>
  <si>
    <t>113204111R00</t>
  </si>
  <si>
    <t>Vytrhání obrubníků zahradních</t>
  </si>
  <si>
    <t>m</t>
  </si>
  <si>
    <t>131201110R00</t>
  </si>
  <si>
    <t>Hloubení nezapaž. jam hor.3 do 50 m3</t>
  </si>
  <si>
    <t>m3</t>
  </si>
  <si>
    <t>pro chodník (prům. tl. cca 25 cm) : (16,0+26,0)*0,25</t>
  </si>
  <si>
    <t>VV</t>
  </si>
  <si>
    <t>132301119R00</t>
  </si>
  <si>
    <t>Příplatek za lepivost - hloubení rýh 60 cm v hor.4</t>
  </si>
  <si>
    <t>162601101R00</t>
  </si>
  <si>
    <t>Vodorovné přemístění výkopku z hor.1-4 do 4000 m</t>
  </si>
  <si>
    <t>výkopy : 9,163+12,672+10,5</t>
  </si>
  <si>
    <t>zásypy : -6,136</t>
  </si>
  <si>
    <t>167101101R00</t>
  </si>
  <si>
    <t>Nakládání výkopku z hor.1-4 v množství do 100 m3</t>
  </si>
  <si>
    <t>175101201R00</t>
  </si>
  <si>
    <t>Obsyp objektu bez prohození sypaniny</t>
  </si>
  <si>
    <t>obvodové zdivo : (7,1+5,7)*(0,9-0,6)*(1,3-0,2)</t>
  </si>
  <si>
    <t>pod vnitřním zdivem : (3,4+2,0+2,0)*(0,6-0,45)*(1,0-0,2)+(3,4+0,45+2,55)*(0,5-0,3)*(1,0-0,2)</t>
  </si>
  <si>
    <t>175101209R00</t>
  </si>
  <si>
    <t>Příplatek za prohození sypaniny pro obsyp objektu</t>
  </si>
  <si>
    <t>181101102R00</t>
  </si>
  <si>
    <t>Úprava pláně v zářezech v hor. 1-4, se zhutněním</t>
  </si>
  <si>
    <t>(7,0+6,0)*7,0/2+5,0*3,0</t>
  </si>
  <si>
    <t>199900001T00</t>
  </si>
  <si>
    <t>Poplatek za uložení zeminy (skládka Petrůvky)</t>
  </si>
  <si>
    <t>t</t>
  </si>
  <si>
    <t>Vlastní</t>
  </si>
  <si>
    <t>26,199*1,7</t>
  </si>
  <si>
    <t>112101102R00</t>
  </si>
  <si>
    <t>132301110R00</t>
  </si>
  <si>
    <t>Hloubení rýh š.do 60 cm v hor.4 do 50 m3</t>
  </si>
  <si>
    <t>pod vnitřním zdivem : (3,4+2,0+2,0)*0,6*(1,0-0,2)+(3,4+0,45+2,55)*0,5*(1,0-0,2)</t>
  </si>
  <si>
    <t>venkovní schody : 1,8*2*0,3*(1,35-0,2)</t>
  </si>
  <si>
    <t>rampa : (2,0+2,05+3,0*2)*0,3*(0,8-0,2)</t>
  </si>
  <si>
    <t>132301201R00</t>
  </si>
  <si>
    <t>Hloubení rýh š do 2000 mm v hornině tř. 4 objemu do 100 m3</t>
  </si>
  <si>
    <t>obvodové zdivo : (7,1+5,7)*0,9*(1,3-0,2)</t>
  </si>
  <si>
    <t>132301209R00</t>
  </si>
  <si>
    <t>Příplatek za lepivost k hloubení rýh š do 2000 mm v hornině tř. 4</t>
  </si>
  <si>
    <t>162301402R00</t>
  </si>
  <si>
    <t>162301422R00</t>
  </si>
  <si>
    <t>274313611R00</t>
  </si>
  <si>
    <t>Beton základových pasů prostý C 16/20</t>
  </si>
  <si>
    <t>801-1</t>
  </si>
  <si>
    <t>obvodové zdivo : (7,1+5,7)*0,6*1,3</t>
  </si>
  <si>
    <t>pod vnitřním zdivem : (3,4+2,0+2,0)*0,45*1,0+(3,4+0,45+2,55)*0,3*1,0</t>
  </si>
  <si>
    <t>venkovní schody : 1,8*2*0,3*1,3</t>
  </si>
  <si>
    <t>rampa : (2,0+2,05+3,0*2)*0,3*1,0</t>
  </si>
  <si>
    <t>274351215R00</t>
  </si>
  <si>
    <t>Bednění stěn základových pasů - zřízení</t>
  </si>
  <si>
    <t>(7,1+5,7)*2*1,3</t>
  </si>
  <si>
    <t>pod vnitřním zdivem : (3,4+2,0+2,0)*2*1,0+(3,4+0,45+2,55)*1,0</t>
  </si>
  <si>
    <t>venkovní schody : 1,8*2*2*1,3</t>
  </si>
  <si>
    <t>rampa : (2,0+2,05+3,0*2+0,3)*2*1,0</t>
  </si>
  <si>
    <t>274351216R00</t>
  </si>
  <si>
    <t>Bednění stěn základových pasů - odstranění</t>
  </si>
  <si>
    <t>274354042R00</t>
  </si>
  <si>
    <t>Bednění prostupu základem do 0,10 m2, dl.0,5 m</t>
  </si>
  <si>
    <t>274361821R00</t>
  </si>
  <si>
    <t>Výztuž základ. pasů z betonářské oceli 10505 (R)</t>
  </si>
  <si>
    <t>horní a spodní líz pasů pod nosnými zdmi : (7,1+5,0)*3*2*0,888*0,001</t>
  </si>
  <si>
    <t>274353122R00</t>
  </si>
  <si>
    <t>Bednění kotev.otvorů pasů do 0,05 m2, hl. 1 m</t>
  </si>
  <si>
    <t>vynechané drážky v základech : 3</t>
  </si>
  <si>
    <t>311237603R00</t>
  </si>
  <si>
    <t>Zdivo z cihel pálených příč.děr. P10 s výplní dutin miner.vatou tl. 300 mm</t>
  </si>
  <si>
    <t>zazdívky oken : 0,8*0,65*2</t>
  </si>
  <si>
    <t>půda : 7,0*2,0-1,5*1,5/2*2-0,6*0,9</t>
  </si>
  <si>
    <t>311237614R00</t>
  </si>
  <si>
    <t>Zdivo z cihel pálených příč.děr. P10 s výplní dutin miner.vatou tl. 400 mm</t>
  </si>
  <si>
    <t>(7,1+5,7)*2,75</t>
  </si>
  <si>
    <t>-(1,2*1,2*2+0,5*0,5*2+1,5*2,25)</t>
  </si>
  <si>
    <t>311311912R00</t>
  </si>
  <si>
    <t xml:space="preserve">Beton nadzákladových zdí prostý C 20/25 </t>
  </si>
  <si>
    <t>venkovní schody (jižní vstup) : 1,5*0,6*0,3*2</t>
  </si>
  <si>
    <t>rampa : (2,0+1,5)*2*0,3*0,3</t>
  </si>
  <si>
    <t>311351101R00</t>
  </si>
  <si>
    <t>Bednění nadzákladových zdí jednostranné - zřízení</t>
  </si>
  <si>
    <t>rampa : (2,0+1,5)*2*0,3*2</t>
  </si>
  <si>
    <t>venkovní schody (jižní vstup) : 1,5*0,6*3</t>
  </si>
  <si>
    <t>311351102R00</t>
  </si>
  <si>
    <t>Bednění nadzákladových zdí jednostranné-odstranění</t>
  </si>
  <si>
    <t>314231116R00</t>
  </si>
  <si>
    <t>Zdivo komínů z CP 29 P15 na MC 10 pod omítku</t>
  </si>
  <si>
    <t>0,45*0,45*1,6</t>
  </si>
  <si>
    <t>316381111R00</t>
  </si>
  <si>
    <t>Komínové krycí desky bez přesahu tl. 50 - 80 mm</t>
  </si>
  <si>
    <t>0,45*0,45</t>
  </si>
  <si>
    <t>317121101R00</t>
  </si>
  <si>
    <t>Osazení překladu světlost otvoru do 105 cm</t>
  </si>
  <si>
    <t>801-2</t>
  </si>
  <si>
    <t>317165110R00</t>
  </si>
  <si>
    <t>Překlad keramický vysoký 70/238/1000 mm</t>
  </si>
  <si>
    <t>317165112R00</t>
  </si>
  <si>
    <t>Překlad keramický vysoký 70/238/1500 mm</t>
  </si>
  <si>
    <t>317165113R00</t>
  </si>
  <si>
    <t>Překlad keramický vysoký 70/238/1750 mm</t>
  </si>
  <si>
    <t>317165130R00</t>
  </si>
  <si>
    <t>Překlad keramický plochý 115/71/1000 mm</t>
  </si>
  <si>
    <t>317165131R00</t>
  </si>
  <si>
    <t>Překlad keramický plochý 115/71/1250 mm</t>
  </si>
  <si>
    <t>317998117R00</t>
  </si>
  <si>
    <t>Izolace mezi překlady polystyren tl. 120 mm</t>
  </si>
  <si>
    <t>1,0*2+1,5*3+1,75*2</t>
  </si>
  <si>
    <t>317941123R00</t>
  </si>
  <si>
    <t>Osazení ocelových válcovaných nosníků  č.14-22</t>
  </si>
  <si>
    <t>I 180 : 0,022*2,25</t>
  </si>
  <si>
    <t>I 200 : 0,026*3,3</t>
  </si>
  <si>
    <t>319202331R00</t>
  </si>
  <si>
    <t>Vyrovnání povrchu zdiva přizděním do tl. 15 cm</t>
  </si>
  <si>
    <t>801-4</t>
  </si>
  <si>
    <t>po vybourání otvoru - chodba : 2,0*0,4*2</t>
  </si>
  <si>
    <t>342248151R00</t>
  </si>
  <si>
    <t>Příčky keramické příčně děrované tl. 80 mm</t>
  </si>
  <si>
    <t>(1,9+0,9+0,6+2,15+1,5+5,0+2,9)*2,75</t>
  </si>
  <si>
    <t>(1,9+2,0+1,9*2)*2,25</t>
  </si>
  <si>
    <t>-(4*0,7*2,0+3*0,8*2,0+0,9*2,0+2*0,9*2,0)</t>
  </si>
  <si>
    <t>342248154R00</t>
  </si>
  <si>
    <t>Příčky keramické příčně děrované tl. 140 mm</t>
  </si>
  <si>
    <t>(6,6+2,0+2,0+1,7)*2,75+(7,0+5,7)*0,5</t>
  </si>
  <si>
    <t>2*1,2*1,15</t>
  </si>
  <si>
    <t>1,0*2,0</t>
  </si>
  <si>
    <t>389381001R00</t>
  </si>
  <si>
    <t>Dobetonování prefabrikovaných konstrukcí</t>
  </si>
  <si>
    <t>1,0*0,1</t>
  </si>
  <si>
    <t>13480815</t>
  </si>
  <si>
    <t>Tyč průřezu I, jakost oceli 11373</t>
  </si>
  <si>
    <t>T</t>
  </si>
  <si>
    <t>SPCM</t>
  </si>
  <si>
    <t>POL3_</t>
  </si>
  <si>
    <t>0,13530*1,08</t>
  </si>
  <si>
    <t>59321100R</t>
  </si>
  <si>
    <t>Překlad železobetonový RZP 1/10 119/14/14</t>
  </si>
  <si>
    <t>411161412R00</t>
  </si>
  <si>
    <t>1,0*0,25*154</t>
  </si>
  <si>
    <t>411321315R00</t>
  </si>
  <si>
    <t>Stropy deskové ze železobetonu C 20/25</t>
  </si>
  <si>
    <t>nové schody, jižní vstup : (0,6+1,3)*1,4*0,1</t>
  </si>
  <si>
    <t>411362021R00</t>
  </si>
  <si>
    <t>nové schody, jižní vstup : (0,6+1,3)*1,4*0,003</t>
  </si>
  <si>
    <t>413232221R00</t>
  </si>
  <si>
    <t>Zazdívka zhlaví válcovaných nosníků výšky do 30cm</t>
  </si>
  <si>
    <t>413941123R00</t>
  </si>
  <si>
    <t>Osazení válcovaných nosníků ve stropech č. 14 - 22</t>
  </si>
  <si>
    <t>IPE 200 : 0,022*(7,0*6+3,0)</t>
  </si>
  <si>
    <t>IPE 160 : 0,016*(2,7*2+1,0*2)</t>
  </si>
  <si>
    <t>417321315R00</t>
  </si>
  <si>
    <t>Ztužující pásy a věnce z betonu železového C 20/25</t>
  </si>
  <si>
    <t>V1 : 10,7*0,15*0,21</t>
  </si>
  <si>
    <t>V2 : 18,5*0,2*0,21</t>
  </si>
  <si>
    <t>417351115R00</t>
  </si>
  <si>
    <t>Bednění ztužujících pásů a věnců - zřízení</t>
  </si>
  <si>
    <t>V1 : 10,7*0,3*2</t>
  </si>
  <si>
    <t>V2 : 18,5*0,3*2</t>
  </si>
  <si>
    <t>417351116R00</t>
  </si>
  <si>
    <t>Bednění ztužujících pásů a věnců - odstranění</t>
  </si>
  <si>
    <t>417361821R00</t>
  </si>
  <si>
    <t>Výztuž ztužujících pásů a věnců</t>
  </si>
  <si>
    <t xml:space="preserve">podélná výztuž : </t>
  </si>
  <si>
    <t>V1 : 0,888*11,0*4*0,001</t>
  </si>
  <si>
    <t>V2 : 0,888*18,5*4*0,001</t>
  </si>
  <si>
    <t xml:space="preserve">třmínky : </t>
  </si>
  <si>
    <t>V1 : 0,222*(0,15+0,21)*2*5*10,7*0,001</t>
  </si>
  <si>
    <t>V2 : 0,222*(0,2+0,21)*2*5*18,5*0,001</t>
  </si>
  <si>
    <t>433351131R00</t>
  </si>
  <si>
    <t>Bednění schodnic přímočarých - zřízení</t>
  </si>
  <si>
    <t>venkovní schody : (0,3+0,2)*1,4*3</t>
  </si>
  <si>
    <t>2,0*(0,2+0,3)*2</t>
  </si>
  <si>
    <t>433351132R00</t>
  </si>
  <si>
    <t>Bednění schodnic přímočarých - odstranění</t>
  </si>
  <si>
    <t>434311114R00</t>
  </si>
  <si>
    <t>Stupně dusané na terén, na desku, z betonu C 16/20</t>
  </si>
  <si>
    <t>1,4*3+2,0</t>
  </si>
  <si>
    <t>13380630R</t>
  </si>
  <si>
    <t>Tyč průřezu IPE 160</t>
  </si>
  <si>
    <t>IPE 160 : 0,016*(2,7*2+1,0*2)*1,08</t>
  </si>
  <si>
    <t>13480820R</t>
  </si>
  <si>
    <t>Tyč průřezu IPE 200</t>
  </si>
  <si>
    <t>0,99*1,08</t>
  </si>
  <si>
    <t>564851111R00</t>
  </si>
  <si>
    <t>Podklad ze štěrkodrti po zhutnění tloušťky 15 cm</t>
  </si>
  <si>
    <t>chodník : 42,0*2</t>
  </si>
  <si>
    <t>rampa : (1,7+1,2)*2,0/2+3,0*1,2</t>
  </si>
  <si>
    <t>596291113R00</t>
  </si>
  <si>
    <t>Řezání zámkové dlažby tl. 80 mm</t>
  </si>
  <si>
    <t>5,0+1,8+5,0</t>
  </si>
  <si>
    <t>7,0+4,5+1,4+1,2</t>
  </si>
  <si>
    <t>596215040R00</t>
  </si>
  <si>
    <t>Kladení zámkové dlažby tl. 8 cm do drtě tl. 4 cm</t>
  </si>
  <si>
    <t>chodník : 42,0</t>
  </si>
  <si>
    <t>59245030T</t>
  </si>
  <si>
    <t>Dlažba zámková tl.8 cm přírodní</t>
  </si>
  <si>
    <t>(52,0+16,0)*1,05</t>
  </si>
  <si>
    <t>612421637T00</t>
  </si>
  <si>
    <t>Omítka vnitřní zdiva, MVC, štuková</t>
  </si>
  <si>
    <t>m.101 : (1,5+5,2+2,0)*2*2,6</t>
  </si>
  <si>
    <t>-(1,45*2,15+1,5*2,15+(0,9+3*0,8)*2,0+2*1,2*1,2)</t>
  </si>
  <si>
    <t>m.102 : (1,0+1,5)*2*(2,6-1,5)</t>
  </si>
  <si>
    <t>m.103 : (1,5+2,15)*2*2,6-(0,9+0,8)*2,0</t>
  </si>
  <si>
    <t>-(1,5+2*1,0)*1,5</t>
  </si>
  <si>
    <t>m.104-106 : (1,3+1,9)*2*2,6+1,6*0,4*2+(1,5+0,9)*2*0,7*2</t>
  </si>
  <si>
    <t>-0,9*2,0-2*0,7*2,0</t>
  </si>
  <si>
    <t>m.107 : (1,5+2,2)*2*2,6-(0,8+0,9)*2,0</t>
  </si>
  <si>
    <t>-(1,85+2*0,5)*1,5</t>
  </si>
  <si>
    <t>m.108 : (1,95*2+1,9)*0,6+1,9*0,2</t>
  </si>
  <si>
    <t>m.109-110 : (1,5+0,9)*2*0,7*2</t>
  </si>
  <si>
    <t>m.111 : (2,15+1,8)*2*(2,6-1,5)</t>
  </si>
  <si>
    <t>společenská místnost, zazdívky oken : 2*1,2*1,15</t>
  </si>
  <si>
    <t>sál i stávající WC : 1,0*2,0*2</t>
  </si>
  <si>
    <t>602011112R00</t>
  </si>
  <si>
    <t xml:space="preserve">pod keramické obklady : </t>
  </si>
  <si>
    <t>m.102 : (1,0+1,5)*2*1,5-0,8*1,5</t>
  </si>
  <si>
    <t>m.103 : (1,5+1,0*2)*1,5</t>
  </si>
  <si>
    <t>m.104 a 105 : ((1,5+0,9)*2*1,5-0,7*1,5)*2</t>
  </si>
  <si>
    <t>m.107 : (1,5+0,6+0,6)*1,5</t>
  </si>
  <si>
    <t>m.108 : (1,95+1,9)*2*2,0-(0,9+2*0,7)*2,0</t>
  </si>
  <si>
    <t>m.109 a 110 - jako m.104 a 105 : 12,3</t>
  </si>
  <si>
    <t>m.111 : (1,8+2,15)*2*1,5-0,9*1,5</t>
  </si>
  <si>
    <t>611421133R00</t>
  </si>
  <si>
    <t>Omítka vnitřní stropů rovných, MVC, štuková</t>
  </si>
  <si>
    <t>12,4+1,37+3,21+1,35*2+2,47</t>
  </si>
  <si>
    <t>3,02+3,71+1,35*2+3,86</t>
  </si>
  <si>
    <t>612401391R00</t>
  </si>
  <si>
    <t>Omítka malých ploch vnitřních stěn do 1 m2</t>
  </si>
  <si>
    <t>sousední objekt, zazdívky po vybourání oken : 2</t>
  </si>
  <si>
    <t>612409991R00</t>
  </si>
  <si>
    <t>Začištění omítek kolem oken,dveří apod.</t>
  </si>
  <si>
    <t>kolem dveřních zárubní : (1,0+2*2,0)*12+(1,5+2*2,15)*2</t>
  </si>
  <si>
    <t>kolem oken : 1,2*4*2*2</t>
  </si>
  <si>
    <t xml:space="preserve">kolem keramických obkladů a soklíků : </t>
  </si>
  <si>
    <t>m.101 : (1,5+5,2+2,0)*2-1,5*2-0,9-3*0,8</t>
  </si>
  <si>
    <t>m.102 : 1,4*2+1,8</t>
  </si>
  <si>
    <t>m.103 : 1,8+2*0,5+2*1,5</t>
  </si>
  <si>
    <t>m.104 a 105 : (0,9+2*1,5)*2</t>
  </si>
  <si>
    <t>m.106 : (1,3+1,9)*2-0,9-2*0,7</t>
  </si>
  <si>
    <t>m.107 : (1,5+2,2)*2-0,9-0,8-2,2-0,5*2</t>
  </si>
  <si>
    <t>m.108 : 1,95*2+1,9-0,9</t>
  </si>
  <si>
    <t>m.109 a 110 - jako m.104 a 105 : 7,8</t>
  </si>
  <si>
    <t>m.111 : (1,8+2,15)*2-0,9</t>
  </si>
  <si>
    <t>chodba (stávající) : (1,0+2*2,15)*2</t>
  </si>
  <si>
    <t>612421615R00</t>
  </si>
  <si>
    <t>Omítka vnitřní zdiva, MVC, hrubá zatřená</t>
  </si>
  <si>
    <t>612425931R00</t>
  </si>
  <si>
    <t>Omítka vápenná vnitřního ostění - štuková</t>
  </si>
  <si>
    <t>chodba : (1,0*2+2,15)*(0,3+2*0,1)</t>
  </si>
  <si>
    <t>(2,9+2*2,05)*(0,15+2*0,1)</t>
  </si>
  <si>
    <t>společenská místnost, zazdívky : 1,15*3*2*0,15</t>
  </si>
  <si>
    <t>629481112R00</t>
  </si>
  <si>
    <t>Potažení ploch pletivem keramickým s vypnutím</t>
  </si>
  <si>
    <t>spodní pásnice ocel. nosníků stropu : 0,2*(7,0*6+3,0)</t>
  </si>
  <si>
    <t>602011183R00</t>
  </si>
  <si>
    <t>Omítka stěn tenkovrstvá silikátová</t>
  </si>
  <si>
    <t>pohled severní : 5,7*(3,5-0,2)</t>
  </si>
  <si>
    <t>-(1,0*2,15+1,8*1,15)</t>
  </si>
  <si>
    <t>(1,0+2*2,15)*0,2+(1,8+2*1,15)*0,1</t>
  </si>
  <si>
    <t>602011189R00</t>
  </si>
  <si>
    <t>Omítka stěn mozaiková tenkovrstvá</t>
  </si>
  <si>
    <t>pohled severní - sokl : 5,7*0,8</t>
  </si>
  <si>
    <t>602011193R00</t>
  </si>
  <si>
    <t>602011195R00</t>
  </si>
  <si>
    <t>620991121R00</t>
  </si>
  <si>
    <t>Zakrývání výplní vnějších otvorů z lešení</t>
  </si>
  <si>
    <t>dveřní a okenní otvory : 1,0*2,15+1,8*1,15</t>
  </si>
  <si>
    <t>2*1,2*1,2+1,5*2,15+2*0,5*0,5</t>
  </si>
  <si>
    <t xml:space="preserve">podlahy před poškozením : </t>
  </si>
  <si>
    <t>společenská místnost : 5,0*2,0+4,0*2,0</t>
  </si>
  <si>
    <t>sousední objekt : 4,0*2,0</t>
  </si>
  <si>
    <t>sál : 4,0*4,0</t>
  </si>
  <si>
    <t>chodba : 2,0*2,0</t>
  </si>
  <si>
    <t>622432112R00</t>
  </si>
  <si>
    <t>sokl : ( 7,1+5,8-2,0)*0,7</t>
  </si>
  <si>
    <t>622472142R00</t>
  </si>
  <si>
    <t>Omítka stěn vnější z MS silikátová slož. II. ručně</t>
  </si>
  <si>
    <t>pohled severní : 7,1*(2,7+0,25-0,2)</t>
  </si>
  <si>
    <t>-2*1,2*1,2+1,2*3*2*0,25</t>
  </si>
  <si>
    <t>pohled západní : 5,8*(3,4-0,2)</t>
  </si>
  <si>
    <t>-(1,5*2,15+0,5*0,5*2)</t>
  </si>
  <si>
    <t>(1,5+2*2,15+0,5*3*2)*0,3</t>
  </si>
  <si>
    <t>(7,0+3,0)*1,8/2-0,6*0,9</t>
  </si>
  <si>
    <t>622904112R00</t>
  </si>
  <si>
    <t>Očištění fasád tlakovou vodou složitost 1 - 2</t>
  </si>
  <si>
    <t>16,06+4,56</t>
  </si>
  <si>
    <t>623421141R00</t>
  </si>
  <si>
    <t>Omítka vnější sloupů, s pl.rovnými, štuková sl.1-2</t>
  </si>
  <si>
    <t>0,45*4*1,7</t>
  </si>
  <si>
    <t>629451111R00</t>
  </si>
  <si>
    <t>Vyrovnávací vrstva MC šířky do 15 cm</t>
  </si>
  <si>
    <t>pod atikové oplechování : 11,6</t>
  </si>
  <si>
    <t>631312611R00</t>
  </si>
  <si>
    <t>Mazanina betonová tl. 5 - 8 cm C 16/20</t>
  </si>
  <si>
    <t>podlaha uvnitř objektu : (6,05+5,0)*(2,55+3,4)/2*0,06</t>
  </si>
  <si>
    <t>rampa : (2,0*2,0+3,0*1,8)*0,06</t>
  </si>
  <si>
    <t>střecha : (5,7*6,7+(7,0+6,0)*6,85/2)*0,06</t>
  </si>
  <si>
    <t>631313611R00</t>
  </si>
  <si>
    <t>Mazanina betonová tl. 8 - 12 cm C 16/20</t>
  </si>
  <si>
    <t>podlaha uvnitř objektu : (6,05+5,0)*(2,55+3,4)/2*0,1</t>
  </si>
  <si>
    <t>rampa : (2,0*2,0+3,0*1,8)*0,1</t>
  </si>
  <si>
    <t>okapový chodníček : 3,2*0,5*0,1</t>
  </si>
  <si>
    <t>631342737R00</t>
  </si>
  <si>
    <t>Mazanina z betonu perlitového 2,2 MPa, tl. 5-10 cm</t>
  </si>
  <si>
    <t>střecha : (5,7*6,7+(7,0+6,0)*6,85/2)*0,08</t>
  </si>
  <si>
    <t>631362021R00</t>
  </si>
  <si>
    <t>podlaha uvnitř objektu : (6,05+5,0)*(2,55+3,4)/2*0,003</t>
  </si>
  <si>
    <t>rampa : (2,0*2,0+3,0*1,8)*0,003</t>
  </si>
  <si>
    <t>631571004R00</t>
  </si>
  <si>
    <t>Násyp ze štěrkopísku 0 - 32, tř. I</t>
  </si>
  <si>
    <t>podlaha uvnitř objektu : (6,05+5,0)*(2,55+3,4)/2*0,2</t>
  </si>
  <si>
    <t>pod schody, severní pohled : 0,8*1,2*0,3</t>
  </si>
  <si>
    <t>631571010R00</t>
  </si>
  <si>
    <t>Zřízení násypu bez dodávky kameniva</t>
  </si>
  <si>
    <t>venkovní zaštěrkovaná plocha : 4,0*1,8/2*0,2</t>
  </si>
  <si>
    <t>583418064</t>
  </si>
  <si>
    <t>Kamenivo drcené</t>
  </si>
  <si>
    <t>venkovní plocha : 0,72*1,8</t>
  </si>
  <si>
    <t>641954211R00</t>
  </si>
  <si>
    <t>Osazení rámů okenních dř.dvojitých, pl. do 2,5 m2</t>
  </si>
  <si>
    <t>50x50 cm : 2</t>
  </si>
  <si>
    <t>120x120 cm : 2</t>
  </si>
  <si>
    <t>642941120R00</t>
  </si>
  <si>
    <t>Osazení pouzdra pro posuv.dveře protileh.,do zdiva</t>
  </si>
  <si>
    <t>642942111R00</t>
  </si>
  <si>
    <t>Osazení zárubní dveřních ocelových, pl. do 2,5 m2</t>
  </si>
  <si>
    <t>4+3+1</t>
  </si>
  <si>
    <t>642942221R00</t>
  </si>
  <si>
    <t>Osazení zárubní dveřních pl. do 4,5 m2</t>
  </si>
  <si>
    <t>m.101 : 1</t>
  </si>
  <si>
    <t>55330317R</t>
  </si>
  <si>
    <t>Zárubeň ocelová H 110   700x1970x110 mm</t>
  </si>
  <si>
    <t>55330319</t>
  </si>
  <si>
    <t>Zárubeň ocelová H 110   800x1970x110 mm</t>
  </si>
  <si>
    <t>55330321R</t>
  </si>
  <si>
    <t>Zárubeň ocelová H 110   900x1970x110 mm</t>
  </si>
  <si>
    <t>916561111R00</t>
  </si>
  <si>
    <t>Osazení záhon.obrubníků do lože z C 12/15 s opěrou</t>
  </si>
  <si>
    <t>5,5+2,5+5,0</t>
  </si>
  <si>
    <t>931961115R00</t>
  </si>
  <si>
    <t>Vložky do dilatačních spár, polystyren, tl 30 mm</t>
  </si>
  <si>
    <t>styk se sousedním objektem : 7,0*3,5</t>
  </si>
  <si>
    <t>931971111R00</t>
  </si>
  <si>
    <t>Vložky do dilatačních spár, lepenka jednoduchá</t>
  </si>
  <si>
    <t>v úrovni základových pasů - se sousedním objektem : 7,0*1,4</t>
  </si>
  <si>
    <t>952901111R00</t>
  </si>
  <si>
    <t>Vyčištění budov o výšce podlaží do 4 m</t>
  </si>
  <si>
    <t>5,7*7,0+7,1*6,0</t>
  </si>
  <si>
    <t>953942421R00</t>
  </si>
  <si>
    <t>Osazení ocelového rámu velikosti do 1000 x 1000 mm</t>
  </si>
  <si>
    <t>ozn. 13 : 1</t>
  </si>
  <si>
    <t>953943121R00</t>
  </si>
  <si>
    <t>Osazení kovových předmětů do betonu, 1 kg / kus</t>
  </si>
  <si>
    <t>kotvení základů : 3*2</t>
  </si>
  <si>
    <t>953941110R00</t>
  </si>
  <si>
    <t>Osazení zábradlí schodišťového, balkonového apod.</t>
  </si>
  <si>
    <t>1,8+2,0+2*3,0</t>
  </si>
  <si>
    <t>953981105R00</t>
  </si>
  <si>
    <t>Chemické kotvy do betonu, hl. 170 mm, M 20, ampule</t>
  </si>
  <si>
    <t>kotvení základových pasů : 3*2</t>
  </si>
  <si>
    <t>954111201R00</t>
  </si>
  <si>
    <t>SDK obklad ocel.sloupů 3str., 1x RB tl.12,5 mm</t>
  </si>
  <si>
    <t xml:space="preserve">ocelové průvlaky : </t>
  </si>
  <si>
    <t>m.101 : 1,8</t>
  </si>
  <si>
    <t>chodba - společ.místnost : 3,3</t>
  </si>
  <si>
    <t>9000101</t>
  </si>
  <si>
    <t>Stavební úpravy v místě světlovodu - prostup přes strop a střechu</t>
  </si>
  <si>
    <t>967052021R00</t>
  </si>
  <si>
    <t>Zdrsnění betonové plochy</t>
  </si>
  <si>
    <t>m.</t>
  </si>
  <si>
    <t>protiskluzové drážky : 1,8*3,2</t>
  </si>
  <si>
    <t>55310011</t>
  </si>
  <si>
    <t>Plechová dvířka 600x900 mm, rám z úhelníkú, povrch.úprava</t>
  </si>
  <si>
    <t>59217337R</t>
  </si>
  <si>
    <t>Obrubník zahradní ABO 5-20 500/50/250 mm</t>
  </si>
  <si>
    <t>941941051R00</t>
  </si>
  <si>
    <t>Montáž lešení leh.řad.s podlahami,š.1,5 m, H 10 m</t>
  </si>
  <si>
    <t>800-3</t>
  </si>
  <si>
    <t>(8,0+6,0)*4,0</t>
  </si>
  <si>
    <t>941941391R00</t>
  </si>
  <si>
    <t>Příplatek za každý měsíc použití lešení k pol.1051</t>
  </si>
  <si>
    <t>cca 2 měsíce : 56,0*2</t>
  </si>
  <si>
    <t>941941851R00</t>
  </si>
  <si>
    <t>Demontáž lešení leh.řad.s podlahami,š.1,5 m,H 10 m</t>
  </si>
  <si>
    <t>941955001R00</t>
  </si>
  <si>
    <t>Lešení lehké pomocné, výška podlahy do 1,2 m</t>
  </si>
  <si>
    <t>pro omítky stropů : 12,4+1,37+3,21+1,35*2</t>
  </si>
  <si>
    <t>2,47+3,02+3,71+1,35*2+3,86</t>
  </si>
  <si>
    <t xml:space="preserve">pro osazování překladů : </t>
  </si>
  <si>
    <t>m.101 : 1,5*1,0*3</t>
  </si>
  <si>
    <t>m.102 a 104 : 1,37+1,35</t>
  </si>
  <si>
    <t>chodba, stávající objekt : 2,0*1,0+3,5*1,0</t>
  </si>
  <si>
    <t>m.106 a 108 : 1,0*1,0*2</t>
  </si>
  <si>
    <t>pro obklad sk deskami, m.101 : 1,5*1,0</t>
  </si>
  <si>
    <t>pro keramický obklad m.108 : 3,71</t>
  </si>
  <si>
    <t>pro bourací práce kolem oken v sousedním objektu : 3,0*1,0+8,0*1,0</t>
  </si>
  <si>
    <t>potažení spodních ploch ocel. nosníků stropu perlinkou : 6,0*1,0*6</t>
  </si>
  <si>
    <t>pro omítky nadpraží bouraných oken a otvorů : 1,5*1,0*6</t>
  </si>
  <si>
    <t>941955004R00</t>
  </si>
  <si>
    <t>Lešení lehké pomocné, výška podlahy do 3,5 m</t>
  </si>
  <si>
    <t>pro zvýšení komínu : 1,0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</si>
  <si>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</si>
  <si>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</si>
  <si>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</si>
  <si>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</si>
  <si>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</si>
  <si>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</si>
  <si>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961044111R00</t>
  </si>
  <si>
    <t>Bourání základů z betonu prostého</t>
  </si>
  <si>
    <t>801-3</t>
  </si>
  <si>
    <t>venkovní schody : 2,5*0,3*0,5*2</t>
  </si>
  <si>
    <t>962042321R00</t>
  </si>
  <si>
    <t>Bourání zdiva nadzákladového z betonu prostého</t>
  </si>
  <si>
    <t>venkovní schody : 2,0*1,5*0,5</t>
  </si>
  <si>
    <t>963042819R00</t>
  </si>
  <si>
    <t>Bourání schodišťových stupňů betonových</t>
  </si>
  <si>
    <t>2,0*3</t>
  </si>
  <si>
    <t>965041341R00</t>
  </si>
  <si>
    <t>Bourání lehčených mazanin tl. 10 cm, nad 4 m2</t>
  </si>
  <si>
    <t>střecha - pod plechovou krytinou : 5,5*6,5*0,08</t>
  </si>
  <si>
    <t>968062354R00</t>
  </si>
  <si>
    <t>Vybourání dřevěných rámů oken dvojitých pl. 1 m2</t>
  </si>
  <si>
    <t>sousední objekt : 0,8*0,65*2</t>
  </si>
  <si>
    <t>968062355R00</t>
  </si>
  <si>
    <t>Vybourání dřevěných rámů oken dvojitých pl. 2 m2</t>
  </si>
  <si>
    <t>společenská místnost : 1,2*1,15*2</t>
  </si>
  <si>
    <t>968072455R00</t>
  </si>
  <si>
    <t>Vybourání kovových dveřních zárubní pl. do 2 m2</t>
  </si>
  <si>
    <t>chodba - společenská místnost : 1,0*2,0</t>
  </si>
  <si>
    <t>sál - stávající WC : 1,0*2,0</t>
  </si>
  <si>
    <t>968072456R00</t>
  </si>
  <si>
    <t>Vybourání kovových dveřních zárubní pl. nad 2 m2</t>
  </si>
  <si>
    <t>chodba - vstup : 1,5*2,2</t>
  </si>
  <si>
    <t>971033631R00</t>
  </si>
  <si>
    <t>Vybourání otv. zeď cihel. pl.4 m2, tl.15 cm, MVC</t>
  </si>
  <si>
    <t>chodba - společenská místnost : 2,0*2,0</t>
  </si>
  <si>
    <t>971035661R00</t>
  </si>
  <si>
    <t>Vybourání otv. zeď cihel. pl. 4 m2, tl. 60 cm, MC</t>
  </si>
  <si>
    <t>chodba stávající : 1,0*2,2*0,35</t>
  </si>
  <si>
    <t>973031325R00</t>
  </si>
  <si>
    <t>Vysekání kapes zeď cihel. MVC, pl. 0,1m2, hl. 30cm</t>
  </si>
  <si>
    <t>pro osazení nosníků stropu : 7</t>
  </si>
  <si>
    <t>973031812R00</t>
  </si>
  <si>
    <t>Vysekání kapes pro zavázání příček tl. 10 cm</t>
  </si>
  <si>
    <t>2,2+2,75*2-1,2</t>
  </si>
  <si>
    <t>973031813R00</t>
  </si>
  <si>
    <t>Vysekání kapes pro zavázání příček tl. 15 cm</t>
  </si>
  <si>
    <t>973031825R00</t>
  </si>
  <si>
    <t>Vysekání kapes pro zavázání zdí tl. 45 cm</t>
  </si>
  <si>
    <t>974031666R00</t>
  </si>
  <si>
    <t>Vysekání rýh zeď cihelná vtah. nosníků 15 x 25 cm</t>
  </si>
  <si>
    <t>chodba : 1,6*3+3,5</t>
  </si>
  <si>
    <t>976071111R00</t>
  </si>
  <si>
    <t>Vybourání kovových zábradlí a madel</t>
  </si>
  <si>
    <t>2,0*2</t>
  </si>
  <si>
    <t>976074121R00</t>
  </si>
  <si>
    <t>Vybourání kotevních želez zeď cihelná MVC</t>
  </si>
  <si>
    <t>sousední objekt, mříže na oknech (4ks/okno) : 2*4</t>
  </si>
  <si>
    <t>978013191R00</t>
  </si>
  <si>
    <t>Otlučení omítek vnitřních stěn v rozsahu do 100 %</t>
  </si>
  <si>
    <t xml:space="preserve">ostění při bourání oken : </t>
  </si>
  <si>
    <t>společenská místnost : 1,2*4*2*0,3</t>
  </si>
  <si>
    <t>sousední objekt : 0,8*4*2*0,5</t>
  </si>
  <si>
    <t>978015291R00</t>
  </si>
  <si>
    <t>Otlučení omítek vnějších MVC v složit.1-4 do 100 %</t>
  </si>
  <si>
    <t>7,0*3,5-1,2*1,2*2-1,45*2,15</t>
  </si>
  <si>
    <t>998011001R00</t>
  </si>
  <si>
    <t>Přesun hmot pro budovy zděné výšky do 6 m</t>
  </si>
  <si>
    <t>POL7_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</si>
  <si>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</si>
  <si>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</si>
  <si>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</si>
  <si>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</si>
  <si>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</si>
  <si>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</si>
  <si>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</si>
  <si>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</si>
  <si>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</si>
  <si>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711471051R00</t>
  </si>
  <si>
    <t>Izolace, tlak. voda, vodorovná fólií PVC, volně</t>
  </si>
  <si>
    <t>800-711</t>
  </si>
  <si>
    <t>(7,0+5,8)*7,0/2</t>
  </si>
  <si>
    <t>711491171R00</t>
  </si>
  <si>
    <t>Izolace tlaková, podkladní textilie, vodorovná</t>
  </si>
  <si>
    <t>711491172R00</t>
  </si>
  <si>
    <t>Izolace tlaková, ochranná textilie, vodorovná</t>
  </si>
  <si>
    <t>28322028R</t>
  </si>
  <si>
    <t>Fólie zemní tl. 1,5, š. 1300 mm</t>
  </si>
  <si>
    <t>překrytí, ztratné : 44,8*1,15</t>
  </si>
  <si>
    <t>69366198R</t>
  </si>
  <si>
    <t>Geotextilie 300 g/m2 š. 200cm 100% PP</t>
  </si>
  <si>
    <t>překrytí, ztratné : 44,8*2*1,15</t>
  </si>
  <si>
    <t>998711101R00</t>
  </si>
  <si>
    <t>Přesun hmot pro izolace proti vodě, výšky do 6 m</t>
  </si>
  <si>
    <t>713121111R00</t>
  </si>
  <si>
    <t>Izolace tepelná podlah na sucho, jednovrstvá</t>
  </si>
  <si>
    <t>800-713</t>
  </si>
  <si>
    <t>(6,6+5,5)*6,6/2</t>
  </si>
  <si>
    <t>713141151R00</t>
  </si>
  <si>
    <t>Izolace tepelná střech kladená na sucho 1vrstvá</t>
  </si>
  <si>
    <t>(7,0+5,8)*6,85/2*2</t>
  </si>
  <si>
    <t>713191100RT9</t>
  </si>
  <si>
    <t>Položení separační fólie, včetně dodávky fólie</t>
  </si>
  <si>
    <t>28375871</t>
  </si>
  <si>
    <t>Deska polystyren. 100 S Stabil tl. 100 mm</t>
  </si>
  <si>
    <t>(7,0+5,8)*6,85/2*1,1+0,776</t>
  </si>
  <si>
    <t>28375872</t>
  </si>
  <si>
    <t>Deska polystyren. 100 S Stabil tl. 120 mm</t>
  </si>
  <si>
    <t>28375950R</t>
  </si>
  <si>
    <t>Deska polystyrenová EPS 100 tl. 100 mm</t>
  </si>
  <si>
    <t>39,93*1,1+0,077</t>
  </si>
  <si>
    <t>998713101R00</t>
  </si>
  <si>
    <t>Přesun hmot pro izolace tepelné, výšky do 6 m</t>
  </si>
  <si>
    <t>762083120R00</t>
  </si>
  <si>
    <t>Profilování zhlaví trámů do 160 cm2</t>
  </si>
  <si>
    <t>800-762</t>
  </si>
  <si>
    <t>krokve - ve spojích : 32</t>
  </si>
  <si>
    <t>kleštiny (na obou stranách) : 64</t>
  </si>
  <si>
    <t>pásky (na obou stranách) : 32</t>
  </si>
  <si>
    <t>762311103R00</t>
  </si>
  <si>
    <t>Montáž kotevních želez, příložek, patek, táhel</t>
  </si>
  <si>
    <t>uchycení pozednic : 16</t>
  </si>
  <si>
    <t>762313111R00</t>
  </si>
  <si>
    <t>Montáž svorníků, šroubů délky 150 mm</t>
  </si>
  <si>
    <t>spoje krokví : 16</t>
  </si>
  <si>
    <t>762313112R00</t>
  </si>
  <si>
    <t>Montáž svorníků, šroubů délky 300 mm</t>
  </si>
  <si>
    <t>spojení krokví a kleštin : 32</t>
  </si>
  <si>
    <t>762332110R00</t>
  </si>
  <si>
    <t>Montáž vázaných krovů pravidelných do 120 cm2</t>
  </si>
  <si>
    <t>100x100 mm : 1,2*16</t>
  </si>
  <si>
    <t>75x150 mm : 4,7*16+4,2*16+2,5*2+1,5*2</t>
  </si>
  <si>
    <t>60x200 mm : 3,3*32</t>
  </si>
  <si>
    <t>762332120R00</t>
  </si>
  <si>
    <t>Montáž vázaných krovů pravidelných do 224 cm2</t>
  </si>
  <si>
    <t>120x120 mm : 2,8</t>
  </si>
  <si>
    <t>762332130R00</t>
  </si>
  <si>
    <t>Montáž vázaných krovů pravidelných do 288 cm2</t>
  </si>
  <si>
    <t>150x150 mm : 12,45*2+2,5*3+1,5*4+1,65*2</t>
  </si>
  <si>
    <t>150x180 mm : 12,45*2</t>
  </si>
  <si>
    <t>762341610R00</t>
  </si>
  <si>
    <t>Montáž bednění úžlabí z prken</t>
  </si>
  <si>
    <t>762342203R00</t>
  </si>
  <si>
    <t>Montáž laťování střech, vzdálenost latí 22 - 36 cm</t>
  </si>
  <si>
    <t>762342204R00</t>
  </si>
  <si>
    <t>Montáž kontralatí přibitím</t>
  </si>
  <si>
    <t>762395000R00</t>
  </si>
  <si>
    <t>Spojovací a ochranné prostředky pro střechy</t>
  </si>
  <si>
    <t>0,352+5,28228+0,852</t>
  </si>
  <si>
    <t>762512115R00</t>
  </si>
  <si>
    <t>Položení podlahových desek</t>
  </si>
  <si>
    <t>30900940R</t>
  </si>
  <si>
    <t>Šroub přesný  M16 x 100 mm, matka, podložka</t>
  </si>
  <si>
    <t>30901470R</t>
  </si>
  <si>
    <t>Šroub přesný  M16 x 200 mm, matka, podložka</t>
  </si>
  <si>
    <t>55310010</t>
  </si>
  <si>
    <t>Uchycení pozednice</t>
  </si>
  <si>
    <t>60512585R</t>
  </si>
  <si>
    <t>Prkno SM tl. 20 mm</t>
  </si>
  <si>
    <t>16,0*0,02*1,1</t>
  </si>
  <si>
    <t>60515200R</t>
  </si>
  <si>
    <t>Hranol SM</t>
  </si>
  <si>
    <t>100x100 mm : 1,2*16*0,1*0,1</t>
  </si>
  <si>
    <t>75x150 mm : (4,7*16+4,2*16+2,5*2+1,5*2)*0,075*0,15</t>
  </si>
  <si>
    <t>60x200 mm : 3,3*32*0,06*0,2</t>
  </si>
  <si>
    <t>120x120 mm : 2,8*0,12*0,12</t>
  </si>
  <si>
    <t>150x150 mm : (12,45*2+2,5*3+1,5*4+1,65*2)*0,15*0,15</t>
  </si>
  <si>
    <t>150x180 mm : 12,45*2*0,15*0,18</t>
  </si>
  <si>
    <t>ztratné 10% : 0,1*4,80207</t>
  </si>
  <si>
    <t>60517101R</t>
  </si>
  <si>
    <t xml:space="preserve">Lať SM/JD </t>
  </si>
  <si>
    <t>(245,0+120,0+10,0)*0,05*0,04*1,1</t>
  </si>
  <si>
    <t>60726122</t>
  </si>
  <si>
    <t>ztratné 10% : 1,1*39,93</t>
  </si>
  <si>
    <t>dorovnání na celou desku : 1,6395</t>
  </si>
  <si>
    <t>998762102R00</t>
  </si>
  <si>
    <t>Přesun hmot pro tesařské konstrukce, výšky do 12 m</t>
  </si>
  <si>
    <t>764322291R00</t>
  </si>
  <si>
    <t>Montáž oplechování okapů Pz, tvrdá krytina</t>
  </si>
  <si>
    <t>800-764</t>
  </si>
  <si>
    <t>764331291R00</t>
  </si>
  <si>
    <t>Montáž lemování zdí Pz, tvrdá krytina</t>
  </si>
  <si>
    <t>764339291R00</t>
  </si>
  <si>
    <t>Montáž lemování komínů z Pz</t>
  </si>
  <si>
    <t>764341291R00</t>
  </si>
  <si>
    <t>Montáž lemování trub Pz, vlnitá krytina</t>
  </si>
  <si>
    <t>764352291R00</t>
  </si>
  <si>
    <t>Montáž žlabů Pz podokapních půlkruhových</t>
  </si>
  <si>
    <t>764392291R00</t>
  </si>
  <si>
    <t>Montáž úžlabí Pz</t>
  </si>
  <si>
    <t>764410291R00</t>
  </si>
  <si>
    <t>Montáž oplechování parapetů Pz</t>
  </si>
  <si>
    <t>764430291R00</t>
  </si>
  <si>
    <t>Montáž oplechování zdí Pz</t>
  </si>
  <si>
    <t>764454291R00</t>
  </si>
  <si>
    <t>Montáž trub Pz odpadních kruhových</t>
  </si>
  <si>
    <t>764361320R00</t>
  </si>
  <si>
    <t>Okno střešní z Al plechu, krytina vlnitá,60 x 60cm</t>
  </si>
  <si>
    <t>ozn. 14 : 3</t>
  </si>
  <si>
    <t>764311822R00</t>
  </si>
  <si>
    <t>Demont. krytiny, tabule 2 x 1 m, nad 25 m2, do 30°</t>
  </si>
  <si>
    <t>5,7*6,7</t>
  </si>
  <si>
    <t>764352810R00</t>
  </si>
  <si>
    <t>Demontáž žlabů půlkruh. rovných, rš 330 mm, do 30°</t>
  </si>
  <si>
    <t>7,0+8,0</t>
  </si>
  <si>
    <t>764410850R00</t>
  </si>
  <si>
    <t>Demontáž oplechování parapetů,rš od 100 do 330 mm</t>
  </si>
  <si>
    <t>0,8*2+1,2*2</t>
  </si>
  <si>
    <t>764430840R00</t>
  </si>
  <si>
    <t>Demontáž oplechování zdí,rš od 330 do 500 mm</t>
  </si>
  <si>
    <t>5,8*2</t>
  </si>
  <si>
    <t>764454802R00</t>
  </si>
  <si>
    <t>Demontáž odpadních trub kruhových,D 120 mm</t>
  </si>
  <si>
    <t>3,5+5,0</t>
  </si>
  <si>
    <t>13800001</t>
  </si>
  <si>
    <t>odpadní svod kruhový D 100 mm, poplastovaný plech</t>
  </si>
  <si>
    <t>13800002</t>
  </si>
  <si>
    <t>žlab půlkruhový rš 330 mm, poplastovaný plech</t>
  </si>
  <si>
    <t>13800003</t>
  </si>
  <si>
    <t>oplechování okapů rš 400, poplastovaný plech</t>
  </si>
  <si>
    <t>13800004</t>
  </si>
  <si>
    <t>Oplechování atiky rš 330, poplastovaný plech</t>
  </si>
  <si>
    <t>13800005</t>
  </si>
  <si>
    <t>Oplechování komínu rš 330, poplastovaný plech</t>
  </si>
  <si>
    <t>13800006</t>
  </si>
  <si>
    <t>Oplechování parapetu rš 330 mm, poplastovaný plech</t>
  </si>
  <si>
    <t>13800007</t>
  </si>
  <si>
    <t>Ukončovací a lemovací lišta rš 250 mm, poplastovaný plech</t>
  </si>
  <si>
    <t>13800008</t>
  </si>
  <si>
    <t>Lemování trub do DN 200 mm, poplastovaný plech</t>
  </si>
  <si>
    <t>13800009</t>
  </si>
  <si>
    <t>Úžlabí rš. 700 a 1200 mm, poplastovaný plech</t>
  </si>
  <si>
    <t>998764101R00</t>
  </si>
  <si>
    <t>Přesun hmot pro klempířské konstr., výšky do 6 m</t>
  </si>
  <si>
    <t>765315810R00</t>
  </si>
  <si>
    <t>Demontáž krytiny Portugal na sucho, do suti</t>
  </si>
  <si>
    <t>800-765</t>
  </si>
  <si>
    <t>765332121R00</t>
  </si>
  <si>
    <t>Krytina betonová</t>
  </si>
  <si>
    <t>765332132R00</t>
  </si>
  <si>
    <t>Štítová hrana z tašek betonových</t>
  </si>
  <si>
    <t>2,8+2,2</t>
  </si>
  <si>
    <t>765332141R00</t>
  </si>
  <si>
    <t>Hřeben s větracím pásem</t>
  </si>
  <si>
    <t>765332151R00</t>
  </si>
  <si>
    <t>Nároží s větracím pásem</t>
  </si>
  <si>
    <t>1,5*2</t>
  </si>
  <si>
    <t>765339925R00</t>
  </si>
  <si>
    <t>Přiřezání a uchycení beton.tašek drážkovaných</t>
  </si>
  <si>
    <t>1,5*2*2</t>
  </si>
  <si>
    <t>765901113R00</t>
  </si>
  <si>
    <t>Fólie paropropustná</t>
  </si>
  <si>
    <t>998765102R00</t>
  </si>
  <si>
    <t>Přesun hmot pro krytiny tvrdé, výšky do 12 m</t>
  </si>
  <si>
    <t>766624051R00</t>
  </si>
  <si>
    <t>Montáž světlovodu, otvor v krytině a v podhledu, zapravení</t>
  </si>
  <si>
    <t>800-766</t>
  </si>
  <si>
    <t>sousední objekt : 2</t>
  </si>
  <si>
    <t>766629301R00</t>
  </si>
  <si>
    <t>Montáž oken plastových plochy do 1,50 m2</t>
  </si>
  <si>
    <t>766661112R00</t>
  </si>
  <si>
    <t>Montáž dveří do zárubně,otevíravých 1kř.do 0,8 m</t>
  </si>
  <si>
    <t>766666114R00</t>
  </si>
  <si>
    <t>Montáž dveří posuvných, osazení závěsu, 2kř.</t>
  </si>
  <si>
    <t>61169501</t>
  </si>
  <si>
    <t>Dveře dřevěné vnitřní posuvné 2kř. včetně kolejnice 2900x2050 mm</t>
  </si>
  <si>
    <t>766719001</t>
  </si>
  <si>
    <t>Montáž vstupních dveří 1kř.</t>
  </si>
  <si>
    <t>766719002</t>
  </si>
  <si>
    <t>Montáž vstupních dveří 2kř.</t>
  </si>
  <si>
    <t>61100001</t>
  </si>
  <si>
    <t>Okno plastové 1křídlové 500x500 mm OS</t>
  </si>
  <si>
    <t>61100002</t>
  </si>
  <si>
    <t>Okno plastové 2kř. 1200x1200 mm OS/OS</t>
  </si>
  <si>
    <t>61100011</t>
  </si>
  <si>
    <t>Plastové vchodové dveře 1kř.1000x2150 mm</t>
  </si>
  <si>
    <t>61100012</t>
  </si>
  <si>
    <t>Plastové vchodové dveře 2kř. 1500x2150 mm</t>
  </si>
  <si>
    <t>61140593R</t>
  </si>
  <si>
    <t>Světlovod včetně příslušenství, do šikmé střechy a profilované krytiny</t>
  </si>
  <si>
    <t>61160156R</t>
  </si>
  <si>
    <t>Dveře vnitřní hladké plné 1 kříd. 70x197 lak A</t>
  </si>
  <si>
    <t>61160186</t>
  </si>
  <si>
    <t>Dveře vnitřní hladké plné 1 kříd. 80x197 lak A</t>
  </si>
  <si>
    <t>61160911</t>
  </si>
  <si>
    <t>Dveře vnitřní plné 900x1970 mm atypické</t>
  </si>
  <si>
    <t>998766101R00</t>
  </si>
  <si>
    <t>Přesun hmot pro truhlářské konstr., výšky do 6 m</t>
  </si>
  <si>
    <t>767221110R00</t>
  </si>
  <si>
    <t>Montáž zábradlí schod.z trubek, do zdiva, do 15 kg</t>
  </si>
  <si>
    <t>800-767</t>
  </si>
  <si>
    <t>767995104R00</t>
  </si>
  <si>
    <t>Výroba a montáž kov. atypických konstr. do 50 kg</t>
  </si>
  <si>
    <t>kg</t>
  </si>
  <si>
    <t>prodloužení nosníků : 22,0*6</t>
  </si>
  <si>
    <t>12730112</t>
  </si>
  <si>
    <t>Trubka nerezová 48x3 mm</t>
  </si>
  <si>
    <t>(1,95+2,95)*3+2,95*3+1,4*7</t>
  </si>
  <si>
    <t>2,0*2+1,3</t>
  </si>
  <si>
    <t>0,15*(33,35+5,3)+3,5525</t>
  </si>
  <si>
    <t>771101210R00</t>
  </si>
  <si>
    <t>Penetrace podkladu pod dlažby</t>
  </si>
  <si>
    <t>800-771</t>
  </si>
  <si>
    <t>771130111R00</t>
  </si>
  <si>
    <t>Obklad soklíků rovných do tmele výšky do 100 mm</t>
  </si>
  <si>
    <t>m.101 : (1,5+5,15+2,0)*2-1,4-1,5-0,9-3*0,8+0,35*2+0,1*2</t>
  </si>
  <si>
    <t>m.103 : 1,8+0,15*2</t>
  </si>
  <si>
    <t>m.106 : (1,9+1,3)*2-0,9-2*0,7</t>
  </si>
  <si>
    <t>m.107 : 2,2+0,2</t>
  </si>
  <si>
    <t>771575104R00</t>
  </si>
  <si>
    <t>Montáž podlah keram.,protiskluz., do tmelu</t>
  </si>
  <si>
    <t>únikový východ : 1,4*1,8</t>
  </si>
  <si>
    <t>771575107R00</t>
  </si>
  <si>
    <t>Montáž podlah keram.,režné hladké, tmel, 20x20 cm</t>
  </si>
  <si>
    <t>12,4+1,37+3,21+1,35*2+2,47+1,5*0,35</t>
  </si>
  <si>
    <t>771578011R00</t>
  </si>
  <si>
    <t>Spára podlaha - stěna, silikonem</t>
  </si>
  <si>
    <t>m.101 : (1,5+5,15+2,05)*2</t>
  </si>
  <si>
    <t>m.102 : (1,0+1,4)*2-0,7</t>
  </si>
  <si>
    <t>m.103 : (1,9+1,8)*2-0,8-0,9</t>
  </si>
  <si>
    <t>m.104 a 105 : ((0,9+1,5)*2-0,7)*2</t>
  </si>
  <si>
    <t>m.106 : (1,3+1,9)*2-2*0,7-0,9</t>
  </si>
  <si>
    <t>m.107 : (2,5+2,2)*2-0,8-0,9</t>
  </si>
  <si>
    <t>m.108 : (1,95+1,9)*2-0,9-2*0,7</t>
  </si>
  <si>
    <t>m.109 a 110 - jako 104 a 105 : 8,2</t>
  </si>
  <si>
    <t>771579791R00</t>
  </si>
  <si>
    <t>Příplatek za plochu podlah keram. do 5 m2 jednotl.</t>
  </si>
  <si>
    <t>1,37+3,21+1,35*2+2,47</t>
  </si>
  <si>
    <t>597623122R</t>
  </si>
  <si>
    <t>Dlaždice keramická</t>
  </si>
  <si>
    <t>(35,965+0,1*20,6)*1,1+0,1725</t>
  </si>
  <si>
    <t>59764210R</t>
  </si>
  <si>
    <t>Dlažba protiskluzná keramická</t>
  </si>
  <si>
    <t>998771101R00</t>
  </si>
  <si>
    <t>Přesun hmot pro podlahy z dlaždic, výšky do 6 m</t>
  </si>
  <si>
    <t>781475114R00</t>
  </si>
  <si>
    <t>Obklad vnitřní stěn keramický, do tmele, 20x20 cm</t>
  </si>
  <si>
    <t>781479711R00</t>
  </si>
  <si>
    <t>Příplatek k obkladu stěn keram.,za plochu do 10 m2</t>
  </si>
  <si>
    <t>597623082R</t>
  </si>
  <si>
    <t>Obkladačka keramická</t>
  </si>
  <si>
    <t>61,5*1,1+0,35</t>
  </si>
  <si>
    <t>998781101R00</t>
  </si>
  <si>
    <t>Přesun hmot pro obklady keramické, výšky do 6 m</t>
  </si>
  <si>
    <t>783226100R00</t>
  </si>
  <si>
    <t>Nátěr syntetický kovových konstrukcí základní</t>
  </si>
  <si>
    <t>800-783</t>
  </si>
  <si>
    <t>783782205R00</t>
  </si>
  <si>
    <t>Nátěr tesařských konstrukcí Bochemitem QB 2x</t>
  </si>
  <si>
    <t xml:space="preserve">hranoly : </t>
  </si>
  <si>
    <t>100x100 mm : 1,2*16*0,1*4</t>
  </si>
  <si>
    <t>75x150 mm : (4,7*16+4,2*16+2,5*2+1,5*2)*(0,075+0,15)*2</t>
  </si>
  <si>
    <t>60x200 mm : 3,3*32*(0,06+0,2)*2</t>
  </si>
  <si>
    <t>120x120 mm : 2,8*0,12*4</t>
  </si>
  <si>
    <t>150x150 mm : (12,45*2+2,5*3+1,5*4+1,65*2)*0,15*4</t>
  </si>
  <si>
    <t>150x180 mm : 12,45*2*(0,15+0,18)*2</t>
  </si>
  <si>
    <t>latě : (245,0+120,0+10,0)*0,09*2</t>
  </si>
  <si>
    <t>prkna : 16,0*2</t>
  </si>
  <si>
    <t>783225600R00</t>
  </si>
  <si>
    <t>Nátěr syntetický kovových konstrukcí 2x email</t>
  </si>
  <si>
    <t>ocelové zárubně : (1,0+2*2,0)*0,2*8</t>
  </si>
  <si>
    <t>784161401R00</t>
  </si>
  <si>
    <t>800-784</t>
  </si>
  <si>
    <t>stropy : 12,4+1,37+3,21+1,35*2+2,47</t>
  </si>
  <si>
    <t xml:space="preserve">stěny : </t>
  </si>
  <si>
    <t>784165212R00</t>
  </si>
  <si>
    <t/>
  </si>
  <si>
    <t>END</t>
  </si>
  <si>
    <t>Stropy z desek dutonových keram. s kolmými čely</t>
  </si>
  <si>
    <t xml:space="preserve">Výztuž stropů svařovanou sítí </t>
  </si>
  <si>
    <t>Omítka jádrová, ručně</t>
  </si>
  <si>
    <t xml:space="preserve">Kontaktní nátěr pod omítky bílý </t>
  </si>
  <si>
    <t xml:space="preserve">Kontaktní nátěr pod mozaikové omítky </t>
  </si>
  <si>
    <t>Omítka stěn minerální střednězrnná</t>
  </si>
  <si>
    <t xml:space="preserve">Výztuž mazanin svařovanou sítí z drátů </t>
  </si>
  <si>
    <t>Deska dřevoštěpková OSB  tl. 22 mm</t>
  </si>
  <si>
    <t>Penetrace podkladu nátěrem, 1 x</t>
  </si>
  <si>
    <t>Malba bílá, bez penetrace, 2x</t>
  </si>
  <si>
    <t>Odstranění pařezů pod úrovní, o průměru 72 cm</t>
  </si>
  <si>
    <t>Kácení stromů listnatých o průměru kmene 72 cm</t>
  </si>
  <si>
    <t>Vod.přemístění větví listnatých, D 72 cm  do 5000 m</t>
  </si>
  <si>
    <t>Vodorovné přemístění pařezů  D 72 cm do 5000 m</t>
  </si>
  <si>
    <t>Náhradní výsadba stromů listnatých (hloubení jam, hnojivo, kůl, úvazky, zálivka, fexi roura na zalévání aj.)</t>
  </si>
  <si>
    <t>Dodání stromu - jasan manový Fraximus ornus, velikost 14/16 cm</t>
  </si>
  <si>
    <t>Dodání stromu - třešeň Prunus avium, velikost 12/14 cm</t>
  </si>
  <si>
    <t>184102116R00</t>
  </si>
  <si>
    <t>184000001R00</t>
  </si>
  <si>
    <t>184000002R00</t>
  </si>
  <si>
    <t>Soupis stavebních prací, dodávek a služeb</t>
  </si>
  <si>
    <t>Soupis stavební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</si>
</sst>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6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 applyProtection="1">
      <alignment horizontal="center"/>
      <protection locked="0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" fontId="16" fillId="5" borderId="30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67" zoomScaleNormal="100" zoomScaleSheetLayoutView="75" workbookViewId="0">
      <selection activeCell="F3" sqref="F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0" t="s">
        <v>38</v>
      </c>
      <c r="B1" s="219" t="s">
        <v>922</v>
      </c>
      <c r="C1" s="220"/>
      <c r="D1" s="220"/>
      <c r="E1" s="220"/>
      <c r="F1" s="220"/>
      <c r="G1" s="220"/>
      <c r="H1" s="220"/>
      <c r="I1" s="220"/>
      <c r="J1" s="221"/>
    </row>
    <row r="2" spans="1:15" ht="23.25" customHeight="1" x14ac:dyDescent="0.2">
      <c r="A2" s="4"/>
      <c r="B2" s="67" t="s">
        <v>23</v>
      </c>
      <c r="C2" s="68"/>
      <c r="D2" s="69" t="s">
        <v>45</v>
      </c>
      <c r="E2" s="69" t="s">
        <v>46</v>
      </c>
      <c r="F2" s="70"/>
      <c r="G2" s="71"/>
      <c r="H2" s="70"/>
      <c r="I2" s="71"/>
      <c r="J2" s="72"/>
      <c r="O2" s="2"/>
    </row>
    <row r="3" spans="1:15" ht="23.25" customHeight="1" x14ac:dyDescent="0.2">
      <c r="A3" s="4"/>
      <c r="B3" s="73" t="s">
        <v>43</v>
      </c>
      <c r="C3" s="68"/>
      <c r="D3" s="74" t="s">
        <v>40</v>
      </c>
      <c r="E3" s="74" t="s">
        <v>42</v>
      </c>
      <c r="F3" s="75"/>
      <c r="G3" s="75"/>
      <c r="H3" s="68"/>
      <c r="I3" s="76"/>
      <c r="J3" s="77"/>
    </row>
    <row r="4" spans="1:15" ht="23.25" customHeight="1" x14ac:dyDescent="0.2">
      <c r="A4" s="4"/>
      <c r="B4" s="78" t="s">
        <v>44</v>
      </c>
      <c r="C4" s="79"/>
      <c r="D4" s="80" t="s">
        <v>40</v>
      </c>
      <c r="E4" s="80" t="s">
        <v>41</v>
      </c>
      <c r="F4" s="81"/>
      <c r="G4" s="82"/>
      <c r="H4" s="81"/>
      <c r="I4" s="82"/>
      <c r="J4" s="83"/>
    </row>
    <row r="5" spans="1:15" ht="24" customHeight="1" x14ac:dyDescent="0.2">
      <c r="A5" s="4"/>
      <c r="B5" s="34" t="s">
        <v>22</v>
      </c>
      <c r="C5" s="5"/>
      <c r="D5" s="22"/>
      <c r="E5" s="18"/>
      <c r="F5" s="18"/>
      <c r="G5" s="18"/>
      <c r="H5" s="20" t="s">
        <v>35</v>
      </c>
      <c r="I5" s="22"/>
      <c r="J5" s="11"/>
    </row>
    <row r="6" spans="1:15" ht="15.75" customHeight="1" x14ac:dyDescent="0.2">
      <c r="A6" s="4"/>
      <c r="B6" s="28"/>
      <c r="C6" s="18"/>
      <c r="D6" s="22"/>
      <c r="E6" s="18"/>
      <c r="F6" s="18"/>
      <c r="G6" s="18"/>
      <c r="H6" s="20" t="s">
        <v>36</v>
      </c>
      <c r="I6" s="22"/>
      <c r="J6" s="11"/>
    </row>
    <row r="7" spans="1:15" ht="15.75" customHeight="1" x14ac:dyDescent="0.2">
      <c r="A7" s="4"/>
      <c r="B7" s="29"/>
      <c r="C7" s="19"/>
      <c r="D7" s="23"/>
      <c r="E7" s="24"/>
      <c r="F7" s="24"/>
      <c r="G7" s="24"/>
      <c r="H7" s="26"/>
      <c r="I7" s="24"/>
      <c r="J7" s="38"/>
    </row>
    <row r="8" spans="1:15" ht="24" hidden="1" customHeight="1" x14ac:dyDescent="0.2">
      <c r="A8" s="4"/>
      <c r="B8" s="34" t="s">
        <v>20</v>
      </c>
      <c r="C8" s="5"/>
      <c r="D8" s="25"/>
      <c r="E8" s="5"/>
      <c r="F8" s="5"/>
      <c r="G8" s="32"/>
      <c r="H8" s="20" t="s">
        <v>35</v>
      </c>
      <c r="I8" s="22"/>
      <c r="J8" s="11"/>
    </row>
    <row r="9" spans="1:15" ht="15.75" hidden="1" customHeight="1" x14ac:dyDescent="0.2">
      <c r="A9" s="4"/>
      <c r="B9" s="4"/>
      <c r="C9" s="5"/>
      <c r="D9" s="25"/>
      <c r="E9" s="5"/>
      <c r="F9" s="5"/>
      <c r="G9" s="32"/>
      <c r="H9" s="20" t="s">
        <v>36</v>
      </c>
      <c r="I9" s="22"/>
      <c r="J9" s="11"/>
    </row>
    <row r="10" spans="1:15" ht="15.75" hidden="1" customHeight="1" x14ac:dyDescent="0.2">
      <c r="A10" s="4"/>
      <c r="B10" s="39"/>
      <c r="C10" s="19"/>
      <c r="D10" s="33"/>
      <c r="E10" s="42"/>
      <c r="F10" s="42"/>
      <c r="G10" s="40"/>
      <c r="H10" s="40"/>
      <c r="I10" s="41"/>
      <c r="J10" s="38"/>
    </row>
    <row r="11" spans="1:15" ht="24" customHeight="1" x14ac:dyDescent="0.2">
      <c r="A11" s="4"/>
      <c r="B11" s="208" t="s">
        <v>19</v>
      </c>
      <c r="C11" s="191"/>
      <c r="D11" s="237"/>
      <c r="E11" s="237"/>
      <c r="F11" s="237"/>
      <c r="G11" s="237"/>
      <c r="H11" s="209" t="s">
        <v>35</v>
      </c>
      <c r="I11" s="210"/>
      <c r="J11" s="211"/>
    </row>
    <row r="12" spans="1:15" ht="15.75" customHeight="1" x14ac:dyDescent="0.2">
      <c r="A12" s="4"/>
      <c r="B12" s="212"/>
      <c r="C12" s="213"/>
      <c r="D12" s="240"/>
      <c r="E12" s="240"/>
      <c r="F12" s="240"/>
      <c r="G12" s="240"/>
      <c r="H12" s="209" t="s">
        <v>36</v>
      </c>
      <c r="I12" s="210"/>
      <c r="J12" s="211"/>
    </row>
    <row r="13" spans="1:15" ht="15.75" customHeight="1" x14ac:dyDescent="0.2">
      <c r="A13" s="4"/>
      <c r="B13" s="214"/>
      <c r="C13" s="215"/>
      <c r="D13" s="241"/>
      <c r="E13" s="241"/>
      <c r="F13" s="241"/>
      <c r="G13" s="241"/>
      <c r="H13" s="216"/>
      <c r="I13" s="217"/>
      <c r="J13" s="218"/>
    </row>
    <row r="14" spans="1:15" ht="24" customHeight="1" x14ac:dyDescent="0.2">
      <c r="A14" s="4"/>
      <c r="B14" s="53" t="s">
        <v>21</v>
      </c>
      <c r="C14" s="54"/>
      <c r="D14" s="55"/>
      <c r="E14" s="56"/>
      <c r="F14" s="56"/>
      <c r="G14" s="56"/>
      <c r="H14" s="57"/>
      <c r="I14" s="56"/>
      <c r="J14" s="58"/>
    </row>
    <row r="15" spans="1:15" ht="32.25" customHeight="1" x14ac:dyDescent="0.2">
      <c r="A15" s="4"/>
      <c r="B15" s="39" t="s">
        <v>33</v>
      </c>
      <c r="C15" s="59"/>
      <c r="D15" s="40"/>
      <c r="E15" s="236"/>
      <c r="F15" s="236"/>
      <c r="G15" s="238"/>
      <c r="H15" s="238"/>
      <c r="I15" s="238" t="s">
        <v>30</v>
      </c>
      <c r="J15" s="239"/>
    </row>
    <row r="16" spans="1:15" ht="23.25" customHeight="1" x14ac:dyDescent="0.2">
      <c r="A16" s="143" t="s">
        <v>25</v>
      </c>
      <c r="B16" s="144" t="s">
        <v>25</v>
      </c>
      <c r="C16" s="45"/>
      <c r="D16" s="46"/>
      <c r="E16" s="228"/>
      <c r="F16" s="233"/>
      <c r="G16" s="228"/>
      <c r="H16" s="233"/>
      <c r="I16" s="228">
        <f>SUM(I49:I62)</f>
        <v>0</v>
      </c>
      <c r="J16" s="229"/>
    </row>
    <row r="17" spans="1:10" ht="23.25" customHeight="1" x14ac:dyDescent="0.2">
      <c r="A17" s="143" t="s">
        <v>26</v>
      </c>
      <c r="B17" s="144" t="s">
        <v>26</v>
      </c>
      <c r="C17" s="45"/>
      <c r="D17" s="46"/>
      <c r="E17" s="228"/>
      <c r="F17" s="233"/>
      <c r="G17" s="228"/>
      <c r="H17" s="233"/>
      <c r="I17" s="228">
        <f>SUM(I63:I73)</f>
        <v>0</v>
      </c>
      <c r="J17" s="229"/>
    </row>
    <row r="18" spans="1:10" ht="23.25" customHeight="1" x14ac:dyDescent="0.2">
      <c r="A18" s="143" t="s">
        <v>27</v>
      </c>
      <c r="B18" s="144" t="s">
        <v>27</v>
      </c>
      <c r="C18" s="45"/>
      <c r="D18" s="46"/>
      <c r="E18" s="228"/>
      <c r="F18" s="233"/>
      <c r="G18" s="228"/>
      <c r="H18" s="233"/>
      <c r="I18" s="228">
        <v>0</v>
      </c>
      <c r="J18" s="229"/>
    </row>
    <row r="19" spans="1:10" ht="23.25" customHeight="1" x14ac:dyDescent="0.2">
      <c r="A19" s="143" t="s">
        <v>101</v>
      </c>
      <c r="B19" s="144" t="s">
        <v>28</v>
      </c>
      <c r="C19" s="45"/>
      <c r="D19" s="46"/>
      <c r="E19" s="228"/>
      <c r="F19" s="233"/>
      <c r="G19" s="228"/>
      <c r="H19" s="233"/>
      <c r="I19" s="228">
        <v>0</v>
      </c>
      <c r="J19" s="229"/>
    </row>
    <row r="20" spans="1:10" ht="23.25" customHeight="1" x14ac:dyDescent="0.2">
      <c r="A20" s="143" t="s">
        <v>102</v>
      </c>
      <c r="B20" s="144" t="s">
        <v>29</v>
      </c>
      <c r="C20" s="45"/>
      <c r="D20" s="46"/>
      <c r="E20" s="228"/>
      <c r="F20" s="233"/>
      <c r="G20" s="228"/>
      <c r="H20" s="233"/>
      <c r="I20" s="228">
        <v>0</v>
      </c>
      <c r="J20" s="229"/>
    </row>
    <row r="21" spans="1:10" ht="23.25" customHeight="1" x14ac:dyDescent="0.2">
      <c r="A21" s="4"/>
      <c r="B21" s="61" t="s">
        <v>30</v>
      </c>
      <c r="C21" s="62"/>
      <c r="D21" s="63"/>
      <c r="E21" s="230"/>
      <c r="F21" s="231"/>
      <c r="G21" s="230"/>
      <c r="H21" s="231"/>
      <c r="I21" s="230">
        <f>SUM(I16:J20)</f>
        <v>0</v>
      </c>
      <c r="J21" s="254"/>
    </row>
    <row r="22" spans="1:10" ht="33" customHeight="1" x14ac:dyDescent="0.2">
      <c r="A22" s="4"/>
      <c r="B22" s="52" t="s">
        <v>34</v>
      </c>
      <c r="C22" s="45"/>
      <c r="D22" s="46"/>
      <c r="E22" s="51"/>
      <c r="F22" s="48"/>
      <c r="G22" s="37"/>
      <c r="H22" s="37"/>
      <c r="I22" s="37"/>
      <c r="J22" s="49"/>
    </row>
    <row r="23" spans="1:10" ht="23.25" customHeight="1" x14ac:dyDescent="0.2">
      <c r="A23" s="4"/>
      <c r="B23" s="44" t="s">
        <v>12</v>
      </c>
      <c r="C23" s="45"/>
      <c r="D23" s="46"/>
      <c r="E23" s="47">
        <v>15</v>
      </c>
      <c r="F23" s="48" t="s">
        <v>0</v>
      </c>
      <c r="G23" s="226">
        <v>0</v>
      </c>
      <c r="H23" s="227"/>
      <c r="I23" s="227"/>
      <c r="J23" s="49" t="str">
        <f t="shared" ref="J23:J28" si="0">Mena</f>
        <v>CZK</v>
      </c>
    </row>
    <row r="24" spans="1:10" ht="23.25" customHeight="1" x14ac:dyDescent="0.2">
      <c r="A24" s="4"/>
      <c r="B24" s="44" t="s">
        <v>13</v>
      </c>
      <c r="C24" s="45"/>
      <c r="D24" s="46"/>
      <c r="E24" s="47">
        <f>SazbaDPH1</f>
        <v>15</v>
      </c>
      <c r="F24" s="48" t="s">
        <v>0</v>
      </c>
      <c r="G24" s="234">
        <v>0</v>
      </c>
      <c r="H24" s="235"/>
      <c r="I24" s="235"/>
      <c r="J24" s="49" t="str">
        <f t="shared" si="0"/>
        <v>CZK</v>
      </c>
    </row>
    <row r="25" spans="1:10" ht="23.25" customHeight="1" x14ac:dyDescent="0.2">
      <c r="A25" s="4"/>
      <c r="B25" s="44" t="s">
        <v>14</v>
      </c>
      <c r="C25" s="45"/>
      <c r="D25" s="46"/>
      <c r="E25" s="47">
        <v>21</v>
      </c>
      <c r="F25" s="48" t="s">
        <v>0</v>
      </c>
      <c r="G25" s="226">
        <f>I21</f>
        <v>0</v>
      </c>
      <c r="H25" s="227"/>
      <c r="I25" s="227"/>
      <c r="J25" s="49" t="str">
        <f t="shared" si="0"/>
        <v>CZK</v>
      </c>
    </row>
    <row r="26" spans="1:10" ht="23.25" customHeight="1" x14ac:dyDescent="0.2">
      <c r="A26" s="4"/>
      <c r="B26" s="36" t="s">
        <v>15</v>
      </c>
      <c r="C26" s="16"/>
      <c r="D26" s="13"/>
      <c r="E26" s="30">
        <f>SazbaDPH2</f>
        <v>21</v>
      </c>
      <c r="F26" s="31" t="s">
        <v>0</v>
      </c>
      <c r="G26" s="222">
        <f>ZakladDPHZakl*E26/100</f>
        <v>0</v>
      </c>
      <c r="H26" s="223"/>
      <c r="I26" s="223"/>
      <c r="J26" s="43" t="str">
        <f t="shared" si="0"/>
        <v>CZK</v>
      </c>
    </row>
    <row r="27" spans="1:10" ht="23.25" customHeight="1" thickBot="1" x14ac:dyDescent="0.25">
      <c r="A27" s="4"/>
      <c r="B27" s="35" t="s">
        <v>4</v>
      </c>
      <c r="C27" s="14"/>
      <c r="D27" s="17"/>
      <c r="E27" s="14"/>
      <c r="F27" s="15"/>
      <c r="G27" s="224">
        <v>0</v>
      </c>
      <c r="H27" s="224"/>
      <c r="I27" s="224"/>
      <c r="J27" s="50" t="str">
        <f t="shared" si="0"/>
        <v>CZK</v>
      </c>
    </row>
    <row r="28" spans="1:10" ht="27.75" hidden="1" customHeight="1" thickBot="1" x14ac:dyDescent="0.25">
      <c r="A28" s="4"/>
      <c r="B28" s="112" t="s">
        <v>24</v>
      </c>
      <c r="C28" s="113"/>
      <c r="D28" s="113"/>
      <c r="E28" s="114"/>
      <c r="F28" s="115"/>
      <c r="G28" s="225">
        <v>1502643.64</v>
      </c>
      <c r="H28" s="232"/>
      <c r="I28" s="232"/>
      <c r="J28" s="116" t="str">
        <f t="shared" si="0"/>
        <v>CZK</v>
      </c>
    </row>
    <row r="29" spans="1:10" ht="27.75" customHeight="1" thickBot="1" x14ac:dyDescent="0.25">
      <c r="A29" s="4"/>
      <c r="B29" s="112" t="s">
        <v>37</v>
      </c>
      <c r="C29" s="117"/>
      <c r="D29" s="117"/>
      <c r="E29" s="117"/>
      <c r="F29" s="117"/>
      <c r="G29" s="225">
        <f>ROUND(ZakladDPHZakl+DPHZakl,0)</f>
        <v>0</v>
      </c>
      <c r="H29" s="225"/>
      <c r="I29" s="225"/>
      <c r="J29" s="118" t="s">
        <v>49</v>
      </c>
    </row>
    <row r="30" spans="1:10" ht="12.75" customHeight="1" x14ac:dyDescent="0.2">
      <c r="A30" s="4"/>
      <c r="B30" s="190"/>
      <c r="C30" s="191"/>
      <c r="D30" s="191"/>
      <c r="E30" s="191"/>
      <c r="F30" s="191"/>
      <c r="G30" s="192"/>
      <c r="H30" s="191"/>
      <c r="I30" s="192"/>
      <c r="J30" s="193"/>
    </row>
    <row r="31" spans="1:10" ht="30" customHeight="1" x14ac:dyDescent="0.2">
      <c r="A31" s="4"/>
      <c r="B31" s="190"/>
      <c r="C31" s="191"/>
      <c r="D31" s="191"/>
      <c r="E31" s="191"/>
      <c r="F31" s="191"/>
      <c r="G31" s="192"/>
      <c r="H31" s="191"/>
      <c r="I31" s="192"/>
      <c r="J31" s="193"/>
    </row>
    <row r="32" spans="1:10" ht="18.75" customHeight="1" x14ac:dyDescent="0.2">
      <c r="A32" s="4"/>
      <c r="B32" s="194"/>
      <c r="C32" s="195" t="s">
        <v>11</v>
      </c>
      <c r="D32" s="196"/>
      <c r="E32" s="196"/>
      <c r="F32" s="195" t="s">
        <v>10</v>
      </c>
      <c r="G32" s="196"/>
      <c r="H32" s="197"/>
      <c r="I32" s="196"/>
      <c r="J32" s="193"/>
    </row>
    <row r="33" spans="1:10" ht="47.25" customHeight="1" x14ac:dyDescent="0.2">
      <c r="A33" s="4"/>
      <c r="B33" s="190"/>
      <c r="C33" s="191"/>
      <c r="D33" s="191"/>
      <c r="E33" s="191"/>
      <c r="F33" s="191"/>
      <c r="G33" s="192"/>
      <c r="H33" s="191"/>
      <c r="I33" s="192"/>
      <c r="J33" s="193"/>
    </row>
    <row r="34" spans="1:10" s="27" customFormat="1" ht="18.75" customHeight="1" x14ac:dyDescent="0.2">
      <c r="A34" s="21"/>
      <c r="B34" s="198"/>
      <c r="C34" s="199"/>
      <c r="D34" s="200"/>
      <c r="E34" s="200"/>
      <c r="F34" s="199"/>
      <c r="G34" s="201"/>
      <c r="H34" s="200"/>
      <c r="I34" s="201"/>
      <c r="J34" s="202"/>
    </row>
    <row r="35" spans="1:10" ht="12.75" customHeight="1" x14ac:dyDescent="0.2">
      <c r="A35" s="4"/>
      <c r="B35" s="190"/>
      <c r="C35" s="191"/>
      <c r="D35" s="253" t="s">
        <v>2</v>
      </c>
      <c r="E35" s="253"/>
      <c r="F35" s="191"/>
      <c r="G35" s="192"/>
      <c r="H35" s="203" t="s">
        <v>3</v>
      </c>
      <c r="I35" s="192"/>
      <c r="J35" s="193"/>
    </row>
    <row r="36" spans="1:10" ht="13.5" customHeight="1" thickBot="1" x14ac:dyDescent="0.25">
      <c r="A36" s="12"/>
      <c r="B36" s="204"/>
      <c r="C36" s="205"/>
      <c r="D36" s="205"/>
      <c r="E36" s="205"/>
      <c r="F36" s="205"/>
      <c r="G36" s="206"/>
      <c r="H36" s="205"/>
      <c r="I36" s="206"/>
      <c r="J36" s="207"/>
    </row>
    <row r="37" spans="1:10" ht="27" hidden="1" customHeight="1" x14ac:dyDescent="0.25">
      <c r="B37" s="64" t="s">
        <v>16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88" t="s">
        <v>39</v>
      </c>
      <c r="B38" s="92" t="s">
        <v>17</v>
      </c>
      <c r="C38" s="93" t="s">
        <v>5</v>
      </c>
      <c r="D38" s="94"/>
      <c r="E38" s="94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95" t="s">
        <v>0</v>
      </c>
    </row>
    <row r="39" spans="1:10" ht="25.5" hidden="1" customHeight="1" x14ac:dyDescent="0.2">
      <c r="A39" s="88">
        <v>1</v>
      </c>
      <c r="B39" s="96" t="s">
        <v>47</v>
      </c>
      <c r="C39" s="244"/>
      <c r="D39" s="245"/>
      <c r="E39" s="245"/>
      <c r="F39" s="103">
        <v>0</v>
      </c>
      <c r="G39" s="104">
        <v>1502643.64</v>
      </c>
      <c r="H39" s="105">
        <v>315555.15999999997</v>
      </c>
      <c r="I39" s="105">
        <v>1818198.8</v>
      </c>
      <c r="J39" s="97">
        <f>IF(CenaCelkemVypocet=0,"",I39/CenaCelkemVypocet*100)</f>
        <v>100</v>
      </c>
    </row>
    <row r="40" spans="1:10" ht="25.5" hidden="1" customHeight="1" x14ac:dyDescent="0.2">
      <c r="A40" s="88">
        <v>2</v>
      </c>
      <c r="B40" s="89" t="s">
        <v>40</v>
      </c>
      <c r="C40" s="246" t="s">
        <v>42</v>
      </c>
      <c r="D40" s="247"/>
      <c r="E40" s="247"/>
      <c r="F40" s="106">
        <v>0</v>
      </c>
      <c r="G40" s="107">
        <v>1502643.64</v>
      </c>
      <c r="H40" s="107">
        <v>315555.15999999997</v>
      </c>
      <c r="I40" s="107">
        <v>1818198.8</v>
      </c>
      <c r="J40" s="90">
        <f>IF(CenaCelkemVypocet=0,"",I40/CenaCelkemVypocet*100)</f>
        <v>100</v>
      </c>
    </row>
    <row r="41" spans="1:10" ht="25.5" hidden="1" customHeight="1" x14ac:dyDescent="0.2">
      <c r="A41" s="88">
        <v>3</v>
      </c>
      <c r="B41" s="98" t="s">
        <v>40</v>
      </c>
      <c r="C41" s="248" t="s">
        <v>41</v>
      </c>
      <c r="D41" s="249"/>
      <c r="E41" s="249"/>
      <c r="F41" s="108">
        <v>0</v>
      </c>
      <c r="G41" s="109">
        <v>1502643.64</v>
      </c>
      <c r="H41" s="109">
        <v>315555.15999999997</v>
      </c>
      <c r="I41" s="109">
        <v>1818198.8</v>
      </c>
      <c r="J41" s="99">
        <f>IF(CenaCelkemVypocet=0,"",I41/CenaCelkemVypocet*100)</f>
        <v>100</v>
      </c>
    </row>
    <row r="42" spans="1:10" ht="25.5" hidden="1" customHeight="1" x14ac:dyDescent="0.2">
      <c r="A42" s="88"/>
      <c r="B42" s="250" t="s">
        <v>48</v>
      </c>
      <c r="C42" s="251"/>
      <c r="D42" s="251"/>
      <c r="E42" s="252"/>
      <c r="F42" s="110">
        <f>SUMIF(A39:A41,"=1",F39:F41)</f>
        <v>0</v>
      </c>
      <c r="G42" s="111">
        <f>SUMIF(A39:A41,"=1",G39:G41)</f>
        <v>1502643.64</v>
      </c>
      <c r="H42" s="111">
        <f>SUMIF(A39:A41,"=1",H39:H41)</f>
        <v>315555.15999999997</v>
      </c>
      <c r="I42" s="111">
        <f>SUMIF(A39:A41,"=1",I39:I41)</f>
        <v>1818198.8</v>
      </c>
      <c r="J42" s="91">
        <f>SUMIF(A39:A41,"=1",J39:J41)</f>
        <v>100</v>
      </c>
    </row>
    <row r="46" spans="1:10" ht="15.75" x14ac:dyDescent="0.25">
      <c r="B46" s="119" t="s">
        <v>50</v>
      </c>
    </row>
    <row r="48" spans="1:10" ht="25.5" customHeight="1" x14ac:dyDescent="0.2">
      <c r="A48" s="120"/>
      <c r="B48" s="124" t="s">
        <v>17</v>
      </c>
      <c r="C48" s="124" t="s">
        <v>5</v>
      </c>
      <c r="D48" s="125"/>
      <c r="E48" s="125"/>
      <c r="F48" s="128" t="s">
        <v>51</v>
      </c>
      <c r="G48" s="128"/>
      <c r="H48" s="128"/>
      <c r="I48" s="128" t="s">
        <v>30</v>
      </c>
      <c r="J48" s="128" t="s">
        <v>0</v>
      </c>
    </row>
    <row r="49" spans="1:10" ht="25.5" customHeight="1" x14ac:dyDescent="0.2">
      <c r="A49" s="121"/>
      <c r="B49" s="131" t="s">
        <v>40</v>
      </c>
      <c r="C49" s="255" t="s">
        <v>52</v>
      </c>
      <c r="D49" s="256"/>
      <c r="E49" s="256"/>
      <c r="F49" s="139" t="s">
        <v>25</v>
      </c>
      <c r="G49" s="132"/>
      <c r="H49" s="132"/>
      <c r="I49" s="132">
        <f>'1 1 Pol'!G7</f>
        <v>0</v>
      </c>
      <c r="J49" s="135" t="str">
        <f>IF(I74=0,"",I49/I74*100)</f>
        <v/>
      </c>
    </row>
    <row r="50" spans="1:10" ht="25.5" customHeight="1" x14ac:dyDescent="0.2">
      <c r="A50" s="121"/>
      <c r="B50" s="123" t="s">
        <v>53</v>
      </c>
      <c r="C50" s="242" t="s">
        <v>54</v>
      </c>
      <c r="D50" s="243"/>
      <c r="E50" s="243"/>
      <c r="F50" s="140" t="s">
        <v>25</v>
      </c>
      <c r="G50" s="129"/>
      <c r="H50" s="129"/>
      <c r="I50" s="129">
        <f>'1 1 Pol'!G39</f>
        <v>0</v>
      </c>
      <c r="J50" s="136" t="str">
        <f>IF(I74=0,"",I50/I74*100)</f>
        <v/>
      </c>
    </row>
    <row r="51" spans="1:10" ht="25.5" customHeight="1" x14ac:dyDescent="0.2">
      <c r="A51" s="121"/>
      <c r="B51" s="123" t="s">
        <v>55</v>
      </c>
      <c r="C51" s="242" t="s">
        <v>56</v>
      </c>
      <c r="D51" s="243"/>
      <c r="E51" s="243"/>
      <c r="F51" s="140" t="s">
        <v>25</v>
      </c>
      <c r="G51" s="129"/>
      <c r="H51" s="129"/>
      <c r="I51" s="129">
        <f>'1 1 Pol'!G56</f>
        <v>0</v>
      </c>
      <c r="J51" s="136" t="str">
        <f>IF(I74=0,"",I51/I74*100)</f>
        <v/>
      </c>
    </row>
    <row r="52" spans="1:10" ht="25.5" customHeight="1" x14ac:dyDescent="0.2">
      <c r="A52" s="121"/>
      <c r="B52" s="123" t="s">
        <v>57</v>
      </c>
      <c r="C52" s="242" t="s">
        <v>58</v>
      </c>
      <c r="D52" s="243"/>
      <c r="E52" s="243"/>
      <c r="F52" s="140" t="s">
        <v>25</v>
      </c>
      <c r="G52" s="129"/>
      <c r="H52" s="129"/>
      <c r="I52" s="129">
        <f>'1 1 Pol'!G100</f>
        <v>0</v>
      </c>
      <c r="J52" s="136" t="str">
        <f>IF(I74=0,"",I52/I74*100)</f>
        <v/>
      </c>
    </row>
    <row r="53" spans="1:10" ht="25.5" customHeight="1" x14ac:dyDescent="0.2">
      <c r="A53" s="121"/>
      <c r="B53" s="123" t="s">
        <v>59</v>
      </c>
      <c r="C53" s="242" t="s">
        <v>60</v>
      </c>
      <c r="D53" s="243"/>
      <c r="E53" s="243"/>
      <c r="F53" s="140" t="s">
        <v>25</v>
      </c>
      <c r="G53" s="129"/>
      <c r="H53" s="129"/>
      <c r="I53" s="129">
        <f>'1 1 Pol'!G135</f>
        <v>0</v>
      </c>
      <c r="J53" s="136" t="str">
        <f>IF(I74=0,"",I53/I74*100)</f>
        <v/>
      </c>
    </row>
    <row r="54" spans="1:10" ht="25.5" customHeight="1" x14ac:dyDescent="0.2">
      <c r="A54" s="121"/>
      <c r="B54" s="123" t="s">
        <v>61</v>
      </c>
      <c r="C54" s="242" t="s">
        <v>62</v>
      </c>
      <c r="D54" s="243"/>
      <c r="E54" s="243"/>
      <c r="F54" s="140" t="s">
        <v>25</v>
      </c>
      <c r="G54" s="129"/>
      <c r="H54" s="129"/>
      <c r="I54" s="129">
        <f>'1 1 Pol'!G146</f>
        <v>0</v>
      </c>
      <c r="J54" s="136" t="str">
        <f>IF(I74=0,"",I54/I74*100)</f>
        <v/>
      </c>
    </row>
    <row r="55" spans="1:10" ht="25.5" customHeight="1" x14ac:dyDescent="0.2">
      <c r="A55" s="121"/>
      <c r="B55" s="123" t="s">
        <v>63</v>
      </c>
      <c r="C55" s="242" t="s">
        <v>64</v>
      </c>
      <c r="D55" s="243"/>
      <c r="E55" s="243"/>
      <c r="F55" s="140" t="s">
        <v>25</v>
      </c>
      <c r="G55" s="129"/>
      <c r="H55" s="129"/>
      <c r="I55" s="129">
        <f>'1 1 Pol'!G199</f>
        <v>0</v>
      </c>
      <c r="J55" s="136" t="str">
        <f>IF(I74=0,"",I55/I74*100)</f>
        <v/>
      </c>
    </row>
    <row r="56" spans="1:10" ht="25.5" customHeight="1" x14ac:dyDescent="0.2">
      <c r="A56" s="121"/>
      <c r="B56" s="123" t="s">
        <v>65</v>
      </c>
      <c r="C56" s="242" t="s">
        <v>66</v>
      </c>
      <c r="D56" s="243"/>
      <c r="E56" s="243"/>
      <c r="F56" s="140" t="s">
        <v>25</v>
      </c>
      <c r="G56" s="129"/>
      <c r="H56" s="129"/>
      <c r="I56" s="129">
        <f>'1 1 Pol'!G231</f>
        <v>0</v>
      </c>
      <c r="J56" s="136" t="str">
        <f>IF(I74=0,"",I56/I74*100)</f>
        <v/>
      </c>
    </row>
    <row r="57" spans="1:10" ht="25.5" customHeight="1" x14ac:dyDescent="0.2">
      <c r="A57" s="121"/>
      <c r="B57" s="123" t="s">
        <v>67</v>
      </c>
      <c r="C57" s="242" t="s">
        <v>68</v>
      </c>
      <c r="D57" s="243"/>
      <c r="E57" s="243"/>
      <c r="F57" s="140" t="s">
        <v>25</v>
      </c>
      <c r="G57" s="129"/>
      <c r="H57" s="129"/>
      <c r="I57" s="129">
        <f>'1 1 Pol'!G253</f>
        <v>0</v>
      </c>
      <c r="J57" s="136" t="str">
        <f>IF(I74=0,"",I57/I74*100)</f>
        <v/>
      </c>
    </row>
    <row r="58" spans="1:10" ht="25.5" customHeight="1" x14ac:dyDescent="0.2">
      <c r="A58" s="121"/>
      <c r="B58" s="123" t="s">
        <v>69</v>
      </c>
      <c r="C58" s="242" t="s">
        <v>70</v>
      </c>
      <c r="D58" s="243"/>
      <c r="E58" s="243"/>
      <c r="F58" s="140" t="s">
        <v>25</v>
      </c>
      <c r="G58" s="129"/>
      <c r="H58" s="129"/>
      <c r="I58" s="129">
        <f>'1 1 Pol'!G265</f>
        <v>0</v>
      </c>
      <c r="J58" s="136" t="str">
        <f>IF(I74=0,"",I58/I74*100)</f>
        <v/>
      </c>
    </row>
    <row r="59" spans="1:10" ht="25.5" customHeight="1" x14ac:dyDescent="0.2">
      <c r="A59" s="121"/>
      <c r="B59" s="123" t="s">
        <v>71</v>
      </c>
      <c r="C59" s="242" t="s">
        <v>72</v>
      </c>
      <c r="D59" s="243"/>
      <c r="E59" s="243"/>
      <c r="F59" s="140" t="s">
        <v>25</v>
      </c>
      <c r="G59" s="129"/>
      <c r="H59" s="129"/>
      <c r="I59" s="129">
        <f>'1 1 Pol'!G291</f>
        <v>0</v>
      </c>
      <c r="J59" s="136" t="str">
        <f>IF(I74=0,"",I59/I74*100)</f>
        <v/>
      </c>
    </row>
    <row r="60" spans="1:10" ht="25.5" customHeight="1" x14ac:dyDescent="0.2">
      <c r="A60" s="121"/>
      <c r="B60" s="123" t="s">
        <v>73</v>
      </c>
      <c r="C60" s="242" t="s">
        <v>74</v>
      </c>
      <c r="D60" s="243"/>
      <c r="E60" s="243"/>
      <c r="F60" s="140" t="s">
        <v>25</v>
      </c>
      <c r="G60" s="129"/>
      <c r="H60" s="129"/>
      <c r="I60" s="129">
        <f>'1 1 Pol'!G315</f>
        <v>0</v>
      </c>
      <c r="J60" s="136" t="str">
        <f>IF(I74=0,"",I60/I74*100)</f>
        <v/>
      </c>
    </row>
    <row r="61" spans="1:10" ht="25.5" customHeight="1" x14ac:dyDescent="0.2">
      <c r="A61" s="121"/>
      <c r="B61" s="123" t="s">
        <v>75</v>
      </c>
      <c r="C61" s="242" t="s">
        <v>76</v>
      </c>
      <c r="D61" s="243"/>
      <c r="E61" s="243"/>
      <c r="F61" s="140" t="s">
        <v>25</v>
      </c>
      <c r="G61" s="129"/>
      <c r="H61" s="129"/>
      <c r="I61" s="129">
        <f>'1 1 Pol'!G355</f>
        <v>0</v>
      </c>
      <c r="J61" s="136" t="str">
        <f>IF(I74=0,"",I61/I74*100)</f>
        <v/>
      </c>
    </row>
    <row r="62" spans="1:10" ht="25.5" customHeight="1" x14ac:dyDescent="0.2">
      <c r="A62" s="121"/>
      <c r="B62" s="123" t="s">
        <v>77</v>
      </c>
      <c r="C62" s="242" t="s">
        <v>78</v>
      </c>
      <c r="D62" s="243"/>
      <c r="E62" s="243"/>
      <c r="F62" s="140" t="s">
        <v>25</v>
      </c>
      <c r="G62" s="129"/>
      <c r="H62" s="129"/>
      <c r="I62" s="129">
        <f>'1 1 Pol'!G357</f>
        <v>0</v>
      </c>
      <c r="J62" s="136" t="str">
        <f>IF(I74=0,"",I62/I74*100)</f>
        <v/>
      </c>
    </row>
    <row r="63" spans="1:10" ht="25.5" customHeight="1" x14ac:dyDescent="0.2">
      <c r="A63" s="121"/>
      <c r="B63" s="123" t="s">
        <v>79</v>
      </c>
      <c r="C63" s="242" t="s">
        <v>80</v>
      </c>
      <c r="D63" s="243"/>
      <c r="E63" s="243"/>
      <c r="F63" s="140" t="s">
        <v>26</v>
      </c>
      <c r="G63" s="129"/>
      <c r="H63" s="129"/>
      <c r="I63" s="129">
        <f>'1 1 Pol'!G362</f>
        <v>0</v>
      </c>
      <c r="J63" s="136" t="str">
        <f>IF(I74=0,"",I63/I74*100)</f>
        <v/>
      </c>
    </row>
    <row r="64" spans="1:10" ht="25.5" customHeight="1" x14ac:dyDescent="0.2">
      <c r="A64" s="121"/>
      <c r="B64" s="123" t="s">
        <v>81</v>
      </c>
      <c r="C64" s="242" t="s">
        <v>82</v>
      </c>
      <c r="D64" s="243"/>
      <c r="E64" s="243"/>
      <c r="F64" s="140" t="s">
        <v>26</v>
      </c>
      <c r="G64" s="129"/>
      <c r="H64" s="129"/>
      <c r="I64" s="129">
        <f>'1 1 Pol'!G372</f>
        <v>0</v>
      </c>
      <c r="J64" s="136" t="str">
        <f>IF(I74=0,"",I64/I74*100)</f>
        <v/>
      </c>
    </row>
    <row r="65" spans="1:10" ht="25.5" customHeight="1" x14ac:dyDescent="0.2">
      <c r="A65" s="121"/>
      <c r="B65" s="123" t="s">
        <v>83</v>
      </c>
      <c r="C65" s="242" t="s">
        <v>84</v>
      </c>
      <c r="D65" s="243"/>
      <c r="E65" s="243"/>
      <c r="F65" s="140" t="s">
        <v>26</v>
      </c>
      <c r="G65" s="129"/>
      <c r="H65" s="129"/>
      <c r="I65" s="129">
        <f>'1 1 Pol'!G385</f>
        <v>0</v>
      </c>
      <c r="J65" s="136" t="str">
        <f>IF(I74=0,"",I65/I74*100)</f>
        <v/>
      </c>
    </row>
    <row r="66" spans="1:10" ht="25.5" customHeight="1" x14ac:dyDescent="0.2">
      <c r="A66" s="121"/>
      <c r="B66" s="123" t="s">
        <v>85</v>
      </c>
      <c r="C66" s="242" t="s">
        <v>86</v>
      </c>
      <c r="D66" s="243"/>
      <c r="E66" s="243"/>
      <c r="F66" s="140" t="s">
        <v>26</v>
      </c>
      <c r="G66" s="129"/>
      <c r="H66" s="129"/>
      <c r="I66" s="129">
        <f>'1 1 Pol'!G431</f>
        <v>0</v>
      </c>
      <c r="J66" s="136" t="str">
        <f>IF(I74=0,"",I66/I74*100)</f>
        <v/>
      </c>
    </row>
    <row r="67" spans="1:10" ht="25.5" customHeight="1" x14ac:dyDescent="0.2">
      <c r="A67" s="121"/>
      <c r="B67" s="123" t="s">
        <v>87</v>
      </c>
      <c r="C67" s="242" t="s">
        <v>88</v>
      </c>
      <c r="D67" s="243"/>
      <c r="E67" s="243"/>
      <c r="F67" s="140" t="s">
        <v>26</v>
      </c>
      <c r="G67" s="129"/>
      <c r="H67" s="129"/>
      <c r="I67" s="129">
        <f>'1 1 Pol'!G463</f>
        <v>0</v>
      </c>
      <c r="J67" s="136" t="str">
        <f>IF(I74=0,"",I67/I74*100)</f>
        <v/>
      </c>
    </row>
    <row r="68" spans="1:10" ht="25.5" customHeight="1" x14ac:dyDescent="0.2">
      <c r="A68" s="121"/>
      <c r="B68" s="123" t="s">
        <v>89</v>
      </c>
      <c r="C68" s="242" t="s">
        <v>90</v>
      </c>
      <c r="D68" s="243"/>
      <c r="E68" s="243"/>
      <c r="F68" s="140" t="s">
        <v>26</v>
      </c>
      <c r="G68" s="129"/>
      <c r="H68" s="129"/>
      <c r="I68" s="129">
        <f>'1 1 Pol'!G475</f>
        <v>0</v>
      </c>
      <c r="J68" s="136" t="str">
        <f>IF(I74=0,"",I68/I74*100)</f>
        <v/>
      </c>
    </row>
    <row r="69" spans="1:10" ht="25.5" customHeight="1" x14ac:dyDescent="0.2">
      <c r="A69" s="121"/>
      <c r="B69" s="123" t="s">
        <v>91</v>
      </c>
      <c r="C69" s="242" t="s">
        <v>92</v>
      </c>
      <c r="D69" s="243"/>
      <c r="E69" s="243"/>
      <c r="F69" s="140" t="s">
        <v>26</v>
      </c>
      <c r="G69" s="129"/>
      <c r="H69" s="129"/>
      <c r="I69" s="129">
        <f>'1 1 Pol'!G493</f>
        <v>0</v>
      </c>
      <c r="J69" s="136" t="str">
        <f>IF(I74=0,"",I69/I74*100)</f>
        <v/>
      </c>
    </row>
    <row r="70" spans="1:10" ht="25.5" customHeight="1" x14ac:dyDescent="0.2">
      <c r="A70" s="121"/>
      <c r="B70" s="123" t="s">
        <v>93</v>
      </c>
      <c r="C70" s="242" t="s">
        <v>94</v>
      </c>
      <c r="D70" s="243"/>
      <c r="E70" s="243"/>
      <c r="F70" s="140" t="s">
        <v>26</v>
      </c>
      <c r="G70" s="129"/>
      <c r="H70" s="129"/>
      <c r="I70" s="129">
        <f>'1 1 Pol'!G502</f>
        <v>0</v>
      </c>
      <c r="J70" s="136" t="str">
        <f>IF(I74=0,"",I70/I74*100)</f>
        <v/>
      </c>
    </row>
    <row r="71" spans="1:10" ht="25.5" customHeight="1" x14ac:dyDescent="0.2">
      <c r="A71" s="121"/>
      <c r="B71" s="123" t="s">
        <v>95</v>
      </c>
      <c r="C71" s="242" t="s">
        <v>96</v>
      </c>
      <c r="D71" s="243"/>
      <c r="E71" s="243"/>
      <c r="F71" s="140" t="s">
        <v>26</v>
      </c>
      <c r="G71" s="129"/>
      <c r="H71" s="129"/>
      <c r="I71" s="129">
        <f>'1 1 Pol'!G533</f>
        <v>0</v>
      </c>
      <c r="J71" s="136" t="str">
        <f>IF(I74=0,"",I71/I74*100)</f>
        <v/>
      </c>
    </row>
    <row r="72" spans="1:10" ht="25.5" customHeight="1" x14ac:dyDescent="0.2">
      <c r="A72" s="121"/>
      <c r="B72" s="123" t="s">
        <v>97</v>
      </c>
      <c r="C72" s="242" t="s">
        <v>98</v>
      </c>
      <c r="D72" s="243"/>
      <c r="E72" s="243"/>
      <c r="F72" s="140" t="s">
        <v>26</v>
      </c>
      <c r="G72" s="129"/>
      <c r="H72" s="129"/>
      <c r="I72" s="129">
        <f>'1 1 Pol'!G549</f>
        <v>0</v>
      </c>
      <c r="J72" s="136" t="str">
        <f>IF(I74=0,"",I72/I74*100)</f>
        <v/>
      </c>
    </row>
    <row r="73" spans="1:10" ht="25.5" customHeight="1" x14ac:dyDescent="0.2">
      <c r="A73" s="121"/>
      <c r="B73" s="133" t="s">
        <v>99</v>
      </c>
      <c r="C73" s="257" t="s">
        <v>100</v>
      </c>
      <c r="D73" s="258"/>
      <c r="E73" s="258"/>
      <c r="F73" s="141" t="s">
        <v>26</v>
      </c>
      <c r="G73" s="134"/>
      <c r="H73" s="134"/>
      <c r="I73" s="134">
        <f>'1 1 Pol'!G563</f>
        <v>0</v>
      </c>
      <c r="J73" s="137" t="str">
        <f>IF(I74=0,"",I73/I74*100)</f>
        <v/>
      </c>
    </row>
    <row r="74" spans="1:10" ht="25.5" customHeight="1" x14ac:dyDescent="0.2">
      <c r="A74" s="122"/>
      <c r="B74" s="126" t="s">
        <v>1</v>
      </c>
      <c r="C74" s="126"/>
      <c r="D74" s="127"/>
      <c r="E74" s="127"/>
      <c r="F74" s="142"/>
      <c r="G74" s="130"/>
      <c r="H74" s="130"/>
      <c r="I74" s="130">
        <f>SUM(I49:I73)</f>
        <v>0</v>
      </c>
      <c r="J74" s="138">
        <f>SUM(J49:J73)</f>
        <v>0</v>
      </c>
    </row>
    <row r="75" spans="1:10" x14ac:dyDescent="0.2">
      <c r="F75" s="85"/>
      <c r="G75" s="86"/>
      <c r="H75" s="85"/>
      <c r="I75" s="86"/>
      <c r="J75" s="87"/>
    </row>
    <row r="76" spans="1:10" x14ac:dyDescent="0.2">
      <c r="F76" s="85"/>
      <c r="G76" s="86"/>
      <c r="H76" s="85"/>
      <c r="I76" s="86"/>
      <c r="J76" s="87"/>
    </row>
    <row r="77" spans="1:10" x14ac:dyDescent="0.2">
      <c r="F77" s="85"/>
      <c r="G77" s="86"/>
      <c r="H77" s="85"/>
      <c r="I77" s="86"/>
      <c r="J77" s="87"/>
    </row>
  </sheetData>
  <sheetProtection password="EC12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3:E73"/>
    <mergeCell ref="C67:E67"/>
    <mergeCell ref="C68:E68"/>
    <mergeCell ref="C69:E69"/>
    <mergeCell ref="C70:E70"/>
    <mergeCell ref="C71:E71"/>
    <mergeCell ref="C72:E72"/>
    <mergeCell ref="C50:E50"/>
    <mergeCell ref="C51:E51"/>
    <mergeCell ref="C52:E52"/>
    <mergeCell ref="C53:E53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54:E54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66" t="s">
        <v>7</v>
      </c>
      <c r="B2" s="65"/>
      <c r="C2" s="261"/>
      <c r="D2" s="261"/>
      <c r="E2" s="261"/>
      <c r="F2" s="261"/>
      <c r="G2" s="262"/>
    </row>
    <row r="3" spans="1:7" ht="24.95" customHeight="1" x14ac:dyDescent="0.2">
      <c r="A3" s="66" t="s">
        <v>8</v>
      </c>
      <c r="B3" s="65"/>
      <c r="C3" s="261"/>
      <c r="D3" s="261"/>
      <c r="E3" s="261"/>
      <c r="F3" s="261"/>
      <c r="G3" s="262"/>
    </row>
    <row r="4" spans="1:7" ht="24.95" customHeight="1" x14ac:dyDescent="0.2">
      <c r="A4" s="66" t="s">
        <v>9</v>
      </c>
      <c r="B4" s="65"/>
      <c r="C4" s="261"/>
      <c r="D4" s="261"/>
      <c r="E4" s="261"/>
      <c r="F4" s="261"/>
      <c r="G4" s="262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tabSelected="1" topLeftCell="A469" zoomScale="120" zoomScaleNormal="120" workbookViewId="0">
      <selection activeCell="F489" sqref="F489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38.28515625" style="8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8" max="38" width="0" hidden="1" customWidth="1"/>
  </cols>
  <sheetData>
    <row r="1" spans="1:59" ht="15.75" customHeight="1" x14ac:dyDescent="0.25">
      <c r="A1" s="263" t="s">
        <v>921</v>
      </c>
      <c r="B1" s="263"/>
      <c r="C1" s="263"/>
      <c r="D1" s="263"/>
      <c r="E1" s="263"/>
      <c r="F1" s="263"/>
      <c r="G1" s="263"/>
      <c r="AD1" t="s">
        <v>103</v>
      </c>
    </row>
    <row r="2" spans="1:59" ht="24.95" customHeight="1" x14ac:dyDescent="0.2">
      <c r="A2" s="146" t="s">
        <v>7</v>
      </c>
      <c r="B2" s="65" t="s">
        <v>45</v>
      </c>
      <c r="C2" s="264" t="s">
        <v>46</v>
      </c>
      <c r="D2" s="265"/>
      <c r="E2" s="265"/>
      <c r="F2" s="265"/>
      <c r="G2" s="266"/>
      <c r="AD2" t="s">
        <v>104</v>
      </c>
    </row>
    <row r="3" spans="1:59" ht="24.95" customHeight="1" x14ac:dyDescent="0.2">
      <c r="A3" s="146" t="s">
        <v>8</v>
      </c>
      <c r="B3" s="65" t="s">
        <v>40</v>
      </c>
      <c r="C3" s="264" t="s">
        <v>42</v>
      </c>
      <c r="D3" s="265"/>
      <c r="E3" s="265"/>
      <c r="F3" s="265"/>
      <c r="G3" s="266"/>
      <c r="AD3" t="s">
        <v>105</v>
      </c>
    </row>
    <row r="4" spans="1:59" ht="24.95" customHeight="1" x14ac:dyDescent="0.2">
      <c r="A4" s="147" t="s">
        <v>9</v>
      </c>
      <c r="B4" s="148" t="s">
        <v>40</v>
      </c>
      <c r="C4" s="267" t="s">
        <v>41</v>
      </c>
      <c r="D4" s="268"/>
      <c r="E4" s="268"/>
      <c r="F4" s="268"/>
      <c r="G4" s="269"/>
      <c r="AD4" t="s">
        <v>106</v>
      </c>
    </row>
    <row r="5" spans="1:59" x14ac:dyDescent="0.2">
      <c r="D5" s="145"/>
    </row>
    <row r="6" spans="1:59" ht="38.25" x14ac:dyDescent="0.2">
      <c r="A6" s="154" t="s">
        <v>107</v>
      </c>
      <c r="B6" s="152" t="s">
        <v>108</v>
      </c>
      <c r="C6" s="152" t="s">
        <v>109</v>
      </c>
      <c r="D6" s="153" t="s">
        <v>110</v>
      </c>
      <c r="E6" s="154" t="s">
        <v>111</v>
      </c>
      <c r="F6" s="149" t="s">
        <v>112</v>
      </c>
      <c r="G6" s="154" t="s">
        <v>113</v>
      </c>
      <c r="H6" s="155" t="s">
        <v>31</v>
      </c>
      <c r="I6" s="155" t="s">
        <v>114</v>
      </c>
      <c r="J6" s="155" t="s">
        <v>32</v>
      </c>
      <c r="K6" s="155" t="s">
        <v>115</v>
      </c>
      <c r="L6" s="155" t="s">
        <v>116</v>
      </c>
      <c r="M6" s="155" t="s">
        <v>117</v>
      </c>
      <c r="N6" s="155" t="s">
        <v>118</v>
      </c>
      <c r="O6" s="155" t="s">
        <v>119</v>
      </c>
      <c r="P6" s="155" t="s">
        <v>120</v>
      </c>
      <c r="Q6" s="155" t="s">
        <v>121</v>
      </c>
      <c r="R6" s="155" t="s">
        <v>122</v>
      </c>
      <c r="S6" s="155" t="s">
        <v>123</v>
      </c>
    </row>
    <row r="7" spans="1:59" x14ac:dyDescent="0.2">
      <c r="A7" s="156" t="s">
        <v>124</v>
      </c>
      <c r="B7" s="158" t="s">
        <v>40</v>
      </c>
      <c r="C7" s="159" t="s">
        <v>52</v>
      </c>
      <c r="D7" s="160"/>
      <c r="E7" s="166"/>
      <c r="F7" s="170"/>
      <c r="G7" s="170">
        <f>SUM(G8:G38)</f>
        <v>0</v>
      </c>
      <c r="H7" s="170"/>
      <c r="I7" s="170">
        <f>SUM(I8:I38)</f>
        <v>0</v>
      </c>
      <c r="J7" s="170"/>
      <c r="K7" s="170">
        <f>SUM(K8:K38)</f>
        <v>45345.259999999987</v>
      </c>
      <c r="L7" s="170"/>
      <c r="M7" s="170">
        <f>SUM(M8:M38)</f>
        <v>0</v>
      </c>
      <c r="N7" s="170"/>
      <c r="O7" s="170">
        <f>SUM(O8:O38)</f>
        <v>0</v>
      </c>
      <c r="P7" s="170"/>
      <c r="Q7" s="170">
        <f>SUM(Q8:Q38)</f>
        <v>7.51</v>
      </c>
      <c r="R7" s="171"/>
      <c r="S7" s="170"/>
      <c r="AD7" t="s">
        <v>125</v>
      </c>
    </row>
    <row r="8" spans="1:59" outlineLevel="1" x14ac:dyDescent="0.2">
      <c r="A8" s="151">
        <v>1</v>
      </c>
      <c r="B8" s="161" t="s">
        <v>126</v>
      </c>
      <c r="C8" s="182" t="s">
        <v>911</v>
      </c>
      <c r="D8" s="163" t="s">
        <v>127</v>
      </c>
      <c r="E8" s="167">
        <v>1</v>
      </c>
      <c r="F8" s="188"/>
      <c r="G8" s="172">
        <f>ROUND(E8*F8,2)</f>
        <v>0</v>
      </c>
      <c r="H8" s="172">
        <v>0</v>
      </c>
      <c r="I8" s="172">
        <f>ROUND(E8*H8,2)</f>
        <v>0</v>
      </c>
      <c r="J8" s="172">
        <v>587</v>
      </c>
      <c r="K8" s="172">
        <f>ROUND(E8*J8,2)</f>
        <v>587</v>
      </c>
      <c r="L8" s="172">
        <v>21</v>
      </c>
      <c r="M8" s="172">
        <f>G8*(1+L8/100)</f>
        <v>0</v>
      </c>
      <c r="N8" s="172">
        <v>5.0000000000000002E-5</v>
      </c>
      <c r="O8" s="172">
        <f>ROUND(E8*N8,2)</f>
        <v>0</v>
      </c>
      <c r="P8" s="172">
        <v>0</v>
      </c>
      <c r="Q8" s="172">
        <f>ROUND(E8*P8,2)</f>
        <v>0</v>
      </c>
      <c r="R8" s="173" t="s">
        <v>128</v>
      </c>
      <c r="S8" s="172" t="s">
        <v>129</v>
      </c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 t="s">
        <v>130</v>
      </c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</row>
    <row r="9" spans="1:59" outlineLevel="1" x14ac:dyDescent="0.2">
      <c r="A9" s="151">
        <v>2</v>
      </c>
      <c r="B9" s="161" t="s">
        <v>131</v>
      </c>
      <c r="C9" s="182" t="s">
        <v>132</v>
      </c>
      <c r="D9" s="163" t="s">
        <v>133</v>
      </c>
      <c r="E9" s="167">
        <v>25</v>
      </c>
      <c r="F9" s="188"/>
      <c r="G9" s="172">
        <f>ROUND(E9*F9,2)</f>
        <v>0</v>
      </c>
      <c r="H9" s="172">
        <v>0</v>
      </c>
      <c r="I9" s="172">
        <f>ROUND(E9*H9,2)</f>
        <v>0</v>
      </c>
      <c r="J9" s="172">
        <v>44</v>
      </c>
      <c r="K9" s="172">
        <f>ROUND(E9*J9,2)</f>
        <v>1100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0.22500000000000001</v>
      </c>
      <c r="Q9" s="172">
        <f>ROUND(E9*P9,2)</f>
        <v>5.63</v>
      </c>
      <c r="R9" s="173" t="s">
        <v>134</v>
      </c>
      <c r="S9" s="172" t="s">
        <v>129</v>
      </c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 t="s">
        <v>130</v>
      </c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</row>
    <row r="10" spans="1:59" outlineLevel="1" x14ac:dyDescent="0.2">
      <c r="A10" s="151">
        <v>3</v>
      </c>
      <c r="B10" s="161" t="s">
        <v>135</v>
      </c>
      <c r="C10" s="182" t="s">
        <v>136</v>
      </c>
      <c r="D10" s="163" t="s">
        <v>137</v>
      </c>
      <c r="E10" s="167">
        <v>15</v>
      </c>
      <c r="F10" s="188"/>
      <c r="G10" s="172">
        <f>ROUND(E10*F10,2)</f>
        <v>0</v>
      </c>
      <c r="H10" s="172">
        <v>0</v>
      </c>
      <c r="I10" s="172">
        <f>ROUND(E10*H10,2)</f>
        <v>0</v>
      </c>
      <c r="J10" s="172">
        <v>55.2</v>
      </c>
      <c r="K10" s="172">
        <f>ROUND(E10*J10,2)</f>
        <v>828</v>
      </c>
      <c r="L10" s="172">
        <v>21</v>
      </c>
      <c r="M10" s="172">
        <f>G10*(1+L10/100)</f>
        <v>0</v>
      </c>
      <c r="N10" s="172">
        <v>0</v>
      </c>
      <c r="O10" s="172">
        <f>ROUND(E10*N10,2)</f>
        <v>0</v>
      </c>
      <c r="P10" s="172">
        <v>0.125</v>
      </c>
      <c r="Q10" s="172">
        <f>ROUND(E10*P10,2)</f>
        <v>1.88</v>
      </c>
      <c r="R10" s="173" t="s">
        <v>134</v>
      </c>
      <c r="S10" s="172" t="s">
        <v>129</v>
      </c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 t="s">
        <v>130</v>
      </c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</row>
    <row r="11" spans="1:59" outlineLevel="1" x14ac:dyDescent="0.2">
      <c r="A11" s="151">
        <v>4</v>
      </c>
      <c r="B11" s="161" t="s">
        <v>138</v>
      </c>
      <c r="C11" s="182" t="s">
        <v>139</v>
      </c>
      <c r="D11" s="163" t="s">
        <v>140</v>
      </c>
      <c r="E11" s="167">
        <v>10.5</v>
      </c>
      <c r="F11" s="188"/>
      <c r="G11" s="172">
        <f>ROUND(E11*F11,2)</f>
        <v>0</v>
      </c>
      <c r="H11" s="172">
        <v>0</v>
      </c>
      <c r="I11" s="172">
        <f>ROUND(E11*H11,2)</f>
        <v>0</v>
      </c>
      <c r="J11" s="172">
        <v>326</v>
      </c>
      <c r="K11" s="172">
        <f>ROUND(E11*J11,2)</f>
        <v>3423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3" t="s">
        <v>128</v>
      </c>
      <c r="S11" s="172" t="s">
        <v>129</v>
      </c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 t="s">
        <v>130</v>
      </c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</row>
    <row r="12" spans="1:59" outlineLevel="1" x14ac:dyDescent="0.2">
      <c r="A12" s="151"/>
      <c r="B12" s="161"/>
      <c r="C12" s="183" t="s">
        <v>141</v>
      </c>
      <c r="D12" s="164"/>
      <c r="E12" s="168">
        <v>10.5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172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 t="s">
        <v>142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</row>
    <row r="13" spans="1:59" outlineLevel="1" x14ac:dyDescent="0.2">
      <c r="A13" s="151">
        <v>5</v>
      </c>
      <c r="B13" s="161" t="s">
        <v>143</v>
      </c>
      <c r="C13" s="182" t="s">
        <v>144</v>
      </c>
      <c r="D13" s="163" t="s">
        <v>140</v>
      </c>
      <c r="E13" s="167">
        <v>9.1630000000000003</v>
      </c>
      <c r="F13" s="188"/>
      <c r="G13" s="172">
        <f>ROUND(E13*F13,2)</f>
        <v>0</v>
      </c>
      <c r="H13" s="172">
        <v>0</v>
      </c>
      <c r="I13" s="172">
        <f>ROUND(E13*H13,2)</f>
        <v>0</v>
      </c>
      <c r="J13" s="172">
        <v>349.5</v>
      </c>
      <c r="K13" s="172">
        <f>ROUND(E13*J13,2)</f>
        <v>3202.47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3" t="s">
        <v>128</v>
      </c>
      <c r="S13" s="172" t="s">
        <v>129</v>
      </c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 t="s">
        <v>130</v>
      </c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</row>
    <row r="14" spans="1:59" outlineLevel="1" x14ac:dyDescent="0.2">
      <c r="A14" s="151">
        <v>6</v>
      </c>
      <c r="B14" s="161" t="s">
        <v>145</v>
      </c>
      <c r="C14" s="182" t="s">
        <v>146</v>
      </c>
      <c r="D14" s="163" t="s">
        <v>140</v>
      </c>
      <c r="E14" s="167">
        <v>26.199000000000002</v>
      </c>
      <c r="F14" s="188"/>
      <c r="G14" s="172">
        <f>ROUND(E14*F14,2)</f>
        <v>0</v>
      </c>
      <c r="H14" s="172">
        <v>0</v>
      </c>
      <c r="I14" s="172">
        <f>ROUND(E14*H14,2)</f>
        <v>0</v>
      </c>
      <c r="J14" s="172">
        <v>151</v>
      </c>
      <c r="K14" s="172">
        <f>ROUND(E14*J14,2)</f>
        <v>3956.05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3" t="s">
        <v>128</v>
      </c>
      <c r="S14" s="172" t="s">
        <v>129</v>
      </c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 t="s">
        <v>130</v>
      </c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</row>
    <row r="15" spans="1:59" outlineLevel="1" x14ac:dyDescent="0.2">
      <c r="A15" s="151"/>
      <c r="B15" s="161"/>
      <c r="C15" s="183" t="s">
        <v>147</v>
      </c>
      <c r="D15" s="164"/>
      <c r="E15" s="168">
        <v>32.335000000000001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  <c r="S15" s="172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 t="s">
        <v>142</v>
      </c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</row>
    <row r="16" spans="1:59" outlineLevel="1" x14ac:dyDescent="0.2">
      <c r="A16" s="151"/>
      <c r="B16" s="161"/>
      <c r="C16" s="183" t="s">
        <v>148</v>
      </c>
      <c r="D16" s="164"/>
      <c r="E16" s="168">
        <v>-6.1360000000000001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2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 t="s">
        <v>142</v>
      </c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</row>
    <row r="17" spans="1:59" outlineLevel="1" x14ac:dyDescent="0.2">
      <c r="A17" s="151">
        <v>7</v>
      </c>
      <c r="B17" s="161" t="s">
        <v>149</v>
      </c>
      <c r="C17" s="182" t="s">
        <v>150</v>
      </c>
      <c r="D17" s="163" t="s">
        <v>140</v>
      </c>
      <c r="E17" s="167">
        <v>26.199000000000002</v>
      </c>
      <c r="F17" s="188"/>
      <c r="G17" s="172">
        <f>ROUND(E17*F17,2)</f>
        <v>0</v>
      </c>
      <c r="H17" s="172">
        <v>0</v>
      </c>
      <c r="I17" s="172">
        <f>ROUND(E17*H17,2)</f>
        <v>0</v>
      </c>
      <c r="J17" s="172">
        <v>213</v>
      </c>
      <c r="K17" s="172">
        <f>ROUND(E17*J17,2)</f>
        <v>5580.39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3" t="s">
        <v>128</v>
      </c>
      <c r="S17" s="172" t="s">
        <v>129</v>
      </c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 t="s">
        <v>130</v>
      </c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</row>
    <row r="18" spans="1:59" outlineLevel="1" x14ac:dyDescent="0.2">
      <c r="A18" s="151">
        <v>8</v>
      </c>
      <c r="B18" s="161" t="s">
        <v>151</v>
      </c>
      <c r="C18" s="182" t="s">
        <v>152</v>
      </c>
      <c r="D18" s="163" t="s">
        <v>140</v>
      </c>
      <c r="E18" s="167">
        <v>6.1360000000000001</v>
      </c>
      <c r="F18" s="188"/>
      <c r="G18" s="172">
        <f>ROUND(E18*F18,2)</f>
        <v>0</v>
      </c>
      <c r="H18" s="172">
        <v>0</v>
      </c>
      <c r="I18" s="172">
        <f>ROUND(E18*H18,2)</f>
        <v>0</v>
      </c>
      <c r="J18" s="172">
        <v>690</v>
      </c>
      <c r="K18" s="172">
        <f>ROUND(E18*J18,2)</f>
        <v>4233.84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3" t="s">
        <v>128</v>
      </c>
      <c r="S18" s="172" t="s">
        <v>129</v>
      </c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 t="s">
        <v>130</v>
      </c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</row>
    <row r="19" spans="1:59" outlineLevel="1" x14ac:dyDescent="0.2">
      <c r="A19" s="151"/>
      <c r="B19" s="161"/>
      <c r="C19" s="183" t="s">
        <v>153</v>
      </c>
      <c r="D19" s="164"/>
      <c r="E19" s="168">
        <v>4.2240000000000002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 t="s">
        <v>142</v>
      </c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</row>
    <row r="20" spans="1:59" ht="22.5" outlineLevel="1" x14ac:dyDescent="0.2">
      <c r="A20" s="151"/>
      <c r="B20" s="161"/>
      <c r="C20" s="183" t="s">
        <v>154</v>
      </c>
      <c r="D20" s="164"/>
      <c r="E20" s="168">
        <v>1.9119999999999999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 t="s">
        <v>142</v>
      </c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</row>
    <row r="21" spans="1:59" outlineLevel="1" x14ac:dyDescent="0.2">
      <c r="A21" s="151">
        <v>9</v>
      </c>
      <c r="B21" s="161" t="s">
        <v>155</v>
      </c>
      <c r="C21" s="182" t="s">
        <v>156</v>
      </c>
      <c r="D21" s="163" t="s">
        <v>140</v>
      </c>
      <c r="E21" s="167">
        <v>6.1360000000000001</v>
      </c>
      <c r="F21" s="188"/>
      <c r="G21" s="172">
        <f>ROUND(E21*F21,2)</f>
        <v>0</v>
      </c>
      <c r="H21" s="172">
        <v>0</v>
      </c>
      <c r="I21" s="172">
        <f>ROUND(E21*H21,2)</f>
        <v>0</v>
      </c>
      <c r="J21" s="172">
        <v>291.5</v>
      </c>
      <c r="K21" s="172">
        <f>ROUND(E21*J21,2)</f>
        <v>1788.64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3" t="s">
        <v>128</v>
      </c>
      <c r="S21" s="172" t="s">
        <v>129</v>
      </c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 t="s">
        <v>130</v>
      </c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</row>
    <row r="22" spans="1:59" outlineLevel="1" x14ac:dyDescent="0.2">
      <c r="A22" s="151">
        <v>10</v>
      </c>
      <c r="B22" s="161" t="s">
        <v>157</v>
      </c>
      <c r="C22" s="182" t="s">
        <v>158</v>
      </c>
      <c r="D22" s="163" t="s">
        <v>133</v>
      </c>
      <c r="E22" s="167">
        <v>60.5</v>
      </c>
      <c r="F22" s="188"/>
      <c r="G22" s="172">
        <f>ROUND(E22*F22,2)</f>
        <v>0</v>
      </c>
      <c r="H22" s="172">
        <v>0</v>
      </c>
      <c r="I22" s="172">
        <f>ROUND(E22*H22,2)</f>
        <v>0</v>
      </c>
      <c r="J22" s="172">
        <v>11.7</v>
      </c>
      <c r="K22" s="172">
        <f>ROUND(E22*J22,2)</f>
        <v>707.85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3" t="s">
        <v>128</v>
      </c>
      <c r="S22" s="172" t="s">
        <v>129</v>
      </c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 t="s">
        <v>130</v>
      </c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</row>
    <row r="23" spans="1:59" outlineLevel="1" x14ac:dyDescent="0.2">
      <c r="A23" s="151"/>
      <c r="B23" s="161"/>
      <c r="C23" s="183" t="s">
        <v>159</v>
      </c>
      <c r="D23" s="164"/>
      <c r="E23" s="168">
        <v>60.5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 t="s">
        <v>142</v>
      </c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</row>
    <row r="24" spans="1:59" outlineLevel="1" x14ac:dyDescent="0.2">
      <c r="A24" s="151">
        <v>11</v>
      </c>
      <c r="B24" s="161" t="s">
        <v>160</v>
      </c>
      <c r="C24" s="182" t="s">
        <v>161</v>
      </c>
      <c r="D24" s="163" t="s">
        <v>162</v>
      </c>
      <c r="E24" s="167">
        <v>44.5383</v>
      </c>
      <c r="F24" s="188"/>
      <c r="G24" s="172">
        <f>ROUND(E24*F24,2)</f>
        <v>0</v>
      </c>
      <c r="H24" s="172">
        <v>0</v>
      </c>
      <c r="I24" s="172">
        <f>ROUND(E24*H24,2)</f>
        <v>0</v>
      </c>
      <c r="J24" s="172">
        <v>120</v>
      </c>
      <c r="K24" s="172">
        <f>ROUND(E24*J24,2)</f>
        <v>5344.6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3" t="s">
        <v>128</v>
      </c>
      <c r="S24" s="172" t="s">
        <v>163</v>
      </c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 t="s">
        <v>130</v>
      </c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</row>
    <row r="25" spans="1:59" outlineLevel="1" x14ac:dyDescent="0.2">
      <c r="A25" s="151"/>
      <c r="B25" s="161"/>
      <c r="C25" s="183" t="s">
        <v>164</v>
      </c>
      <c r="D25" s="164"/>
      <c r="E25" s="168">
        <v>44.5383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 t="s">
        <v>142</v>
      </c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</row>
    <row r="26" spans="1:59" outlineLevel="1" x14ac:dyDescent="0.2">
      <c r="A26" s="151">
        <v>12</v>
      </c>
      <c r="B26" s="161" t="s">
        <v>165</v>
      </c>
      <c r="C26" s="182" t="s">
        <v>912</v>
      </c>
      <c r="D26" s="163" t="s">
        <v>127</v>
      </c>
      <c r="E26" s="167">
        <v>1</v>
      </c>
      <c r="F26" s="188"/>
      <c r="G26" s="172">
        <f>ROUND(E26*F26,2)</f>
        <v>0</v>
      </c>
      <c r="H26" s="172">
        <v>0</v>
      </c>
      <c r="I26" s="172">
        <f>ROUND(E26*H26,2)</f>
        <v>0</v>
      </c>
      <c r="J26" s="172">
        <v>389.5</v>
      </c>
      <c r="K26" s="172">
        <f>ROUND(E26*J26,2)</f>
        <v>389.5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3"/>
      <c r="S26" s="172" t="s">
        <v>129</v>
      </c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 t="s">
        <v>130</v>
      </c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</row>
    <row r="27" spans="1:59" outlineLevel="1" x14ac:dyDescent="0.2">
      <c r="A27" s="151">
        <v>13</v>
      </c>
      <c r="B27" s="161" t="s">
        <v>166</v>
      </c>
      <c r="C27" s="182" t="s">
        <v>167</v>
      </c>
      <c r="D27" s="163" t="s">
        <v>140</v>
      </c>
      <c r="E27" s="167">
        <v>9.1630000000000003</v>
      </c>
      <c r="F27" s="188"/>
      <c r="G27" s="172">
        <f>ROUND(E27*F27,2)</f>
        <v>0</v>
      </c>
      <c r="H27" s="172">
        <v>0</v>
      </c>
      <c r="I27" s="172">
        <f>ROUND(E27*H27,2)</f>
        <v>0</v>
      </c>
      <c r="J27" s="172">
        <v>581</v>
      </c>
      <c r="K27" s="172">
        <f>ROUND(E27*J27,2)</f>
        <v>5323.7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3"/>
      <c r="S27" s="172" t="s">
        <v>129</v>
      </c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 t="s">
        <v>130</v>
      </c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</row>
    <row r="28" spans="1:59" ht="22.5" outlineLevel="1" x14ac:dyDescent="0.2">
      <c r="A28" s="151"/>
      <c r="B28" s="161"/>
      <c r="C28" s="183" t="s">
        <v>168</v>
      </c>
      <c r="D28" s="164"/>
      <c r="E28" s="168">
        <v>6.1120000000000001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2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 t="s">
        <v>142</v>
      </c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</row>
    <row r="29" spans="1:59" outlineLevel="1" x14ac:dyDescent="0.2">
      <c r="A29" s="151"/>
      <c r="B29" s="161"/>
      <c r="C29" s="183" t="s">
        <v>169</v>
      </c>
      <c r="D29" s="164"/>
      <c r="E29" s="168">
        <v>1.242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2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 t="s">
        <v>142</v>
      </c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</row>
    <row r="30" spans="1:59" outlineLevel="1" x14ac:dyDescent="0.2">
      <c r="A30" s="151"/>
      <c r="B30" s="161"/>
      <c r="C30" s="183" t="s">
        <v>170</v>
      </c>
      <c r="D30" s="164"/>
      <c r="E30" s="168">
        <v>1.8089999999999999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3"/>
      <c r="S30" s="172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 t="s">
        <v>142</v>
      </c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</row>
    <row r="31" spans="1:59" ht="22.5" outlineLevel="1" x14ac:dyDescent="0.2">
      <c r="A31" s="151">
        <v>14</v>
      </c>
      <c r="B31" s="161" t="s">
        <v>171</v>
      </c>
      <c r="C31" s="182" t="s">
        <v>172</v>
      </c>
      <c r="D31" s="163" t="s">
        <v>140</v>
      </c>
      <c r="E31" s="167">
        <v>12.672000000000001</v>
      </c>
      <c r="F31" s="188"/>
      <c r="G31" s="172">
        <f>ROUND(E31*F31,2)</f>
        <v>0</v>
      </c>
      <c r="H31" s="172">
        <v>0</v>
      </c>
      <c r="I31" s="172">
        <f>ROUND(E31*H31,2)</f>
        <v>0</v>
      </c>
      <c r="J31" s="172">
        <v>574</v>
      </c>
      <c r="K31" s="172">
        <f>ROUND(E31*J31,2)</f>
        <v>7273.73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3"/>
      <c r="S31" s="172" t="s">
        <v>129</v>
      </c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 t="s">
        <v>130</v>
      </c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</row>
    <row r="32" spans="1:59" outlineLevel="1" x14ac:dyDescent="0.2">
      <c r="A32" s="151"/>
      <c r="B32" s="161"/>
      <c r="C32" s="183" t="s">
        <v>173</v>
      </c>
      <c r="D32" s="164"/>
      <c r="E32" s="168">
        <v>12.672000000000001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3"/>
      <c r="S32" s="172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 t="s">
        <v>142</v>
      </c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</row>
    <row r="33" spans="1:59" ht="22.5" outlineLevel="1" x14ac:dyDescent="0.2">
      <c r="A33" s="151">
        <v>15</v>
      </c>
      <c r="B33" s="161" t="s">
        <v>174</v>
      </c>
      <c r="C33" s="182" t="s">
        <v>175</v>
      </c>
      <c r="D33" s="163" t="s">
        <v>140</v>
      </c>
      <c r="E33" s="167">
        <v>12.672000000000001</v>
      </c>
      <c r="F33" s="188"/>
      <c r="G33" s="172">
        <f t="shared" ref="G33:G38" si="0">ROUND(E33*F33,2)</f>
        <v>0</v>
      </c>
      <c r="H33" s="172">
        <v>0</v>
      </c>
      <c r="I33" s="172">
        <f t="shared" ref="I33:I38" si="1">ROUND(E33*H33,2)</f>
        <v>0</v>
      </c>
      <c r="J33" s="172">
        <v>61</v>
      </c>
      <c r="K33" s="172">
        <f t="shared" ref="K33:K38" si="2">ROUND(E33*J33,2)</f>
        <v>772.99</v>
      </c>
      <c r="L33" s="172">
        <v>21</v>
      </c>
      <c r="M33" s="172">
        <f t="shared" ref="M33:M38" si="3">G33*(1+L33/100)</f>
        <v>0</v>
      </c>
      <c r="N33" s="172">
        <v>0</v>
      </c>
      <c r="O33" s="172">
        <f t="shared" ref="O33:O38" si="4">ROUND(E33*N33,2)</f>
        <v>0</v>
      </c>
      <c r="P33" s="172">
        <v>0</v>
      </c>
      <c r="Q33" s="172">
        <f t="shared" ref="Q33:Q38" si="5">ROUND(E33*P33,2)</f>
        <v>0</v>
      </c>
      <c r="R33" s="173"/>
      <c r="S33" s="172" t="s">
        <v>129</v>
      </c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 t="s">
        <v>130</v>
      </c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</row>
    <row r="34" spans="1:59" ht="33.75" outlineLevel="1" x14ac:dyDescent="0.2">
      <c r="A34" s="151">
        <v>16</v>
      </c>
      <c r="B34" s="161" t="s">
        <v>918</v>
      </c>
      <c r="C34" s="182" t="s">
        <v>915</v>
      </c>
      <c r="D34" s="163" t="s">
        <v>127</v>
      </c>
      <c r="E34" s="167">
        <v>2</v>
      </c>
      <c r="F34" s="188"/>
      <c r="G34" s="172">
        <f t="shared" si="0"/>
        <v>0</v>
      </c>
      <c r="H34" s="172">
        <v>0</v>
      </c>
      <c r="I34" s="172">
        <f t="shared" si="1"/>
        <v>0</v>
      </c>
      <c r="J34" s="172">
        <v>61</v>
      </c>
      <c r="K34" s="172">
        <f t="shared" si="2"/>
        <v>122</v>
      </c>
      <c r="L34" s="172">
        <v>21</v>
      </c>
      <c r="M34" s="172">
        <f t="shared" si="3"/>
        <v>0</v>
      </c>
      <c r="N34" s="172">
        <v>0</v>
      </c>
      <c r="O34" s="172">
        <f t="shared" si="4"/>
        <v>0</v>
      </c>
      <c r="P34" s="172">
        <v>0</v>
      </c>
      <c r="Q34" s="172">
        <f t="shared" si="5"/>
        <v>0</v>
      </c>
      <c r="R34" s="173"/>
      <c r="S34" s="172" t="s">
        <v>129</v>
      </c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</row>
    <row r="35" spans="1:59" ht="22.5" outlineLevel="1" x14ac:dyDescent="0.2">
      <c r="A35" s="151">
        <v>17</v>
      </c>
      <c r="B35" s="161" t="s">
        <v>919</v>
      </c>
      <c r="C35" s="182" t="s">
        <v>916</v>
      </c>
      <c r="D35" s="163" t="s">
        <v>127</v>
      </c>
      <c r="E35" s="167">
        <v>1</v>
      </c>
      <c r="F35" s="188"/>
      <c r="G35" s="172">
        <f t="shared" si="0"/>
        <v>0</v>
      </c>
      <c r="H35" s="172">
        <v>0</v>
      </c>
      <c r="I35" s="172">
        <f t="shared" si="1"/>
        <v>0</v>
      </c>
      <c r="J35" s="172">
        <v>61</v>
      </c>
      <c r="K35" s="172">
        <f t="shared" si="2"/>
        <v>61</v>
      </c>
      <c r="L35" s="172">
        <v>21</v>
      </c>
      <c r="M35" s="172">
        <f t="shared" si="3"/>
        <v>0</v>
      </c>
      <c r="N35" s="172">
        <v>0</v>
      </c>
      <c r="O35" s="172">
        <f t="shared" si="4"/>
        <v>0</v>
      </c>
      <c r="P35" s="172">
        <v>0</v>
      </c>
      <c r="Q35" s="172">
        <f t="shared" si="5"/>
        <v>0</v>
      </c>
      <c r="R35" s="173"/>
      <c r="S35" s="172" t="s">
        <v>129</v>
      </c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</row>
    <row r="36" spans="1:59" ht="22.5" outlineLevel="1" x14ac:dyDescent="0.2">
      <c r="A36" s="151">
        <v>18</v>
      </c>
      <c r="B36" s="161" t="s">
        <v>920</v>
      </c>
      <c r="C36" s="182" t="s">
        <v>917</v>
      </c>
      <c r="D36" s="163" t="s">
        <v>127</v>
      </c>
      <c r="E36" s="167">
        <v>1</v>
      </c>
      <c r="F36" s="188"/>
      <c r="G36" s="172">
        <f t="shared" si="0"/>
        <v>0</v>
      </c>
      <c r="H36" s="172">
        <v>0</v>
      </c>
      <c r="I36" s="172">
        <f t="shared" si="1"/>
        <v>0</v>
      </c>
      <c r="J36" s="172">
        <v>61</v>
      </c>
      <c r="K36" s="172">
        <f t="shared" si="2"/>
        <v>61</v>
      </c>
      <c r="L36" s="172">
        <v>21</v>
      </c>
      <c r="M36" s="172">
        <f t="shared" si="3"/>
        <v>0</v>
      </c>
      <c r="N36" s="172">
        <v>0</v>
      </c>
      <c r="O36" s="172">
        <f t="shared" si="4"/>
        <v>0</v>
      </c>
      <c r="P36" s="172">
        <v>0</v>
      </c>
      <c r="Q36" s="172">
        <f t="shared" si="5"/>
        <v>0</v>
      </c>
      <c r="R36" s="173"/>
      <c r="S36" s="172" t="s">
        <v>129</v>
      </c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 t="s">
        <v>130</v>
      </c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</row>
    <row r="37" spans="1:59" outlineLevel="1" x14ac:dyDescent="0.2">
      <c r="A37" s="151">
        <v>19</v>
      </c>
      <c r="B37" s="161" t="s">
        <v>176</v>
      </c>
      <c r="C37" s="182" t="s">
        <v>913</v>
      </c>
      <c r="D37" s="163" t="s">
        <v>127</v>
      </c>
      <c r="E37" s="167">
        <v>1</v>
      </c>
      <c r="F37" s="188"/>
      <c r="G37" s="172">
        <f t="shared" si="0"/>
        <v>0</v>
      </c>
      <c r="H37" s="172">
        <v>0</v>
      </c>
      <c r="I37" s="172">
        <f t="shared" si="1"/>
        <v>0</v>
      </c>
      <c r="J37" s="172">
        <v>169.5</v>
      </c>
      <c r="K37" s="172">
        <f t="shared" si="2"/>
        <v>169.5</v>
      </c>
      <c r="L37" s="172">
        <v>21</v>
      </c>
      <c r="M37" s="172">
        <f t="shared" si="3"/>
        <v>0</v>
      </c>
      <c r="N37" s="172">
        <v>0</v>
      </c>
      <c r="O37" s="172">
        <f t="shared" si="4"/>
        <v>0</v>
      </c>
      <c r="P37" s="172">
        <v>0</v>
      </c>
      <c r="Q37" s="172">
        <f t="shared" si="5"/>
        <v>0</v>
      </c>
      <c r="R37" s="173"/>
      <c r="S37" s="172" t="s">
        <v>129</v>
      </c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 t="s">
        <v>130</v>
      </c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</row>
    <row r="38" spans="1:59" x14ac:dyDescent="0.2">
      <c r="A38" s="151">
        <v>20</v>
      </c>
      <c r="B38" s="161" t="s">
        <v>177</v>
      </c>
      <c r="C38" s="182" t="s">
        <v>914</v>
      </c>
      <c r="D38" s="163" t="s">
        <v>127</v>
      </c>
      <c r="E38" s="167">
        <v>1</v>
      </c>
      <c r="F38" s="188"/>
      <c r="G38" s="172">
        <f t="shared" si="0"/>
        <v>0</v>
      </c>
      <c r="H38" s="172">
        <v>0</v>
      </c>
      <c r="I38" s="172">
        <f t="shared" si="1"/>
        <v>0</v>
      </c>
      <c r="J38" s="172">
        <v>420</v>
      </c>
      <c r="K38" s="172">
        <f t="shared" si="2"/>
        <v>420</v>
      </c>
      <c r="L38" s="172">
        <v>21</v>
      </c>
      <c r="M38" s="172">
        <f t="shared" si="3"/>
        <v>0</v>
      </c>
      <c r="N38" s="172">
        <v>0</v>
      </c>
      <c r="O38" s="172">
        <f t="shared" si="4"/>
        <v>0</v>
      </c>
      <c r="P38" s="172">
        <v>0</v>
      </c>
      <c r="Q38" s="172">
        <f t="shared" si="5"/>
        <v>0</v>
      </c>
      <c r="R38" s="173"/>
      <c r="S38" s="172" t="s">
        <v>129</v>
      </c>
      <c r="AD38" t="s">
        <v>125</v>
      </c>
    </row>
    <row r="39" spans="1:59" outlineLevel="1" x14ac:dyDescent="0.2">
      <c r="A39" s="157" t="s">
        <v>124</v>
      </c>
      <c r="B39" s="162" t="s">
        <v>53</v>
      </c>
      <c r="C39" s="184" t="s">
        <v>54</v>
      </c>
      <c r="D39" s="165"/>
      <c r="E39" s="169"/>
      <c r="F39" s="174"/>
      <c r="G39" s="174">
        <f>SUM(G40:G55)</f>
        <v>0</v>
      </c>
      <c r="H39" s="174"/>
      <c r="I39" s="174">
        <f>SUM(I40:I55)</f>
        <v>0</v>
      </c>
      <c r="J39" s="174"/>
      <c r="K39" s="174">
        <f>SUM(K40:K55)</f>
        <v>101577.90999999999</v>
      </c>
      <c r="L39" s="174"/>
      <c r="M39" s="174">
        <f>SUM(M40:M55)</f>
        <v>0</v>
      </c>
      <c r="N39" s="174"/>
      <c r="O39" s="174">
        <f>SUM(O40:O55)</f>
        <v>53.01</v>
      </c>
      <c r="P39" s="174"/>
      <c r="Q39" s="174">
        <f>SUM(Q40:Q55)</f>
        <v>0</v>
      </c>
      <c r="R39" s="175"/>
      <c r="S39" s="174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 t="s">
        <v>130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</row>
    <row r="40" spans="1:59" outlineLevel="1" x14ac:dyDescent="0.2">
      <c r="A40" s="151">
        <v>21</v>
      </c>
      <c r="B40" s="161" t="s">
        <v>178</v>
      </c>
      <c r="C40" s="182" t="s">
        <v>179</v>
      </c>
      <c r="D40" s="163" t="s">
        <v>140</v>
      </c>
      <c r="E40" s="167">
        <v>19.652999999999999</v>
      </c>
      <c r="F40" s="188"/>
      <c r="G40" s="172">
        <f>ROUND(E40*F40,2)</f>
        <v>0</v>
      </c>
      <c r="H40" s="172">
        <v>0</v>
      </c>
      <c r="I40" s="172">
        <f>ROUND(E40*H40,2)</f>
        <v>0</v>
      </c>
      <c r="J40" s="172">
        <v>2360</v>
      </c>
      <c r="K40" s="172">
        <f>ROUND(E40*J40,2)</f>
        <v>46381.08</v>
      </c>
      <c r="L40" s="172">
        <v>21</v>
      </c>
      <c r="M40" s="172">
        <f>G40*(1+L40/100)</f>
        <v>0</v>
      </c>
      <c r="N40" s="172">
        <v>2.5249999999999999</v>
      </c>
      <c r="O40" s="172">
        <f>ROUND(E40*N40,2)</f>
        <v>49.62</v>
      </c>
      <c r="P40" s="172">
        <v>0</v>
      </c>
      <c r="Q40" s="172">
        <f>ROUND(E40*P40,2)</f>
        <v>0</v>
      </c>
      <c r="R40" s="173" t="s">
        <v>180</v>
      </c>
      <c r="S40" s="172" t="s">
        <v>129</v>
      </c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 t="s">
        <v>142</v>
      </c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</row>
    <row r="41" spans="1:59" outlineLevel="1" x14ac:dyDescent="0.2">
      <c r="A41" s="151"/>
      <c r="B41" s="161"/>
      <c r="C41" s="183" t="s">
        <v>181</v>
      </c>
      <c r="D41" s="164"/>
      <c r="E41" s="168">
        <v>9.984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3"/>
      <c r="S41" s="172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 t="s">
        <v>142</v>
      </c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</row>
    <row r="42" spans="1:59" ht="22.5" outlineLevel="1" x14ac:dyDescent="0.2">
      <c r="A42" s="151"/>
      <c r="B42" s="161"/>
      <c r="C42" s="183" t="s">
        <v>182</v>
      </c>
      <c r="D42" s="164"/>
      <c r="E42" s="168">
        <v>5.25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/>
      <c r="S42" s="172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 t="s">
        <v>142</v>
      </c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</row>
    <row r="43" spans="1:59" outlineLevel="1" x14ac:dyDescent="0.2">
      <c r="A43" s="151"/>
      <c r="B43" s="161"/>
      <c r="C43" s="183" t="s">
        <v>183</v>
      </c>
      <c r="D43" s="164"/>
      <c r="E43" s="168">
        <v>1.4039999999999999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72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 t="s">
        <v>142</v>
      </c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</row>
    <row r="44" spans="1:59" outlineLevel="1" x14ac:dyDescent="0.2">
      <c r="A44" s="151"/>
      <c r="B44" s="161"/>
      <c r="C44" s="183" t="s">
        <v>184</v>
      </c>
      <c r="D44" s="164"/>
      <c r="E44" s="168">
        <v>3.0150000000000001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72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 t="s">
        <v>130</v>
      </c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</row>
    <row r="45" spans="1:59" outlineLevel="1" x14ac:dyDescent="0.2">
      <c r="A45" s="151">
        <v>22</v>
      </c>
      <c r="B45" s="161" t="s">
        <v>185</v>
      </c>
      <c r="C45" s="182" t="s">
        <v>186</v>
      </c>
      <c r="D45" s="163" t="s">
        <v>133</v>
      </c>
      <c r="E45" s="167">
        <v>84.54</v>
      </c>
      <c r="F45" s="188"/>
      <c r="G45" s="172">
        <f>ROUND(E45*F45,2)</f>
        <v>0</v>
      </c>
      <c r="H45" s="172">
        <v>0</v>
      </c>
      <c r="I45" s="172">
        <f>ROUND(E45*H45,2)</f>
        <v>0</v>
      </c>
      <c r="J45" s="172">
        <v>497</v>
      </c>
      <c r="K45" s="172">
        <f>ROUND(E45*J45,2)</f>
        <v>42016.38</v>
      </c>
      <c r="L45" s="172">
        <v>21</v>
      </c>
      <c r="M45" s="172">
        <f>G45*(1+L45/100)</f>
        <v>0</v>
      </c>
      <c r="N45" s="172">
        <v>3.916E-2</v>
      </c>
      <c r="O45" s="172">
        <f>ROUND(E45*N45,2)</f>
        <v>3.31</v>
      </c>
      <c r="P45" s="172">
        <v>0</v>
      </c>
      <c r="Q45" s="172">
        <f>ROUND(E45*P45,2)</f>
        <v>0</v>
      </c>
      <c r="R45" s="173" t="s">
        <v>180</v>
      </c>
      <c r="S45" s="172" t="s">
        <v>129</v>
      </c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 t="s">
        <v>142</v>
      </c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</row>
    <row r="46" spans="1:59" outlineLevel="1" x14ac:dyDescent="0.2">
      <c r="A46" s="151"/>
      <c r="B46" s="161"/>
      <c r="C46" s="183" t="s">
        <v>187</v>
      </c>
      <c r="D46" s="164"/>
      <c r="E46" s="168">
        <v>33.28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/>
      <c r="S46" s="172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 t="s">
        <v>142</v>
      </c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</row>
    <row r="47" spans="1:59" ht="22.5" outlineLevel="1" x14ac:dyDescent="0.2">
      <c r="A47" s="151"/>
      <c r="B47" s="161"/>
      <c r="C47" s="183" t="s">
        <v>188</v>
      </c>
      <c r="D47" s="164"/>
      <c r="E47" s="168">
        <v>21.2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3"/>
      <c r="S47" s="172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 t="s">
        <v>142</v>
      </c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</row>
    <row r="48" spans="1:59" outlineLevel="1" x14ac:dyDescent="0.2">
      <c r="A48" s="151"/>
      <c r="B48" s="161"/>
      <c r="C48" s="183" t="s">
        <v>189</v>
      </c>
      <c r="D48" s="164"/>
      <c r="E48" s="168">
        <v>9.36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3"/>
      <c r="S48" s="172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 t="s">
        <v>142</v>
      </c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</row>
    <row r="49" spans="1:59" outlineLevel="1" x14ac:dyDescent="0.2">
      <c r="A49" s="151"/>
      <c r="B49" s="161"/>
      <c r="C49" s="183" t="s">
        <v>190</v>
      </c>
      <c r="D49" s="164"/>
      <c r="E49" s="168">
        <v>20.7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3"/>
      <c r="S49" s="172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 t="s">
        <v>130</v>
      </c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</row>
    <row r="50" spans="1:59" outlineLevel="1" x14ac:dyDescent="0.2">
      <c r="A50" s="151">
        <v>23</v>
      </c>
      <c r="B50" s="161" t="s">
        <v>191</v>
      </c>
      <c r="C50" s="182" t="s">
        <v>192</v>
      </c>
      <c r="D50" s="163" t="s">
        <v>133</v>
      </c>
      <c r="E50" s="167">
        <v>84.54</v>
      </c>
      <c r="F50" s="188"/>
      <c r="G50" s="172">
        <f>ROUND(E50*F50,2)</f>
        <v>0</v>
      </c>
      <c r="H50" s="172">
        <v>0</v>
      </c>
      <c r="I50" s="172">
        <f>ROUND(E50*H50,2)</f>
        <v>0</v>
      </c>
      <c r="J50" s="172">
        <v>103.5</v>
      </c>
      <c r="K50" s="172">
        <f>ROUND(E50*J50,2)</f>
        <v>8749.89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3" t="s">
        <v>180</v>
      </c>
      <c r="S50" s="172" t="s">
        <v>129</v>
      </c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 t="s">
        <v>130</v>
      </c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</row>
    <row r="51" spans="1:59" outlineLevel="1" x14ac:dyDescent="0.2">
      <c r="A51" s="151">
        <v>24</v>
      </c>
      <c r="B51" s="161" t="s">
        <v>193</v>
      </c>
      <c r="C51" s="182" t="s">
        <v>194</v>
      </c>
      <c r="D51" s="163" t="s">
        <v>127</v>
      </c>
      <c r="E51" s="167">
        <v>2</v>
      </c>
      <c r="F51" s="188"/>
      <c r="G51" s="172">
        <f>ROUND(E51*F51,2)</f>
        <v>0</v>
      </c>
      <c r="H51" s="172">
        <v>0</v>
      </c>
      <c r="I51" s="172">
        <f>ROUND(E51*H51,2)</f>
        <v>0</v>
      </c>
      <c r="J51" s="172">
        <v>490</v>
      </c>
      <c r="K51" s="172">
        <f>ROUND(E51*J51,2)</f>
        <v>980</v>
      </c>
      <c r="L51" s="172">
        <v>21</v>
      </c>
      <c r="M51" s="172">
        <f>G51*(1+L51/100)</f>
        <v>0</v>
      </c>
      <c r="N51" s="172">
        <v>3.47E-3</v>
      </c>
      <c r="O51" s="172">
        <f>ROUND(E51*N51,2)</f>
        <v>0.01</v>
      </c>
      <c r="P51" s="172">
        <v>0</v>
      </c>
      <c r="Q51" s="172">
        <f>ROUND(E51*P51,2)</f>
        <v>0</v>
      </c>
      <c r="R51" s="173" t="s">
        <v>180</v>
      </c>
      <c r="S51" s="172" t="s">
        <v>129</v>
      </c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 t="s">
        <v>130</v>
      </c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</row>
    <row r="52" spans="1:59" outlineLevel="1" x14ac:dyDescent="0.2">
      <c r="A52" s="151">
        <v>25</v>
      </c>
      <c r="B52" s="161" t="s">
        <v>195</v>
      </c>
      <c r="C52" s="182" t="s">
        <v>196</v>
      </c>
      <c r="D52" s="163" t="s">
        <v>162</v>
      </c>
      <c r="E52" s="167">
        <v>6.447E-2</v>
      </c>
      <c r="F52" s="188"/>
      <c r="G52" s="172">
        <f>ROUND(E52*F52,2)</f>
        <v>0</v>
      </c>
      <c r="H52" s="172">
        <v>0</v>
      </c>
      <c r="I52" s="172">
        <f>ROUND(E52*H52,2)</f>
        <v>0</v>
      </c>
      <c r="J52" s="172">
        <v>33280</v>
      </c>
      <c r="K52" s="172">
        <f>ROUND(E52*J52,2)</f>
        <v>2145.56</v>
      </c>
      <c r="L52" s="172">
        <v>21</v>
      </c>
      <c r="M52" s="172">
        <f>G52*(1+L52/100)</f>
        <v>0</v>
      </c>
      <c r="N52" s="172">
        <v>1.0211600000000001</v>
      </c>
      <c r="O52" s="172">
        <f>ROUND(E52*N52,2)</f>
        <v>7.0000000000000007E-2</v>
      </c>
      <c r="P52" s="172">
        <v>0</v>
      </c>
      <c r="Q52" s="172">
        <f>ROUND(E52*P52,2)</f>
        <v>0</v>
      </c>
      <c r="R52" s="173" t="s">
        <v>180</v>
      </c>
      <c r="S52" s="172" t="s">
        <v>129</v>
      </c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 t="s">
        <v>142</v>
      </c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</row>
    <row r="53" spans="1:59" ht="22.5" outlineLevel="1" x14ac:dyDescent="0.2">
      <c r="A53" s="151"/>
      <c r="B53" s="161"/>
      <c r="C53" s="183" t="s">
        <v>197</v>
      </c>
      <c r="D53" s="164"/>
      <c r="E53" s="168">
        <v>6.447E-2</v>
      </c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3"/>
      <c r="S53" s="172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 t="s">
        <v>130</v>
      </c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</row>
    <row r="54" spans="1:59" outlineLevel="1" x14ac:dyDescent="0.2">
      <c r="A54" s="151">
        <v>26</v>
      </c>
      <c r="B54" s="161" t="s">
        <v>198</v>
      </c>
      <c r="C54" s="182" t="s">
        <v>199</v>
      </c>
      <c r="D54" s="163" t="s">
        <v>127</v>
      </c>
      <c r="E54" s="167">
        <v>3</v>
      </c>
      <c r="F54" s="188"/>
      <c r="G54" s="172">
        <f>ROUND(E54*F54,2)</f>
        <v>0</v>
      </c>
      <c r="H54" s="172">
        <v>0</v>
      </c>
      <c r="I54" s="172">
        <f>ROUND(E54*H54,2)</f>
        <v>0</v>
      </c>
      <c r="J54" s="172">
        <v>435</v>
      </c>
      <c r="K54" s="172">
        <f>ROUND(E54*J54,2)</f>
        <v>1305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3"/>
      <c r="S54" s="172" t="s">
        <v>163</v>
      </c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 t="s">
        <v>142</v>
      </c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</row>
    <row r="55" spans="1:59" x14ac:dyDescent="0.2">
      <c r="A55" s="151"/>
      <c r="B55" s="161"/>
      <c r="C55" s="183" t="s">
        <v>200</v>
      </c>
      <c r="D55" s="164"/>
      <c r="E55" s="168">
        <v>3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3"/>
      <c r="S55" s="172"/>
      <c r="AD55" t="s">
        <v>125</v>
      </c>
    </row>
    <row r="56" spans="1:59" outlineLevel="1" x14ac:dyDescent="0.2">
      <c r="A56" s="157" t="s">
        <v>124</v>
      </c>
      <c r="B56" s="162" t="s">
        <v>55</v>
      </c>
      <c r="C56" s="184" t="s">
        <v>56</v>
      </c>
      <c r="D56" s="165"/>
      <c r="E56" s="169"/>
      <c r="F56" s="174"/>
      <c r="G56" s="174">
        <f>SUM(G57:G99)</f>
        <v>0</v>
      </c>
      <c r="H56" s="174"/>
      <c r="I56" s="174">
        <f>SUM(I57:I99)</f>
        <v>4580.5</v>
      </c>
      <c r="J56" s="174"/>
      <c r="K56" s="174">
        <f>SUM(K57:K99)</f>
        <v>157014.54999999999</v>
      </c>
      <c r="L56" s="174"/>
      <c r="M56" s="174">
        <f>SUM(M57:M99)</f>
        <v>0</v>
      </c>
      <c r="N56" s="174"/>
      <c r="O56" s="174">
        <f>SUM(O57:O99)</f>
        <v>23.669999999999998</v>
      </c>
      <c r="P56" s="174"/>
      <c r="Q56" s="174">
        <f>SUM(Q57:Q99)</f>
        <v>0</v>
      </c>
      <c r="R56" s="175"/>
      <c r="S56" s="174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 t="s">
        <v>130</v>
      </c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</row>
    <row r="57" spans="1:59" ht="22.5" outlineLevel="1" x14ac:dyDescent="0.2">
      <c r="A57" s="151">
        <v>27</v>
      </c>
      <c r="B57" s="161" t="s">
        <v>201</v>
      </c>
      <c r="C57" s="182" t="s">
        <v>202</v>
      </c>
      <c r="D57" s="163" t="s">
        <v>133</v>
      </c>
      <c r="E57" s="167">
        <v>12.25</v>
      </c>
      <c r="F57" s="188"/>
      <c r="G57" s="172">
        <f>ROUND(E57*F57,2)</f>
        <v>0</v>
      </c>
      <c r="H57" s="172">
        <v>0</v>
      </c>
      <c r="I57" s="172">
        <f>ROUND(E57*H57,2)</f>
        <v>0</v>
      </c>
      <c r="J57" s="172">
        <v>1633</v>
      </c>
      <c r="K57" s="172">
        <f>ROUND(E57*J57,2)</f>
        <v>20004.25</v>
      </c>
      <c r="L57" s="172">
        <v>21</v>
      </c>
      <c r="M57" s="172">
        <f>G57*(1+L57/100)</f>
        <v>0</v>
      </c>
      <c r="N57" s="172">
        <v>0.17818999999999999</v>
      </c>
      <c r="O57" s="172">
        <f>ROUND(E57*N57,2)</f>
        <v>2.1800000000000002</v>
      </c>
      <c r="P57" s="172">
        <v>0</v>
      </c>
      <c r="Q57" s="172">
        <f>ROUND(E57*P57,2)</f>
        <v>0</v>
      </c>
      <c r="R57" s="173" t="s">
        <v>180</v>
      </c>
      <c r="S57" s="172" t="s">
        <v>129</v>
      </c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 t="s">
        <v>142</v>
      </c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</row>
    <row r="58" spans="1:59" outlineLevel="1" x14ac:dyDescent="0.2">
      <c r="A58" s="151"/>
      <c r="B58" s="161"/>
      <c r="C58" s="183" t="s">
        <v>203</v>
      </c>
      <c r="D58" s="164"/>
      <c r="E58" s="168">
        <v>1.04</v>
      </c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3"/>
      <c r="S58" s="172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 t="s">
        <v>142</v>
      </c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</row>
    <row r="59" spans="1:59" outlineLevel="1" x14ac:dyDescent="0.2">
      <c r="A59" s="151"/>
      <c r="B59" s="161"/>
      <c r="C59" s="183" t="s">
        <v>204</v>
      </c>
      <c r="D59" s="164"/>
      <c r="E59" s="168">
        <v>11.21</v>
      </c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3"/>
      <c r="S59" s="172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 t="s">
        <v>130</v>
      </c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</row>
    <row r="60" spans="1:59" ht="22.5" outlineLevel="1" x14ac:dyDescent="0.2">
      <c r="A60" s="151">
        <v>28</v>
      </c>
      <c r="B60" s="161" t="s">
        <v>205</v>
      </c>
      <c r="C60" s="182" t="s">
        <v>206</v>
      </c>
      <c r="D60" s="163" t="s">
        <v>133</v>
      </c>
      <c r="E60" s="167">
        <v>28.445</v>
      </c>
      <c r="F60" s="188"/>
      <c r="G60" s="172">
        <f>ROUND(E60*F60,2)</f>
        <v>0</v>
      </c>
      <c r="H60" s="172">
        <v>0</v>
      </c>
      <c r="I60" s="172">
        <f>ROUND(E60*H60,2)</f>
        <v>0</v>
      </c>
      <c r="J60" s="172">
        <v>2095</v>
      </c>
      <c r="K60" s="172">
        <f>ROUND(E60*J60,2)</f>
        <v>59592.28</v>
      </c>
      <c r="L60" s="172">
        <v>21</v>
      </c>
      <c r="M60" s="172">
        <f>G60*(1+L60/100)</f>
        <v>0</v>
      </c>
      <c r="N60" s="172">
        <v>0.22519</v>
      </c>
      <c r="O60" s="172">
        <f>ROUND(E60*N60,2)</f>
        <v>6.41</v>
      </c>
      <c r="P60" s="172">
        <v>0</v>
      </c>
      <c r="Q60" s="172">
        <f>ROUND(E60*P60,2)</f>
        <v>0</v>
      </c>
      <c r="R60" s="173" t="s">
        <v>180</v>
      </c>
      <c r="S60" s="172" t="s">
        <v>129</v>
      </c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 t="s">
        <v>142</v>
      </c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</row>
    <row r="61" spans="1:59" outlineLevel="1" x14ac:dyDescent="0.2">
      <c r="A61" s="151"/>
      <c r="B61" s="161"/>
      <c r="C61" s="183" t="s">
        <v>207</v>
      </c>
      <c r="D61" s="164"/>
      <c r="E61" s="168">
        <v>35.200000000000003</v>
      </c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/>
      <c r="S61" s="172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 t="s">
        <v>142</v>
      </c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</row>
    <row r="62" spans="1:59" outlineLevel="1" x14ac:dyDescent="0.2">
      <c r="A62" s="151"/>
      <c r="B62" s="161"/>
      <c r="C62" s="183" t="s">
        <v>208</v>
      </c>
      <c r="D62" s="164"/>
      <c r="E62" s="168">
        <v>-6.7549999999999999</v>
      </c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3"/>
      <c r="S62" s="172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 t="s">
        <v>130</v>
      </c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</row>
    <row r="63" spans="1:59" outlineLevel="1" x14ac:dyDescent="0.2">
      <c r="A63" s="151">
        <v>29</v>
      </c>
      <c r="B63" s="161" t="s">
        <v>209</v>
      </c>
      <c r="C63" s="182" t="s">
        <v>210</v>
      </c>
      <c r="D63" s="163" t="s">
        <v>140</v>
      </c>
      <c r="E63" s="167">
        <v>1.17</v>
      </c>
      <c r="F63" s="188"/>
      <c r="G63" s="172">
        <f>ROUND(E63*F63,2)</f>
        <v>0</v>
      </c>
      <c r="H63" s="172">
        <v>0</v>
      </c>
      <c r="I63" s="172">
        <f>ROUND(E63*H63,2)</f>
        <v>0</v>
      </c>
      <c r="J63" s="172">
        <v>2690</v>
      </c>
      <c r="K63" s="172">
        <f>ROUND(E63*J63,2)</f>
        <v>3147.3</v>
      </c>
      <c r="L63" s="172">
        <v>21</v>
      </c>
      <c r="M63" s="172">
        <f>G63*(1+L63/100)</f>
        <v>0</v>
      </c>
      <c r="N63" s="172">
        <v>2.5276700000000001</v>
      </c>
      <c r="O63" s="172">
        <f>ROUND(E63*N63,2)</f>
        <v>2.96</v>
      </c>
      <c r="P63" s="172">
        <v>0</v>
      </c>
      <c r="Q63" s="172">
        <f>ROUND(E63*P63,2)</f>
        <v>0</v>
      </c>
      <c r="R63" s="173" t="s">
        <v>180</v>
      </c>
      <c r="S63" s="172" t="s">
        <v>129</v>
      </c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 t="s">
        <v>142</v>
      </c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</row>
    <row r="64" spans="1:59" outlineLevel="1" x14ac:dyDescent="0.2">
      <c r="A64" s="151"/>
      <c r="B64" s="161"/>
      <c r="C64" s="183" t="s">
        <v>211</v>
      </c>
      <c r="D64" s="164"/>
      <c r="E64" s="168">
        <v>0.54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3"/>
      <c r="S64" s="172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 t="s">
        <v>142</v>
      </c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</row>
    <row r="65" spans="1:59" outlineLevel="1" x14ac:dyDescent="0.2">
      <c r="A65" s="151"/>
      <c r="B65" s="161"/>
      <c r="C65" s="183" t="s">
        <v>212</v>
      </c>
      <c r="D65" s="164"/>
      <c r="E65" s="168">
        <v>0.63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3"/>
      <c r="S65" s="172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 t="s">
        <v>130</v>
      </c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</row>
    <row r="66" spans="1:59" outlineLevel="1" x14ac:dyDescent="0.2">
      <c r="A66" s="151">
        <v>30</v>
      </c>
      <c r="B66" s="161" t="s">
        <v>213</v>
      </c>
      <c r="C66" s="182" t="s">
        <v>214</v>
      </c>
      <c r="D66" s="163" t="s">
        <v>133</v>
      </c>
      <c r="E66" s="167">
        <v>6.9</v>
      </c>
      <c r="F66" s="188"/>
      <c r="G66" s="172">
        <f>ROUND(E66*F66,2)</f>
        <v>0</v>
      </c>
      <c r="H66" s="172">
        <v>0</v>
      </c>
      <c r="I66" s="172">
        <f>ROUND(E66*H66,2)</f>
        <v>0</v>
      </c>
      <c r="J66" s="172">
        <v>545</v>
      </c>
      <c r="K66" s="172">
        <f>ROUND(E66*J66,2)</f>
        <v>3760.5</v>
      </c>
      <c r="L66" s="172">
        <v>21</v>
      </c>
      <c r="M66" s="172">
        <f>G66*(1+L66/100)</f>
        <v>0</v>
      </c>
      <c r="N66" s="172">
        <v>3.5249999999999997E-2</v>
      </c>
      <c r="O66" s="172">
        <f>ROUND(E66*N66,2)</f>
        <v>0.24</v>
      </c>
      <c r="P66" s="172">
        <v>0</v>
      </c>
      <c r="Q66" s="172">
        <f>ROUND(E66*P66,2)</f>
        <v>0</v>
      </c>
      <c r="R66" s="173" t="s">
        <v>180</v>
      </c>
      <c r="S66" s="172" t="s">
        <v>129</v>
      </c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 t="s">
        <v>142</v>
      </c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</row>
    <row r="67" spans="1:59" outlineLevel="1" x14ac:dyDescent="0.2">
      <c r="A67" s="151"/>
      <c r="B67" s="161"/>
      <c r="C67" s="183" t="s">
        <v>215</v>
      </c>
      <c r="D67" s="164"/>
      <c r="E67" s="168">
        <v>4.2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3"/>
      <c r="S67" s="172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 t="s">
        <v>142</v>
      </c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</row>
    <row r="68" spans="1:59" outlineLevel="1" x14ac:dyDescent="0.2">
      <c r="A68" s="151"/>
      <c r="B68" s="161"/>
      <c r="C68" s="183" t="s">
        <v>216</v>
      </c>
      <c r="D68" s="164"/>
      <c r="E68" s="168">
        <v>2.7</v>
      </c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3"/>
      <c r="S68" s="172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 t="s">
        <v>130</v>
      </c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</row>
    <row r="69" spans="1:59" ht="22.5" outlineLevel="1" x14ac:dyDescent="0.2">
      <c r="A69" s="151">
        <v>31</v>
      </c>
      <c r="B69" s="161" t="s">
        <v>217</v>
      </c>
      <c r="C69" s="182" t="s">
        <v>218</v>
      </c>
      <c r="D69" s="163" t="s">
        <v>133</v>
      </c>
      <c r="E69" s="167">
        <v>6.9</v>
      </c>
      <c r="F69" s="188"/>
      <c r="G69" s="172">
        <f>ROUND(E69*F69,2)</f>
        <v>0</v>
      </c>
      <c r="H69" s="172">
        <v>0</v>
      </c>
      <c r="I69" s="172">
        <f>ROUND(E69*H69,2)</f>
        <v>0</v>
      </c>
      <c r="J69" s="172">
        <v>202.5</v>
      </c>
      <c r="K69" s="172">
        <f>ROUND(E69*J69,2)</f>
        <v>1397.25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3" t="s">
        <v>180</v>
      </c>
      <c r="S69" s="172" t="s">
        <v>129</v>
      </c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 t="s">
        <v>130</v>
      </c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</row>
    <row r="70" spans="1:59" outlineLevel="1" x14ac:dyDescent="0.2">
      <c r="A70" s="151">
        <v>32</v>
      </c>
      <c r="B70" s="161" t="s">
        <v>219</v>
      </c>
      <c r="C70" s="182" t="s">
        <v>220</v>
      </c>
      <c r="D70" s="163" t="s">
        <v>140</v>
      </c>
      <c r="E70" s="167">
        <v>0.32400000000000001</v>
      </c>
      <c r="F70" s="188"/>
      <c r="G70" s="172">
        <f>ROUND(E70*F70,2)</f>
        <v>0</v>
      </c>
      <c r="H70" s="172">
        <v>0</v>
      </c>
      <c r="I70" s="172">
        <f>ROUND(E70*H70,2)</f>
        <v>0</v>
      </c>
      <c r="J70" s="172">
        <v>4710</v>
      </c>
      <c r="K70" s="172">
        <f>ROUND(E70*J70,2)</f>
        <v>1526.04</v>
      </c>
      <c r="L70" s="172">
        <v>21</v>
      </c>
      <c r="M70" s="172">
        <f>G70*(1+L70/100)</f>
        <v>0</v>
      </c>
      <c r="N70" s="172">
        <v>1.81803</v>
      </c>
      <c r="O70" s="172">
        <f>ROUND(E70*N70,2)</f>
        <v>0.59</v>
      </c>
      <c r="P70" s="172">
        <v>0</v>
      </c>
      <c r="Q70" s="172">
        <f>ROUND(E70*P70,2)</f>
        <v>0</v>
      </c>
      <c r="R70" s="173" t="s">
        <v>180</v>
      </c>
      <c r="S70" s="172" t="s">
        <v>129</v>
      </c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 t="s">
        <v>142</v>
      </c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</row>
    <row r="71" spans="1:59" outlineLevel="1" x14ac:dyDescent="0.2">
      <c r="A71" s="151"/>
      <c r="B71" s="161"/>
      <c r="C71" s="183" t="s">
        <v>221</v>
      </c>
      <c r="D71" s="164"/>
      <c r="E71" s="168">
        <v>0.32400000000000001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3"/>
      <c r="S71" s="172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 t="s">
        <v>130</v>
      </c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</row>
    <row r="72" spans="1:59" outlineLevel="1" x14ac:dyDescent="0.2">
      <c r="A72" s="151">
        <v>33</v>
      </c>
      <c r="B72" s="161" t="s">
        <v>222</v>
      </c>
      <c r="C72" s="182" t="s">
        <v>223</v>
      </c>
      <c r="D72" s="163" t="s">
        <v>133</v>
      </c>
      <c r="E72" s="167">
        <v>0.20250000000000001</v>
      </c>
      <c r="F72" s="188"/>
      <c r="G72" s="172">
        <f>ROUND(E72*F72,2)</f>
        <v>0</v>
      </c>
      <c r="H72" s="172">
        <v>0</v>
      </c>
      <c r="I72" s="172">
        <f>ROUND(E72*H72,2)</f>
        <v>0</v>
      </c>
      <c r="J72" s="172">
        <v>1264</v>
      </c>
      <c r="K72" s="172">
        <f>ROUND(E72*J72,2)</f>
        <v>255.96</v>
      </c>
      <c r="L72" s="172">
        <v>21</v>
      </c>
      <c r="M72" s="172">
        <f>G72*(1+L72/100)</f>
        <v>0</v>
      </c>
      <c r="N72" s="172">
        <v>0.23185</v>
      </c>
      <c r="O72" s="172">
        <f>ROUND(E72*N72,2)</f>
        <v>0.05</v>
      </c>
      <c r="P72" s="172">
        <v>0</v>
      </c>
      <c r="Q72" s="172">
        <f>ROUND(E72*P72,2)</f>
        <v>0</v>
      </c>
      <c r="R72" s="173" t="s">
        <v>180</v>
      </c>
      <c r="S72" s="172" t="s">
        <v>129</v>
      </c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 t="s">
        <v>142</v>
      </c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</row>
    <row r="73" spans="1:59" outlineLevel="1" x14ac:dyDescent="0.2">
      <c r="A73" s="151"/>
      <c r="B73" s="161"/>
      <c r="C73" s="183" t="s">
        <v>224</v>
      </c>
      <c r="D73" s="164"/>
      <c r="E73" s="168">
        <v>0.20250000000000001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3"/>
      <c r="S73" s="172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 t="s">
        <v>130</v>
      </c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</row>
    <row r="74" spans="1:59" outlineLevel="1" x14ac:dyDescent="0.2">
      <c r="A74" s="151">
        <v>34</v>
      </c>
      <c r="B74" s="161" t="s">
        <v>225</v>
      </c>
      <c r="C74" s="182" t="s">
        <v>226</v>
      </c>
      <c r="D74" s="163" t="s">
        <v>127</v>
      </c>
      <c r="E74" s="167">
        <v>8</v>
      </c>
      <c r="F74" s="188"/>
      <c r="G74" s="172">
        <f t="shared" ref="G74:G80" si="6">ROUND(E74*F74,2)</f>
        <v>0</v>
      </c>
      <c r="H74" s="172">
        <v>0</v>
      </c>
      <c r="I74" s="172">
        <f t="shared" ref="I74:I80" si="7">ROUND(E74*H74,2)</f>
        <v>0</v>
      </c>
      <c r="J74" s="172">
        <v>156</v>
      </c>
      <c r="K74" s="172">
        <f t="shared" ref="K74:K80" si="8">ROUND(E74*J74,2)</f>
        <v>1248</v>
      </c>
      <c r="L74" s="172">
        <v>21</v>
      </c>
      <c r="M74" s="172">
        <f t="shared" ref="M74:M80" si="9">G74*(1+L74/100)</f>
        <v>0</v>
      </c>
      <c r="N74" s="172">
        <v>7.1300000000000001E-3</v>
      </c>
      <c r="O74" s="172">
        <f t="shared" ref="O74:O80" si="10">ROUND(E74*N74,2)</f>
        <v>0.06</v>
      </c>
      <c r="P74" s="172">
        <v>0</v>
      </c>
      <c r="Q74" s="172">
        <f t="shared" ref="Q74:Q80" si="11">ROUND(E74*P74,2)</f>
        <v>0</v>
      </c>
      <c r="R74" s="173" t="s">
        <v>227</v>
      </c>
      <c r="S74" s="172" t="s">
        <v>129</v>
      </c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 t="s">
        <v>130</v>
      </c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</row>
    <row r="75" spans="1:59" outlineLevel="1" x14ac:dyDescent="0.2">
      <c r="A75" s="151">
        <v>35</v>
      </c>
      <c r="B75" s="161" t="s">
        <v>228</v>
      </c>
      <c r="C75" s="182" t="s">
        <v>229</v>
      </c>
      <c r="D75" s="163" t="s">
        <v>127</v>
      </c>
      <c r="E75" s="167">
        <v>8</v>
      </c>
      <c r="F75" s="188"/>
      <c r="G75" s="172">
        <f t="shared" si="6"/>
        <v>0</v>
      </c>
      <c r="H75" s="172">
        <v>0</v>
      </c>
      <c r="I75" s="172">
        <f t="shared" si="7"/>
        <v>0</v>
      </c>
      <c r="J75" s="172">
        <v>277.5</v>
      </c>
      <c r="K75" s="172">
        <f t="shared" si="8"/>
        <v>2220</v>
      </c>
      <c r="L75" s="172">
        <v>21</v>
      </c>
      <c r="M75" s="172">
        <f t="shared" si="9"/>
        <v>0</v>
      </c>
      <c r="N75" s="172">
        <v>3.6659999999999998E-2</v>
      </c>
      <c r="O75" s="172">
        <f t="shared" si="10"/>
        <v>0.28999999999999998</v>
      </c>
      <c r="P75" s="172">
        <v>0</v>
      </c>
      <c r="Q75" s="172">
        <f t="shared" si="11"/>
        <v>0</v>
      </c>
      <c r="R75" s="173" t="s">
        <v>180</v>
      </c>
      <c r="S75" s="172" t="s">
        <v>129</v>
      </c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 t="s">
        <v>130</v>
      </c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</row>
    <row r="76" spans="1:59" outlineLevel="1" x14ac:dyDescent="0.2">
      <c r="A76" s="151">
        <v>36</v>
      </c>
      <c r="B76" s="161" t="s">
        <v>230</v>
      </c>
      <c r="C76" s="182" t="s">
        <v>231</v>
      </c>
      <c r="D76" s="163" t="s">
        <v>127</v>
      </c>
      <c r="E76" s="167">
        <v>12</v>
      </c>
      <c r="F76" s="188"/>
      <c r="G76" s="172">
        <f t="shared" si="6"/>
        <v>0</v>
      </c>
      <c r="H76" s="172">
        <v>0</v>
      </c>
      <c r="I76" s="172">
        <f t="shared" si="7"/>
        <v>0</v>
      </c>
      <c r="J76" s="172">
        <v>391.5</v>
      </c>
      <c r="K76" s="172">
        <f t="shared" si="8"/>
        <v>4698</v>
      </c>
      <c r="L76" s="172">
        <v>21</v>
      </c>
      <c r="M76" s="172">
        <f t="shared" si="9"/>
        <v>0</v>
      </c>
      <c r="N76" s="172">
        <v>5.4510000000000003E-2</v>
      </c>
      <c r="O76" s="172">
        <f t="shared" si="10"/>
        <v>0.65</v>
      </c>
      <c r="P76" s="172">
        <v>0</v>
      </c>
      <c r="Q76" s="172">
        <f t="shared" si="11"/>
        <v>0</v>
      </c>
      <c r="R76" s="173" t="s">
        <v>180</v>
      </c>
      <c r="S76" s="172" t="s">
        <v>129</v>
      </c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 t="s">
        <v>130</v>
      </c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</row>
    <row r="77" spans="1:59" outlineLevel="1" x14ac:dyDescent="0.2">
      <c r="A77" s="151">
        <v>37</v>
      </c>
      <c r="B77" s="161" t="s">
        <v>232</v>
      </c>
      <c r="C77" s="182" t="s">
        <v>233</v>
      </c>
      <c r="D77" s="163" t="s">
        <v>127</v>
      </c>
      <c r="E77" s="167">
        <v>4</v>
      </c>
      <c r="F77" s="188"/>
      <c r="G77" s="172">
        <f t="shared" si="6"/>
        <v>0</v>
      </c>
      <c r="H77" s="172">
        <v>0</v>
      </c>
      <c r="I77" s="172">
        <f t="shared" si="7"/>
        <v>0</v>
      </c>
      <c r="J77" s="172">
        <v>484</v>
      </c>
      <c r="K77" s="172">
        <f t="shared" si="8"/>
        <v>1936</v>
      </c>
      <c r="L77" s="172">
        <v>21</v>
      </c>
      <c r="M77" s="172">
        <f t="shared" si="9"/>
        <v>0</v>
      </c>
      <c r="N77" s="172">
        <v>6.3479999999999995E-2</v>
      </c>
      <c r="O77" s="172">
        <f t="shared" si="10"/>
        <v>0.25</v>
      </c>
      <c r="P77" s="172">
        <v>0</v>
      </c>
      <c r="Q77" s="172">
        <f t="shared" si="11"/>
        <v>0</v>
      </c>
      <c r="R77" s="173" t="s">
        <v>180</v>
      </c>
      <c r="S77" s="172" t="s">
        <v>129</v>
      </c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 t="s">
        <v>130</v>
      </c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</row>
    <row r="78" spans="1:59" outlineLevel="1" x14ac:dyDescent="0.2">
      <c r="A78" s="151">
        <v>38</v>
      </c>
      <c r="B78" s="161" t="s">
        <v>234</v>
      </c>
      <c r="C78" s="182" t="s">
        <v>235</v>
      </c>
      <c r="D78" s="163" t="s">
        <v>127</v>
      </c>
      <c r="E78" s="167">
        <v>3</v>
      </c>
      <c r="F78" s="188"/>
      <c r="G78" s="172">
        <f t="shared" si="6"/>
        <v>0</v>
      </c>
      <c r="H78" s="172">
        <v>0</v>
      </c>
      <c r="I78" s="172">
        <f t="shared" si="7"/>
        <v>0</v>
      </c>
      <c r="J78" s="172">
        <v>197</v>
      </c>
      <c r="K78" s="172">
        <f t="shared" si="8"/>
        <v>591</v>
      </c>
      <c r="L78" s="172">
        <v>21</v>
      </c>
      <c r="M78" s="172">
        <f t="shared" si="9"/>
        <v>0</v>
      </c>
      <c r="N78" s="172">
        <v>1.8689999999999998E-2</v>
      </c>
      <c r="O78" s="172">
        <f t="shared" si="10"/>
        <v>0.06</v>
      </c>
      <c r="P78" s="172">
        <v>0</v>
      </c>
      <c r="Q78" s="172">
        <f t="shared" si="11"/>
        <v>0</v>
      </c>
      <c r="R78" s="173" t="s">
        <v>180</v>
      </c>
      <c r="S78" s="172" t="s">
        <v>129</v>
      </c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 t="s">
        <v>130</v>
      </c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</row>
    <row r="79" spans="1:59" outlineLevel="1" x14ac:dyDescent="0.2">
      <c r="A79" s="151">
        <v>39</v>
      </c>
      <c r="B79" s="161" t="s">
        <v>236</v>
      </c>
      <c r="C79" s="182" t="s">
        <v>237</v>
      </c>
      <c r="D79" s="163" t="s">
        <v>127</v>
      </c>
      <c r="E79" s="167">
        <v>3</v>
      </c>
      <c r="F79" s="188"/>
      <c r="G79" s="172">
        <f t="shared" si="6"/>
        <v>0</v>
      </c>
      <c r="H79" s="172">
        <v>0</v>
      </c>
      <c r="I79" s="172">
        <f t="shared" si="7"/>
        <v>0</v>
      </c>
      <c r="J79" s="172">
        <v>225.5</v>
      </c>
      <c r="K79" s="172">
        <f t="shared" si="8"/>
        <v>676.5</v>
      </c>
      <c r="L79" s="172">
        <v>21</v>
      </c>
      <c r="M79" s="172">
        <f t="shared" si="9"/>
        <v>0</v>
      </c>
      <c r="N79" s="172">
        <v>2.308E-2</v>
      </c>
      <c r="O79" s="172">
        <f t="shared" si="10"/>
        <v>7.0000000000000007E-2</v>
      </c>
      <c r="P79" s="172">
        <v>0</v>
      </c>
      <c r="Q79" s="172">
        <f t="shared" si="11"/>
        <v>0</v>
      </c>
      <c r="R79" s="173" t="s">
        <v>180</v>
      </c>
      <c r="S79" s="172" t="s">
        <v>129</v>
      </c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 t="s">
        <v>130</v>
      </c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</row>
    <row r="80" spans="1:59" outlineLevel="1" x14ac:dyDescent="0.2">
      <c r="A80" s="151">
        <v>40</v>
      </c>
      <c r="B80" s="161" t="s">
        <v>238</v>
      </c>
      <c r="C80" s="182" t="s">
        <v>239</v>
      </c>
      <c r="D80" s="163" t="s">
        <v>137</v>
      </c>
      <c r="E80" s="167">
        <v>10</v>
      </c>
      <c r="F80" s="188"/>
      <c r="G80" s="172">
        <f t="shared" si="6"/>
        <v>0</v>
      </c>
      <c r="H80" s="172">
        <v>0</v>
      </c>
      <c r="I80" s="172">
        <f t="shared" si="7"/>
        <v>0</v>
      </c>
      <c r="J80" s="172">
        <v>98.7</v>
      </c>
      <c r="K80" s="172">
        <f t="shared" si="8"/>
        <v>987</v>
      </c>
      <c r="L80" s="172">
        <v>21</v>
      </c>
      <c r="M80" s="172">
        <f t="shared" si="9"/>
        <v>0</v>
      </c>
      <c r="N80" s="172">
        <v>6.6E-4</v>
      </c>
      <c r="O80" s="172">
        <f t="shared" si="10"/>
        <v>0.01</v>
      </c>
      <c r="P80" s="172">
        <v>0</v>
      </c>
      <c r="Q80" s="172">
        <f t="shared" si="11"/>
        <v>0</v>
      </c>
      <c r="R80" s="173" t="s">
        <v>180</v>
      </c>
      <c r="S80" s="172" t="s">
        <v>129</v>
      </c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 t="s">
        <v>142</v>
      </c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</row>
    <row r="81" spans="1:59" outlineLevel="1" x14ac:dyDescent="0.2">
      <c r="A81" s="151"/>
      <c r="B81" s="161"/>
      <c r="C81" s="183" t="s">
        <v>240</v>
      </c>
      <c r="D81" s="164"/>
      <c r="E81" s="168">
        <v>10</v>
      </c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3"/>
      <c r="S81" s="172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 t="s">
        <v>130</v>
      </c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</row>
    <row r="82" spans="1:59" outlineLevel="1" x14ac:dyDescent="0.2">
      <c r="A82" s="151">
        <v>41</v>
      </c>
      <c r="B82" s="161" t="s">
        <v>241</v>
      </c>
      <c r="C82" s="182" t="s">
        <v>242</v>
      </c>
      <c r="D82" s="163" t="s">
        <v>162</v>
      </c>
      <c r="E82" s="167">
        <v>0.1353</v>
      </c>
      <c r="F82" s="188"/>
      <c r="G82" s="172">
        <f>ROUND(E82*F82,2)</f>
        <v>0</v>
      </c>
      <c r="H82" s="172">
        <v>0</v>
      </c>
      <c r="I82" s="172">
        <f>ROUND(E82*H82,2)</f>
        <v>0</v>
      </c>
      <c r="J82" s="172">
        <v>8635</v>
      </c>
      <c r="K82" s="172">
        <f>ROUND(E82*J82,2)</f>
        <v>1168.32</v>
      </c>
      <c r="L82" s="172">
        <v>21</v>
      </c>
      <c r="M82" s="172">
        <f>G82*(1+L82/100)</f>
        <v>0</v>
      </c>
      <c r="N82" s="172">
        <v>1.7090000000000001E-2</v>
      </c>
      <c r="O82" s="172">
        <f>ROUND(E82*N82,2)</f>
        <v>0</v>
      </c>
      <c r="P82" s="172">
        <v>0</v>
      </c>
      <c r="Q82" s="172">
        <f>ROUND(E82*P82,2)</f>
        <v>0</v>
      </c>
      <c r="R82" s="173" t="s">
        <v>180</v>
      </c>
      <c r="S82" s="172" t="s">
        <v>129</v>
      </c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 t="s">
        <v>142</v>
      </c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</row>
    <row r="83" spans="1:59" outlineLevel="1" x14ac:dyDescent="0.2">
      <c r="A83" s="151"/>
      <c r="B83" s="161"/>
      <c r="C83" s="183" t="s">
        <v>243</v>
      </c>
      <c r="D83" s="164"/>
      <c r="E83" s="168">
        <v>4.9500000000000002E-2</v>
      </c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3"/>
      <c r="S83" s="172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 t="s">
        <v>142</v>
      </c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</row>
    <row r="84" spans="1:59" outlineLevel="1" x14ac:dyDescent="0.2">
      <c r="A84" s="151"/>
      <c r="B84" s="161"/>
      <c r="C84" s="183" t="s">
        <v>244</v>
      </c>
      <c r="D84" s="164"/>
      <c r="E84" s="168">
        <v>8.5800000000000001E-2</v>
      </c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3"/>
      <c r="S84" s="172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 t="s">
        <v>130</v>
      </c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</row>
    <row r="85" spans="1:59" outlineLevel="1" x14ac:dyDescent="0.2">
      <c r="A85" s="151">
        <v>42</v>
      </c>
      <c r="B85" s="161" t="s">
        <v>245</v>
      </c>
      <c r="C85" s="182" t="s">
        <v>246</v>
      </c>
      <c r="D85" s="163" t="s">
        <v>133</v>
      </c>
      <c r="E85" s="167">
        <v>1.6</v>
      </c>
      <c r="F85" s="188"/>
      <c r="G85" s="172">
        <f>ROUND(E85*F85,2)</f>
        <v>0</v>
      </c>
      <c r="H85" s="172">
        <v>0</v>
      </c>
      <c r="I85" s="172">
        <f>ROUND(E85*H85,2)</f>
        <v>0</v>
      </c>
      <c r="J85" s="172">
        <v>524</v>
      </c>
      <c r="K85" s="172">
        <f>ROUND(E85*J85,2)</f>
        <v>838.4</v>
      </c>
      <c r="L85" s="172">
        <v>21</v>
      </c>
      <c r="M85" s="172">
        <f>G85*(1+L85/100)</f>
        <v>0</v>
      </c>
      <c r="N85" s="172">
        <v>0.12756999999999999</v>
      </c>
      <c r="O85" s="172">
        <f>ROUND(E85*N85,2)</f>
        <v>0.2</v>
      </c>
      <c r="P85" s="172">
        <v>0</v>
      </c>
      <c r="Q85" s="172">
        <f>ROUND(E85*P85,2)</f>
        <v>0</v>
      </c>
      <c r="R85" s="173" t="s">
        <v>247</v>
      </c>
      <c r="S85" s="172" t="s">
        <v>129</v>
      </c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 t="s">
        <v>142</v>
      </c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</row>
    <row r="86" spans="1:59" outlineLevel="1" x14ac:dyDescent="0.2">
      <c r="A86" s="151"/>
      <c r="B86" s="161"/>
      <c r="C86" s="183" t="s">
        <v>248</v>
      </c>
      <c r="D86" s="164"/>
      <c r="E86" s="168">
        <v>1.6</v>
      </c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3"/>
      <c r="S86" s="172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 t="s">
        <v>130</v>
      </c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</row>
    <row r="87" spans="1:59" outlineLevel="1" x14ac:dyDescent="0.2">
      <c r="A87" s="151">
        <v>43</v>
      </c>
      <c r="B87" s="161" t="s">
        <v>249</v>
      </c>
      <c r="C87" s="182" t="s">
        <v>250</v>
      </c>
      <c r="D87" s="163" t="s">
        <v>133</v>
      </c>
      <c r="E87" s="167">
        <v>42.637500000000003</v>
      </c>
      <c r="F87" s="188"/>
      <c r="G87" s="172">
        <f>ROUND(E87*F87,2)</f>
        <v>0</v>
      </c>
      <c r="H87" s="172">
        <v>0</v>
      </c>
      <c r="I87" s="172">
        <f>ROUND(E87*H87,2)</f>
        <v>0</v>
      </c>
      <c r="J87" s="172">
        <v>566</v>
      </c>
      <c r="K87" s="172">
        <f>ROUND(E87*J87,2)</f>
        <v>24132.83</v>
      </c>
      <c r="L87" s="172">
        <v>21</v>
      </c>
      <c r="M87" s="172">
        <f>G87*(1+L87/100)</f>
        <v>0</v>
      </c>
      <c r="N87" s="172">
        <v>7.782E-2</v>
      </c>
      <c r="O87" s="172">
        <f>ROUND(E87*N87,2)</f>
        <v>3.32</v>
      </c>
      <c r="P87" s="172">
        <v>0</v>
      </c>
      <c r="Q87" s="172">
        <f>ROUND(E87*P87,2)</f>
        <v>0</v>
      </c>
      <c r="R87" s="173" t="s">
        <v>180</v>
      </c>
      <c r="S87" s="172" t="s">
        <v>129</v>
      </c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 t="s">
        <v>142</v>
      </c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</row>
    <row r="88" spans="1:59" outlineLevel="1" x14ac:dyDescent="0.2">
      <c r="A88" s="151"/>
      <c r="B88" s="161"/>
      <c r="C88" s="183" t="s">
        <v>251</v>
      </c>
      <c r="D88" s="164"/>
      <c r="E88" s="168">
        <v>41.112499999999997</v>
      </c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3"/>
      <c r="S88" s="172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 t="s">
        <v>142</v>
      </c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</row>
    <row r="89" spans="1:59" outlineLevel="1" x14ac:dyDescent="0.2">
      <c r="A89" s="151"/>
      <c r="B89" s="161"/>
      <c r="C89" s="183" t="s">
        <v>252</v>
      </c>
      <c r="D89" s="164"/>
      <c r="E89" s="168">
        <v>17.324999999999999</v>
      </c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3"/>
      <c r="S89" s="172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142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</row>
    <row r="90" spans="1:59" outlineLevel="1" x14ac:dyDescent="0.2">
      <c r="A90" s="151"/>
      <c r="B90" s="161"/>
      <c r="C90" s="183" t="s">
        <v>253</v>
      </c>
      <c r="D90" s="164"/>
      <c r="E90" s="168">
        <v>-15.8</v>
      </c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3"/>
      <c r="S90" s="172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">
        <v>130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</row>
    <row r="91" spans="1:59" outlineLevel="1" x14ac:dyDescent="0.2">
      <c r="A91" s="151">
        <v>44</v>
      </c>
      <c r="B91" s="161" t="s">
        <v>254</v>
      </c>
      <c r="C91" s="182" t="s">
        <v>255</v>
      </c>
      <c r="D91" s="163" t="s">
        <v>133</v>
      </c>
      <c r="E91" s="167">
        <v>44.935000000000002</v>
      </c>
      <c r="F91" s="188"/>
      <c r="G91" s="172">
        <f>ROUND(E91*F91,2)</f>
        <v>0</v>
      </c>
      <c r="H91" s="172">
        <v>0</v>
      </c>
      <c r="I91" s="172">
        <f>ROUND(E91*H91,2)</f>
        <v>0</v>
      </c>
      <c r="J91" s="172">
        <v>632</v>
      </c>
      <c r="K91" s="172">
        <f>ROUND(E91*J91,2)</f>
        <v>28398.92</v>
      </c>
      <c r="L91" s="172">
        <v>21</v>
      </c>
      <c r="M91" s="172">
        <f>G91*(1+L91/100)</f>
        <v>0</v>
      </c>
      <c r="N91" s="172">
        <v>0.12138</v>
      </c>
      <c r="O91" s="172">
        <f>ROUND(E91*N91,2)</f>
        <v>5.45</v>
      </c>
      <c r="P91" s="172">
        <v>0</v>
      </c>
      <c r="Q91" s="172">
        <f>ROUND(E91*P91,2)</f>
        <v>0</v>
      </c>
      <c r="R91" s="173" t="s">
        <v>180</v>
      </c>
      <c r="S91" s="172" t="s">
        <v>129</v>
      </c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 t="s">
        <v>142</v>
      </c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</row>
    <row r="92" spans="1:59" outlineLevel="1" x14ac:dyDescent="0.2">
      <c r="A92" s="151"/>
      <c r="B92" s="161"/>
      <c r="C92" s="183" t="s">
        <v>256</v>
      </c>
      <c r="D92" s="164"/>
      <c r="E92" s="168">
        <v>40.174999999999997</v>
      </c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3"/>
      <c r="S92" s="172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 t="s">
        <v>142</v>
      </c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</row>
    <row r="93" spans="1:59" outlineLevel="1" x14ac:dyDescent="0.2">
      <c r="A93" s="151"/>
      <c r="B93" s="161"/>
      <c r="C93" s="183" t="s">
        <v>257</v>
      </c>
      <c r="D93" s="164"/>
      <c r="E93" s="168">
        <v>2.76</v>
      </c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3"/>
      <c r="S93" s="172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 t="s">
        <v>142</v>
      </c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</row>
    <row r="94" spans="1:59" outlineLevel="1" x14ac:dyDescent="0.2">
      <c r="A94" s="151"/>
      <c r="B94" s="161"/>
      <c r="C94" s="183" t="s">
        <v>258</v>
      </c>
      <c r="D94" s="164"/>
      <c r="E94" s="168">
        <v>2</v>
      </c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3"/>
      <c r="S94" s="172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 t="s">
        <v>130</v>
      </c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</row>
    <row r="95" spans="1:59" outlineLevel="1" x14ac:dyDescent="0.2">
      <c r="A95" s="151">
        <v>45</v>
      </c>
      <c r="B95" s="161" t="s">
        <v>259</v>
      </c>
      <c r="C95" s="182" t="s">
        <v>260</v>
      </c>
      <c r="D95" s="163" t="s">
        <v>140</v>
      </c>
      <c r="E95" s="167">
        <v>0.1</v>
      </c>
      <c r="F95" s="188"/>
      <c r="G95" s="172">
        <f>ROUND(E95*F95,2)</f>
        <v>0</v>
      </c>
      <c r="H95" s="172">
        <v>0</v>
      </c>
      <c r="I95" s="172">
        <f>ROUND(E95*H95,2)</f>
        <v>0</v>
      </c>
      <c r="J95" s="172">
        <v>4360</v>
      </c>
      <c r="K95" s="172">
        <f>ROUND(E95*J95,2)</f>
        <v>436</v>
      </c>
      <c r="L95" s="172">
        <v>21</v>
      </c>
      <c r="M95" s="172">
        <f>G95*(1+L95/100)</f>
        <v>0</v>
      </c>
      <c r="N95" s="172">
        <v>2.5698099999999999</v>
      </c>
      <c r="O95" s="172">
        <f>ROUND(E95*N95,2)</f>
        <v>0.26</v>
      </c>
      <c r="P95" s="172">
        <v>0</v>
      </c>
      <c r="Q95" s="172">
        <f>ROUND(E95*P95,2)</f>
        <v>0</v>
      </c>
      <c r="R95" s="173" t="s">
        <v>227</v>
      </c>
      <c r="S95" s="172" t="s">
        <v>129</v>
      </c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 t="s">
        <v>142</v>
      </c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</row>
    <row r="96" spans="1:59" outlineLevel="1" x14ac:dyDescent="0.2">
      <c r="A96" s="151"/>
      <c r="B96" s="161"/>
      <c r="C96" s="183" t="s">
        <v>261</v>
      </c>
      <c r="D96" s="164"/>
      <c r="E96" s="168">
        <v>0.1</v>
      </c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3"/>
      <c r="S96" s="172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 t="s">
        <v>266</v>
      </c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</row>
    <row r="97" spans="1:59" outlineLevel="1" x14ac:dyDescent="0.2">
      <c r="A97" s="151">
        <v>46</v>
      </c>
      <c r="B97" s="161" t="s">
        <v>262</v>
      </c>
      <c r="C97" s="182" t="s">
        <v>263</v>
      </c>
      <c r="D97" s="163" t="s">
        <v>264</v>
      </c>
      <c r="E97" s="167">
        <v>0.14612</v>
      </c>
      <c r="F97" s="188"/>
      <c r="G97" s="172">
        <f>ROUND(E97*F97,2)</f>
        <v>0</v>
      </c>
      <c r="H97" s="172">
        <v>22500</v>
      </c>
      <c r="I97" s="172">
        <f>ROUND(E97*H97,2)</f>
        <v>3287.7</v>
      </c>
      <c r="J97" s="172">
        <v>0</v>
      </c>
      <c r="K97" s="172">
        <f>ROUND(E97*J97,2)</f>
        <v>0</v>
      </c>
      <c r="L97" s="172">
        <v>21</v>
      </c>
      <c r="M97" s="172">
        <f>G97*(1+L97/100)</f>
        <v>0</v>
      </c>
      <c r="N97" s="172">
        <v>1</v>
      </c>
      <c r="O97" s="172">
        <f>ROUND(E97*N97,2)</f>
        <v>0.15</v>
      </c>
      <c r="P97" s="172">
        <v>0</v>
      </c>
      <c r="Q97" s="172">
        <f>ROUND(E97*P97,2)</f>
        <v>0</v>
      </c>
      <c r="R97" s="173" t="s">
        <v>265</v>
      </c>
      <c r="S97" s="172" t="s">
        <v>129</v>
      </c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 t="s">
        <v>142</v>
      </c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</row>
    <row r="98" spans="1:59" outlineLevel="1" x14ac:dyDescent="0.2">
      <c r="A98" s="151"/>
      <c r="B98" s="161"/>
      <c r="C98" s="183" t="s">
        <v>267</v>
      </c>
      <c r="D98" s="164"/>
      <c r="E98" s="168">
        <v>0.14612</v>
      </c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3"/>
      <c r="S98" s="172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 t="s">
        <v>266</v>
      </c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</row>
    <row r="99" spans="1:59" x14ac:dyDescent="0.2">
      <c r="A99" s="151">
        <v>47</v>
      </c>
      <c r="B99" s="161" t="s">
        <v>268</v>
      </c>
      <c r="C99" s="182" t="s">
        <v>269</v>
      </c>
      <c r="D99" s="163" t="s">
        <v>127</v>
      </c>
      <c r="E99" s="167">
        <v>8.08</v>
      </c>
      <c r="F99" s="188"/>
      <c r="G99" s="172">
        <f>ROUND(E99*F99,2)</f>
        <v>0</v>
      </c>
      <c r="H99" s="172">
        <v>160</v>
      </c>
      <c r="I99" s="172">
        <f>ROUND(E99*H99,2)</f>
        <v>1292.8</v>
      </c>
      <c r="J99" s="172">
        <v>0</v>
      </c>
      <c r="K99" s="172">
        <f>ROUND(E99*J99,2)</f>
        <v>0</v>
      </c>
      <c r="L99" s="172">
        <v>21</v>
      </c>
      <c r="M99" s="172">
        <f>G99*(1+L99/100)</f>
        <v>0</v>
      </c>
      <c r="N99" s="172">
        <v>5.8000000000000003E-2</v>
      </c>
      <c r="O99" s="172">
        <f>ROUND(E99*N99,2)</f>
        <v>0.47</v>
      </c>
      <c r="P99" s="172">
        <v>0</v>
      </c>
      <c r="Q99" s="172">
        <f>ROUND(E99*P99,2)</f>
        <v>0</v>
      </c>
      <c r="R99" s="173" t="s">
        <v>265</v>
      </c>
      <c r="S99" s="172" t="s">
        <v>129</v>
      </c>
      <c r="AD99" t="s">
        <v>125</v>
      </c>
    </row>
    <row r="100" spans="1:59" outlineLevel="1" x14ac:dyDescent="0.2">
      <c r="A100" s="157" t="s">
        <v>124</v>
      </c>
      <c r="B100" s="162" t="s">
        <v>57</v>
      </c>
      <c r="C100" s="184" t="s">
        <v>58</v>
      </c>
      <c r="D100" s="165"/>
      <c r="E100" s="169"/>
      <c r="F100" s="174"/>
      <c r="G100" s="174">
        <f>SUM(G101:G134)</f>
        <v>0</v>
      </c>
      <c r="H100" s="174"/>
      <c r="I100" s="174">
        <f>SUM(I101:I134)</f>
        <v>35313.57</v>
      </c>
      <c r="J100" s="174"/>
      <c r="K100" s="174">
        <f>SUM(K101:K134)</f>
        <v>58870.659999999996</v>
      </c>
      <c r="L100" s="174"/>
      <c r="M100" s="174">
        <f>SUM(M101:M134)</f>
        <v>0</v>
      </c>
      <c r="N100" s="174"/>
      <c r="O100" s="174">
        <f>SUM(O101:O134)</f>
        <v>9.17</v>
      </c>
      <c r="P100" s="174"/>
      <c r="Q100" s="174">
        <f>SUM(Q101:Q134)</f>
        <v>0</v>
      </c>
      <c r="R100" s="175"/>
      <c r="S100" s="174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 t="s">
        <v>130</v>
      </c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</row>
    <row r="101" spans="1:59" outlineLevel="1" x14ac:dyDescent="0.2">
      <c r="A101" s="151">
        <v>48</v>
      </c>
      <c r="B101" s="161" t="s">
        <v>270</v>
      </c>
      <c r="C101" s="182" t="s">
        <v>901</v>
      </c>
      <c r="D101" s="163" t="s">
        <v>133</v>
      </c>
      <c r="E101" s="167">
        <v>38.5</v>
      </c>
      <c r="F101" s="188"/>
      <c r="G101" s="172">
        <f>ROUND(E101*F101,2)</f>
        <v>0</v>
      </c>
      <c r="H101" s="172">
        <v>0</v>
      </c>
      <c r="I101" s="172">
        <f>ROUND(E101*H101,2)</f>
        <v>0</v>
      </c>
      <c r="J101" s="172">
        <v>637</v>
      </c>
      <c r="K101" s="172">
        <f>ROUND(E101*J101,2)</f>
        <v>24524.5</v>
      </c>
      <c r="L101" s="172">
        <v>21</v>
      </c>
      <c r="M101" s="172">
        <f>G101*(1+L101/100)</f>
        <v>0</v>
      </c>
      <c r="N101" s="172">
        <v>7.5209999999999999E-2</v>
      </c>
      <c r="O101" s="172">
        <f>ROUND(E101*N101,2)</f>
        <v>2.9</v>
      </c>
      <c r="P101" s="172">
        <v>0</v>
      </c>
      <c r="Q101" s="172">
        <f>ROUND(E101*P101,2)</f>
        <v>0</v>
      </c>
      <c r="R101" s="173" t="s">
        <v>180</v>
      </c>
      <c r="S101" s="172" t="s">
        <v>129</v>
      </c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 t="s">
        <v>142</v>
      </c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</row>
    <row r="102" spans="1:59" outlineLevel="1" x14ac:dyDescent="0.2">
      <c r="A102" s="151"/>
      <c r="B102" s="161"/>
      <c r="C102" s="183" t="s">
        <v>271</v>
      </c>
      <c r="D102" s="164"/>
      <c r="E102" s="168">
        <v>38.5</v>
      </c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3"/>
      <c r="S102" s="172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 t="s">
        <v>130</v>
      </c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</row>
    <row r="103" spans="1:59" outlineLevel="1" x14ac:dyDescent="0.2">
      <c r="A103" s="151">
        <v>49</v>
      </c>
      <c r="B103" s="161" t="s">
        <v>272</v>
      </c>
      <c r="C103" s="182" t="s">
        <v>273</v>
      </c>
      <c r="D103" s="163" t="s">
        <v>140</v>
      </c>
      <c r="E103" s="167">
        <v>0.26600000000000001</v>
      </c>
      <c r="F103" s="188"/>
      <c r="G103" s="172">
        <f>ROUND(E103*F103,2)</f>
        <v>0</v>
      </c>
      <c r="H103" s="172">
        <v>0</v>
      </c>
      <c r="I103" s="172">
        <f>ROUND(E103*H103,2)</f>
        <v>0</v>
      </c>
      <c r="J103" s="172">
        <v>2640</v>
      </c>
      <c r="K103" s="172">
        <f>ROUND(E103*J103,2)</f>
        <v>702.24</v>
      </c>
      <c r="L103" s="172">
        <v>21</v>
      </c>
      <c r="M103" s="172">
        <f>G103*(1+L103/100)</f>
        <v>0</v>
      </c>
      <c r="N103" s="172">
        <v>2.5251399999999999</v>
      </c>
      <c r="O103" s="172">
        <f>ROUND(E103*N103,2)</f>
        <v>0.67</v>
      </c>
      <c r="P103" s="172">
        <v>0</v>
      </c>
      <c r="Q103" s="172">
        <f>ROUND(E103*P103,2)</f>
        <v>0</v>
      </c>
      <c r="R103" s="173" t="s">
        <v>180</v>
      </c>
      <c r="S103" s="172" t="s">
        <v>129</v>
      </c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 t="s">
        <v>142</v>
      </c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</row>
    <row r="104" spans="1:59" outlineLevel="1" x14ac:dyDescent="0.2">
      <c r="A104" s="151"/>
      <c r="B104" s="161"/>
      <c r="C104" s="183" t="s">
        <v>274</v>
      </c>
      <c r="D104" s="164"/>
      <c r="E104" s="168">
        <v>0.26600000000000001</v>
      </c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3"/>
      <c r="S104" s="172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 t="s">
        <v>130</v>
      </c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</row>
    <row r="105" spans="1:59" outlineLevel="1" x14ac:dyDescent="0.2">
      <c r="A105" s="151">
        <v>50</v>
      </c>
      <c r="B105" s="161" t="s">
        <v>275</v>
      </c>
      <c r="C105" s="182" t="s">
        <v>902</v>
      </c>
      <c r="D105" s="163" t="s">
        <v>162</v>
      </c>
      <c r="E105" s="167">
        <v>7.9799999999999992E-3</v>
      </c>
      <c r="F105" s="188"/>
      <c r="G105" s="172">
        <f>ROUND(E105*F105,2)</f>
        <v>0</v>
      </c>
      <c r="H105" s="172">
        <v>0</v>
      </c>
      <c r="I105" s="172">
        <f>ROUND(E105*H105,2)</f>
        <v>0</v>
      </c>
      <c r="J105" s="172">
        <v>31220</v>
      </c>
      <c r="K105" s="172">
        <f>ROUND(E105*J105,2)</f>
        <v>249.14</v>
      </c>
      <c r="L105" s="172">
        <v>21</v>
      </c>
      <c r="M105" s="172">
        <f>G105*(1+L105/100)</f>
        <v>0</v>
      </c>
      <c r="N105" s="172">
        <v>1.0554399999999999</v>
      </c>
      <c r="O105" s="172">
        <f>ROUND(E105*N105,2)</f>
        <v>0.01</v>
      </c>
      <c r="P105" s="172">
        <v>0</v>
      </c>
      <c r="Q105" s="172">
        <f>ROUND(E105*P105,2)</f>
        <v>0</v>
      </c>
      <c r="R105" s="173" t="s">
        <v>180</v>
      </c>
      <c r="S105" s="172" t="s">
        <v>129</v>
      </c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 t="s">
        <v>142</v>
      </c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</row>
    <row r="106" spans="1:59" outlineLevel="1" x14ac:dyDescent="0.2">
      <c r="A106" s="151"/>
      <c r="B106" s="161"/>
      <c r="C106" s="183" t="s">
        <v>276</v>
      </c>
      <c r="D106" s="164"/>
      <c r="E106" s="168">
        <v>7.9799999999999992E-3</v>
      </c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3"/>
      <c r="S106" s="172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 t="s">
        <v>130</v>
      </c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</row>
    <row r="107" spans="1:59" ht="22.5" outlineLevel="1" x14ac:dyDescent="0.2">
      <c r="A107" s="151">
        <v>51</v>
      </c>
      <c r="B107" s="161" t="s">
        <v>277</v>
      </c>
      <c r="C107" s="182" t="s">
        <v>278</v>
      </c>
      <c r="D107" s="163" t="s">
        <v>127</v>
      </c>
      <c r="E107" s="167">
        <v>7</v>
      </c>
      <c r="F107" s="188"/>
      <c r="G107" s="172">
        <f>ROUND(E107*F107,2)</f>
        <v>0</v>
      </c>
      <c r="H107" s="172">
        <v>0</v>
      </c>
      <c r="I107" s="172">
        <f>ROUND(E107*H107,2)</f>
        <v>0</v>
      </c>
      <c r="J107" s="172">
        <v>201</v>
      </c>
      <c r="K107" s="172">
        <f>ROUND(E107*J107,2)</f>
        <v>1407</v>
      </c>
      <c r="L107" s="172">
        <v>21</v>
      </c>
      <c r="M107" s="172">
        <f>G107*(1+L107/100)</f>
        <v>0</v>
      </c>
      <c r="N107" s="172">
        <v>6.5610000000000002E-2</v>
      </c>
      <c r="O107" s="172">
        <f>ROUND(E107*N107,2)</f>
        <v>0.46</v>
      </c>
      <c r="P107" s="172">
        <v>0</v>
      </c>
      <c r="Q107" s="172">
        <f>ROUND(E107*P107,2)</f>
        <v>0</v>
      </c>
      <c r="R107" s="173" t="s">
        <v>247</v>
      </c>
      <c r="S107" s="172" t="s">
        <v>129</v>
      </c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 t="s">
        <v>130</v>
      </c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</row>
    <row r="108" spans="1:59" ht="22.5" outlineLevel="1" x14ac:dyDescent="0.2">
      <c r="A108" s="151">
        <v>52</v>
      </c>
      <c r="B108" s="161" t="s">
        <v>279</v>
      </c>
      <c r="C108" s="182" t="s">
        <v>280</v>
      </c>
      <c r="D108" s="163" t="s">
        <v>162</v>
      </c>
      <c r="E108" s="167">
        <v>1.1084000000000001</v>
      </c>
      <c r="F108" s="188"/>
      <c r="G108" s="172">
        <f>ROUND(E108*F108,2)</f>
        <v>0</v>
      </c>
      <c r="H108" s="172">
        <v>0</v>
      </c>
      <c r="I108" s="172">
        <f>ROUND(E108*H108,2)</f>
        <v>0</v>
      </c>
      <c r="J108" s="172">
        <v>8640</v>
      </c>
      <c r="K108" s="172">
        <f>ROUND(E108*J108,2)</f>
        <v>9576.58</v>
      </c>
      <c r="L108" s="172">
        <v>21</v>
      </c>
      <c r="M108" s="172">
        <f>G108*(1+L108/100)</f>
        <v>0</v>
      </c>
      <c r="N108" s="172">
        <v>1.6629999999999999E-2</v>
      </c>
      <c r="O108" s="172">
        <f>ROUND(E108*N108,2)</f>
        <v>0.02</v>
      </c>
      <c r="P108" s="172">
        <v>0</v>
      </c>
      <c r="Q108" s="172">
        <f>ROUND(E108*P108,2)</f>
        <v>0</v>
      </c>
      <c r="R108" s="173" t="s">
        <v>180</v>
      </c>
      <c r="S108" s="172" t="s">
        <v>129</v>
      </c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 t="s">
        <v>142</v>
      </c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</row>
    <row r="109" spans="1:59" outlineLevel="1" x14ac:dyDescent="0.2">
      <c r="A109" s="151"/>
      <c r="B109" s="161"/>
      <c r="C109" s="183" t="s">
        <v>281</v>
      </c>
      <c r="D109" s="164"/>
      <c r="E109" s="168">
        <v>0.99</v>
      </c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3"/>
      <c r="S109" s="172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 t="s">
        <v>142</v>
      </c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</row>
    <row r="110" spans="1:59" outlineLevel="1" x14ac:dyDescent="0.2">
      <c r="A110" s="151"/>
      <c r="B110" s="161"/>
      <c r="C110" s="183" t="s">
        <v>282</v>
      </c>
      <c r="D110" s="164"/>
      <c r="E110" s="168">
        <v>0.11840000000000001</v>
      </c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3"/>
      <c r="S110" s="172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 t="s">
        <v>130</v>
      </c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</row>
    <row r="111" spans="1:59" outlineLevel="1" x14ac:dyDescent="0.2">
      <c r="A111" s="151">
        <v>53</v>
      </c>
      <c r="B111" s="161" t="s">
        <v>283</v>
      </c>
      <c r="C111" s="182" t="s">
        <v>284</v>
      </c>
      <c r="D111" s="163" t="s">
        <v>140</v>
      </c>
      <c r="E111" s="167">
        <v>1.11405</v>
      </c>
      <c r="F111" s="188"/>
      <c r="G111" s="172">
        <f>ROUND(E111*F111,2)</f>
        <v>0</v>
      </c>
      <c r="H111" s="172">
        <v>0</v>
      </c>
      <c r="I111" s="172">
        <f>ROUND(E111*H111,2)</f>
        <v>0</v>
      </c>
      <c r="J111" s="172">
        <v>2750</v>
      </c>
      <c r="K111" s="172">
        <f>ROUND(E111*J111,2)</f>
        <v>3063.64</v>
      </c>
      <c r="L111" s="172">
        <v>21</v>
      </c>
      <c r="M111" s="172">
        <f>G111*(1+L111/100)</f>
        <v>0</v>
      </c>
      <c r="N111" s="172">
        <v>2.5251100000000002</v>
      </c>
      <c r="O111" s="172">
        <f>ROUND(E111*N111,2)</f>
        <v>2.81</v>
      </c>
      <c r="P111" s="172">
        <v>0</v>
      </c>
      <c r="Q111" s="172">
        <f>ROUND(E111*P111,2)</f>
        <v>0</v>
      </c>
      <c r="R111" s="173" t="s">
        <v>180</v>
      </c>
      <c r="S111" s="172" t="s">
        <v>129</v>
      </c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 t="s">
        <v>142</v>
      </c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</row>
    <row r="112" spans="1:59" outlineLevel="1" x14ac:dyDescent="0.2">
      <c r="A112" s="151"/>
      <c r="B112" s="161"/>
      <c r="C112" s="183" t="s">
        <v>285</v>
      </c>
      <c r="D112" s="164"/>
      <c r="E112" s="168">
        <v>0.33705000000000002</v>
      </c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3"/>
      <c r="S112" s="172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 t="s">
        <v>142</v>
      </c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</row>
    <row r="113" spans="1:59" outlineLevel="1" x14ac:dyDescent="0.2">
      <c r="A113" s="151"/>
      <c r="B113" s="161"/>
      <c r="C113" s="183" t="s">
        <v>286</v>
      </c>
      <c r="D113" s="164"/>
      <c r="E113" s="168">
        <v>0.77700000000000002</v>
      </c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3"/>
      <c r="S113" s="172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 t="s">
        <v>130</v>
      </c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</row>
    <row r="114" spans="1:59" outlineLevel="1" x14ac:dyDescent="0.2">
      <c r="A114" s="151">
        <v>54</v>
      </c>
      <c r="B114" s="161" t="s">
        <v>287</v>
      </c>
      <c r="C114" s="182" t="s">
        <v>288</v>
      </c>
      <c r="D114" s="163" t="s">
        <v>133</v>
      </c>
      <c r="E114" s="167">
        <v>17.52</v>
      </c>
      <c r="F114" s="188"/>
      <c r="G114" s="172">
        <f>ROUND(E114*F114,2)</f>
        <v>0</v>
      </c>
      <c r="H114" s="172">
        <v>0</v>
      </c>
      <c r="I114" s="172">
        <f>ROUND(E114*H114,2)</f>
        <v>0</v>
      </c>
      <c r="J114" s="172">
        <v>356</v>
      </c>
      <c r="K114" s="172">
        <f>ROUND(E114*J114,2)</f>
        <v>6237.12</v>
      </c>
      <c r="L114" s="172">
        <v>21</v>
      </c>
      <c r="M114" s="172">
        <f>G114*(1+L114/100)</f>
        <v>0</v>
      </c>
      <c r="N114" s="172">
        <v>7.8200000000000006E-3</v>
      </c>
      <c r="O114" s="172">
        <f>ROUND(E114*N114,2)</f>
        <v>0.14000000000000001</v>
      </c>
      <c r="P114" s="172">
        <v>0</v>
      </c>
      <c r="Q114" s="172">
        <f>ROUND(E114*P114,2)</f>
        <v>0</v>
      </c>
      <c r="R114" s="173" t="s">
        <v>180</v>
      </c>
      <c r="S114" s="172" t="s">
        <v>129</v>
      </c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 t="s">
        <v>142</v>
      </c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</row>
    <row r="115" spans="1:59" outlineLevel="1" x14ac:dyDescent="0.2">
      <c r="A115" s="151"/>
      <c r="B115" s="161"/>
      <c r="C115" s="183" t="s">
        <v>289</v>
      </c>
      <c r="D115" s="164"/>
      <c r="E115" s="168">
        <v>6.42</v>
      </c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3"/>
      <c r="S115" s="172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 t="s">
        <v>142</v>
      </c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</row>
    <row r="116" spans="1:59" outlineLevel="1" x14ac:dyDescent="0.2">
      <c r="A116" s="151"/>
      <c r="B116" s="161"/>
      <c r="C116" s="183" t="s">
        <v>290</v>
      </c>
      <c r="D116" s="164"/>
      <c r="E116" s="168">
        <v>11.1</v>
      </c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3"/>
      <c r="S116" s="172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 t="s">
        <v>130</v>
      </c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</row>
    <row r="117" spans="1:59" outlineLevel="1" x14ac:dyDescent="0.2">
      <c r="A117" s="151">
        <v>55</v>
      </c>
      <c r="B117" s="161" t="s">
        <v>291</v>
      </c>
      <c r="C117" s="182" t="s">
        <v>292</v>
      </c>
      <c r="D117" s="163" t="s">
        <v>133</v>
      </c>
      <c r="E117" s="167">
        <v>17.52</v>
      </c>
      <c r="F117" s="188"/>
      <c r="G117" s="172">
        <f>ROUND(E117*F117,2)</f>
        <v>0</v>
      </c>
      <c r="H117" s="172">
        <v>0</v>
      </c>
      <c r="I117" s="172">
        <f>ROUND(E117*H117,2)</f>
        <v>0</v>
      </c>
      <c r="J117" s="172">
        <v>80.400000000000006</v>
      </c>
      <c r="K117" s="172">
        <f>ROUND(E117*J117,2)</f>
        <v>1408.61</v>
      </c>
      <c r="L117" s="172">
        <v>21</v>
      </c>
      <c r="M117" s="172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3" t="s">
        <v>180</v>
      </c>
      <c r="S117" s="172" t="s">
        <v>129</v>
      </c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 t="s">
        <v>130</v>
      </c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</row>
    <row r="118" spans="1:59" outlineLevel="1" x14ac:dyDescent="0.2">
      <c r="A118" s="151">
        <v>56</v>
      </c>
      <c r="B118" s="161" t="s">
        <v>293</v>
      </c>
      <c r="C118" s="182" t="s">
        <v>294</v>
      </c>
      <c r="D118" s="163" t="s">
        <v>162</v>
      </c>
      <c r="E118" s="167">
        <v>0.13017000000000001</v>
      </c>
      <c r="F118" s="188"/>
      <c r="G118" s="172">
        <f>ROUND(E118*F118,2)</f>
        <v>0</v>
      </c>
      <c r="H118" s="172">
        <v>0</v>
      </c>
      <c r="I118" s="172">
        <f>ROUND(E118*H118,2)</f>
        <v>0</v>
      </c>
      <c r="J118" s="172">
        <v>34010</v>
      </c>
      <c r="K118" s="172">
        <f>ROUND(E118*J118,2)</f>
        <v>4427.08</v>
      </c>
      <c r="L118" s="172">
        <v>21</v>
      </c>
      <c r="M118" s="172">
        <f>G118*(1+L118/100)</f>
        <v>0</v>
      </c>
      <c r="N118" s="172">
        <v>1.0166500000000001</v>
      </c>
      <c r="O118" s="172">
        <f>ROUND(E118*N118,2)</f>
        <v>0.13</v>
      </c>
      <c r="P118" s="172">
        <v>0</v>
      </c>
      <c r="Q118" s="172">
        <f>ROUND(E118*P118,2)</f>
        <v>0</v>
      </c>
      <c r="R118" s="173" t="s">
        <v>180</v>
      </c>
      <c r="S118" s="172" t="s">
        <v>129</v>
      </c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 t="s">
        <v>142</v>
      </c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</row>
    <row r="119" spans="1:59" outlineLevel="1" x14ac:dyDescent="0.2">
      <c r="A119" s="151"/>
      <c r="B119" s="161"/>
      <c r="C119" s="183" t="s">
        <v>295</v>
      </c>
      <c r="D119" s="164"/>
      <c r="E119" s="168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3"/>
      <c r="S119" s="172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 t="s">
        <v>142</v>
      </c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</row>
    <row r="120" spans="1:59" outlineLevel="1" x14ac:dyDescent="0.2">
      <c r="A120" s="151"/>
      <c r="B120" s="161"/>
      <c r="C120" s="183" t="s">
        <v>296</v>
      </c>
      <c r="D120" s="164"/>
      <c r="E120" s="168">
        <v>3.9070000000000001E-2</v>
      </c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3"/>
      <c r="S120" s="172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 t="s">
        <v>142</v>
      </c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</row>
    <row r="121" spans="1:59" outlineLevel="1" x14ac:dyDescent="0.2">
      <c r="A121" s="151"/>
      <c r="B121" s="161"/>
      <c r="C121" s="183" t="s">
        <v>297</v>
      </c>
      <c r="D121" s="164"/>
      <c r="E121" s="168">
        <v>6.5710000000000005E-2</v>
      </c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3"/>
      <c r="S121" s="172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 t="s">
        <v>142</v>
      </c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</row>
    <row r="122" spans="1:59" outlineLevel="1" x14ac:dyDescent="0.2">
      <c r="A122" s="151"/>
      <c r="B122" s="161"/>
      <c r="C122" s="183" t="s">
        <v>298</v>
      </c>
      <c r="D122" s="164"/>
      <c r="E122" s="168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3"/>
      <c r="S122" s="172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 t="s">
        <v>142</v>
      </c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</row>
    <row r="123" spans="1:59" outlineLevel="1" x14ac:dyDescent="0.2">
      <c r="A123" s="151"/>
      <c r="B123" s="161"/>
      <c r="C123" s="183" t="s">
        <v>299</v>
      </c>
      <c r="D123" s="164"/>
      <c r="E123" s="168">
        <v>8.5500000000000003E-3</v>
      </c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3"/>
      <c r="S123" s="172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 t="s">
        <v>142</v>
      </c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</row>
    <row r="124" spans="1:59" outlineLevel="1" x14ac:dyDescent="0.2">
      <c r="A124" s="151"/>
      <c r="B124" s="161"/>
      <c r="C124" s="183" t="s">
        <v>300</v>
      </c>
      <c r="D124" s="164"/>
      <c r="E124" s="168">
        <v>1.6840000000000001E-2</v>
      </c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3"/>
      <c r="S124" s="172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 t="s">
        <v>130</v>
      </c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</row>
    <row r="125" spans="1:59" outlineLevel="1" x14ac:dyDescent="0.2">
      <c r="A125" s="151">
        <v>57</v>
      </c>
      <c r="B125" s="161" t="s">
        <v>301</v>
      </c>
      <c r="C125" s="182" t="s">
        <v>302</v>
      </c>
      <c r="D125" s="163" t="s">
        <v>133</v>
      </c>
      <c r="E125" s="167">
        <v>4.0999999999999996</v>
      </c>
      <c r="F125" s="188"/>
      <c r="G125" s="172">
        <f>ROUND(E125*F125,2)</f>
        <v>0</v>
      </c>
      <c r="H125" s="172">
        <v>0</v>
      </c>
      <c r="I125" s="172">
        <f>ROUND(E125*H125,2)</f>
        <v>0</v>
      </c>
      <c r="J125" s="172">
        <v>1187</v>
      </c>
      <c r="K125" s="172">
        <f>ROUND(E125*J125,2)</f>
        <v>4866.7</v>
      </c>
      <c r="L125" s="172">
        <v>21</v>
      </c>
      <c r="M125" s="172">
        <f>G125*(1+L125/100)</f>
        <v>0</v>
      </c>
      <c r="N125" s="172">
        <v>3.2399999999999998E-2</v>
      </c>
      <c r="O125" s="172">
        <f>ROUND(E125*N125,2)</f>
        <v>0.13</v>
      </c>
      <c r="P125" s="172">
        <v>0</v>
      </c>
      <c r="Q125" s="172">
        <f>ROUND(E125*P125,2)</f>
        <v>0</v>
      </c>
      <c r="R125" s="173" t="s">
        <v>180</v>
      </c>
      <c r="S125" s="172" t="s">
        <v>129</v>
      </c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 t="s">
        <v>142</v>
      </c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</row>
    <row r="126" spans="1:59" outlineLevel="1" x14ac:dyDescent="0.2">
      <c r="A126" s="151"/>
      <c r="B126" s="161"/>
      <c r="C126" s="183" t="s">
        <v>303</v>
      </c>
      <c r="D126" s="164"/>
      <c r="E126" s="168">
        <v>2.1</v>
      </c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3"/>
      <c r="S126" s="172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 t="s">
        <v>142</v>
      </c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</row>
    <row r="127" spans="1:59" outlineLevel="1" x14ac:dyDescent="0.2">
      <c r="A127" s="151"/>
      <c r="B127" s="161"/>
      <c r="C127" s="183" t="s">
        <v>304</v>
      </c>
      <c r="D127" s="164"/>
      <c r="E127" s="168">
        <v>2</v>
      </c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3"/>
      <c r="S127" s="172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 t="s">
        <v>130</v>
      </c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</row>
    <row r="128" spans="1:59" outlineLevel="1" x14ac:dyDescent="0.2">
      <c r="A128" s="151">
        <v>58</v>
      </c>
      <c r="B128" s="161" t="s">
        <v>305</v>
      </c>
      <c r="C128" s="182" t="s">
        <v>306</v>
      </c>
      <c r="D128" s="163" t="s">
        <v>133</v>
      </c>
      <c r="E128" s="167">
        <v>4.0999999999999996</v>
      </c>
      <c r="F128" s="188"/>
      <c r="G128" s="172">
        <f>ROUND(E128*F128,2)</f>
        <v>0</v>
      </c>
      <c r="H128" s="172">
        <v>0</v>
      </c>
      <c r="I128" s="172">
        <f>ROUND(E128*H128,2)</f>
        <v>0</v>
      </c>
      <c r="J128" s="172">
        <v>143.5</v>
      </c>
      <c r="K128" s="172">
        <f>ROUND(E128*J128,2)</f>
        <v>588.35</v>
      </c>
      <c r="L128" s="172">
        <v>21</v>
      </c>
      <c r="M128" s="172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3" t="s">
        <v>180</v>
      </c>
      <c r="S128" s="172" t="s">
        <v>129</v>
      </c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 t="s">
        <v>130</v>
      </c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</row>
    <row r="129" spans="1:59" outlineLevel="1" x14ac:dyDescent="0.2">
      <c r="A129" s="151">
        <v>59</v>
      </c>
      <c r="B129" s="161" t="s">
        <v>307</v>
      </c>
      <c r="C129" s="182" t="s">
        <v>308</v>
      </c>
      <c r="D129" s="163" t="s">
        <v>137</v>
      </c>
      <c r="E129" s="167">
        <v>6.2</v>
      </c>
      <c r="F129" s="188"/>
      <c r="G129" s="172">
        <f>ROUND(E129*F129,2)</f>
        <v>0</v>
      </c>
      <c r="H129" s="172">
        <v>0</v>
      </c>
      <c r="I129" s="172">
        <f>ROUND(E129*H129,2)</f>
        <v>0</v>
      </c>
      <c r="J129" s="172">
        <v>293.5</v>
      </c>
      <c r="K129" s="172">
        <f>ROUND(E129*J129,2)</f>
        <v>1819.7</v>
      </c>
      <c r="L129" s="172">
        <v>21</v>
      </c>
      <c r="M129" s="172">
        <f>G129*(1+L129/100)</f>
        <v>0</v>
      </c>
      <c r="N129" s="172">
        <v>0.11369</v>
      </c>
      <c r="O129" s="172">
        <f>ROUND(E129*N129,2)</f>
        <v>0.7</v>
      </c>
      <c r="P129" s="172">
        <v>0</v>
      </c>
      <c r="Q129" s="172">
        <f>ROUND(E129*P129,2)</f>
        <v>0</v>
      </c>
      <c r="R129" s="173" t="s">
        <v>180</v>
      </c>
      <c r="S129" s="172" t="s">
        <v>129</v>
      </c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 t="s">
        <v>142</v>
      </c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</row>
    <row r="130" spans="1:59" outlineLevel="1" x14ac:dyDescent="0.2">
      <c r="A130" s="151"/>
      <c r="B130" s="161"/>
      <c r="C130" s="183" t="s">
        <v>309</v>
      </c>
      <c r="D130" s="164"/>
      <c r="E130" s="168">
        <v>6.2</v>
      </c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3"/>
      <c r="S130" s="172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 t="s">
        <v>266</v>
      </c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</row>
    <row r="131" spans="1:59" outlineLevel="1" x14ac:dyDescent="0.2">
      <c r="A131" s="151">
        <v>60</v>
      </c>
      <c r="B131" s="161" t="s">
        <v>310</v>
      </c>
      <c r="C131" s="182" t="s">
        <v>311</v>
      </c>
      <c r="D131" s="163" t="s">
        <v>162</v>
      </c>
      <c r="E131" s="167">
        <v>0.12787000000000001</v>
      </c>
      <c r="F131" s="188"/>
      <c r="G131" s="172">
        <f>ROUND(E131*F131,2)</f>
        <v>0</v>
      </c>
      <c r="H131" s="172">
        <v>29500</v>
      </c>
      <c r="I131" s="172">
        <f>ROUND(E131*H131,2)</f>
        <v>3772.17</v>
      </c>
      <c r="J131" s="172">
        <v>0</v>
      </c>
      <c r="K131" s="172">
        <f>ROUND(E131*J131,2)</f>
        <v>0</v>
      </c>
      <c r="L131" s="172">
        <v>21</v>
      </c>
      <c r="M131" s="172">
        <f>G131*(1+L131/100)</f>
        <v>0</v>
      </c>
      <c r="N131" s="172">
        <v>1</v>
      </c>
      <c r="O131" s="172">
        <f>ROUND(E131*N131,2)</f>
        <v>0.13</v>
      </c>
      <c r="P131" s="172">
        <v>0</v>
      </c>
      <c r="Q131" s="172">
        <f>ROUND(E131*P131,2)</f>
        <v>0</v>
      </c>
      <c r="R131" s="173" t="s">
        <v>265</v>
      </c>
      <c r="S131" s="172" t="s">
        <v>129</v>
      </c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 t="s">
        <v>142</v>
      </c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</row>
    <row r="132" spans="1:59" outlineLevel="1" x14ac:dyDescent="0.2">
      <c r="A132" s="151"/>
      <c r="B132" s="161"/>
      <c r="C132" s="183" t="s">
        <v>312</v>
      </c>
      <c r="D132" s="164"/>
      <c r="E132" s="168">
        <v>0.12787000000000001</v>
      </c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3"/>
      <c r="S132" s="172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 t="s">
        <v>266</v>
      </c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</row>
    <row r="133" spans="1:59" outlineLevel="1" x14ac:dyDescent="0.2">
      <c r="A133" s="151">
        <v>61</v>
      </c>
      <c r="B133" s="161" t="s">
        <v>313</v>
      </c>
      <c r="C133" s="182" t="s">
        <v>314</v>
      </c>
      <c r="D133" s="163" t="s">
        <v>162</v>
      </c>
      <c r="E133" s="167">
        <v>1.0691999999999999</v>
      </c>
      <c r="F133" s="188"/>
      <c r="G133" s="172">
        <f>ROUND(E133*F133,2)</f>
        <v>0</v>
      </c>
      <c r="H133" s="172">
        <v>29500</v>
      </c>
      <c r="I133" s="172">
        <f>ROUND(E133*H133,2)</f>
        <v>31541.4</v>
      </c>
      <c r="J133" s="172">
        <v>0</v>
      </c>
      <c r="K133" s="172">
        <f>ROUND(E133*J133,2)</f>
        <v>0</v>
      </c>
      <c r="L133" s="172">
        <v>21</v>
      </c>
      <c r="M133" s="172">
        <f>G133*(1+L133/100)</f>
        <v>0</v>
      </c>
      <c r="N133" s="172">
        <v>1</v>
      </c>
      <c r="O133" s="172">
        <f>ROUND(E133*N133,2)</f>
        <v>1.07</v>
      </c>
      <c r="P133" s="172">
        <v>0</v>
      </c>
      <c r="Q133" s="172">
        <f>ROUND(E133*P133,2)</f>
        <v>0</v>
      </c>
      <c r="R133" s="173" t="s">
        <v>265</v>
      </c>
      <c r="S133" s="172" t="s">
        <v>129</v>
      </c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 t="s">
        <v>142</v>
      </c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</row>
    <row r="134" spans="1:59" x14ac:dyDescent="0.2">
      <c r="A134" s="151"/>
      <c r="B134" s="161"/>
      <c r="C134" s="183" t="s">
        <v>315</v>
      </c>
      <c r="D134" s="164"/>
      <c r="E134" s="168">
        <v>1.0691999999999999</v>
      </c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3"/>
      <c r="S134" s="172"/>
      <c r="AD134" t="s">
        <v>125</v>
      </c>
    </row>
    <row r="135" spans="1:59" outlineLevel="1" x14ac:dyDescent="0.2">
      <c r="A135" s="157" t="s">
        <v>124</v>
      </c>
      <c r="B135" s="162" t="s">
        <v>59</v>
      </c>
      <c r="C135" s="184" t="s">
        <v>60</v>
      </c>
      <c r="D135" s="165"/>
      <c r="E135" s="169"/>
      <c r="F135" s="174"/>
      <c r="G135" s="174">
        <f>SUM(G136:G145)</f>
        <v>0</v>
      </c>
      <c r="H135" s="174"/>
      <c r="I135" s="174">
        <f>SUM(I136:I145)</f>
        <v>21420</v>
      </c>
      <c r="J135" s="174"/>
      <c r="K135" s="174">
        <f>SUM(K136:K145)</f>
        <v>31382.55</v>
      </c>
      <c r="L135" s="174"/>
      <c r="M135" s="174">
        <f>SUM(M136:M145)</f>
        <v>0</v>
      </c>
      <c r="N135" s="174"/>
      <c r="O135" s="174">
        <f>SUM(O136:O145)</f>
        <v>45.379999999999995</v>
      </c>
      <c r="P135" s="174"/>
      <c r="Q135" s="174">
        <f>SUM(Q136:Q145)</f>
        <v>0</v>
      </c>
      <c r="R135" s="175"/>
      <c r="S135" s="174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 t="s">
        <v>130</v>
      </c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</row>
    <row r="136" spans="1:59" outlineLevel="1" x14ac:dyDescent="0.2">
      <c r="A136" s="151">
        <v>62</v>
      </c>
      <c r="B136" s="161" t="s">
        <v>316</v>
      </c>
      <c r="C136" s="182" t="s">
        <v>317</v>
      </c>
      <c r="D136" s="163" t="s">
        <v>133</v>
      </c>
      <c r="E136" s="167">
        <v>90.5</v>
      </c>
      <c r="F136" s="188"/>
      <c r="G136" s="172">
        <f>ROUND(E136*F136,2)</f>
        <v>0</v>
      </c>
      <c r="H136" s="172">
        <v>0</v>
      </c>
      <c r="I136" s="172">
        <f>ROUND(E136*H136,2)</f>
        <v>0</v>
      </c>
      <c r="J136" s="172">
        <v>177.5</v>
      </c>
      <c r="K136" s="172">
        <f>ROUND(E136*J136,2)</f>
        <v>16063.75</v>
      </c>
      <c r="L136" s="172">
        <v>21</v>
      </c>
      <c r="M136" s="172">
        <f>G136*(1+L136/100)</f>
        <v>0</v>
      </c>
      <c r="N136" s="172">
        <v>0.33074999999999999</v>
      </c>
      <c r="O136" s="172">
        <f>ROUND(E136*N136,2)</f>
        <v>29.93</v>
      </c>
      <c r="P136" s="172">
        <v>0</v>
      </c>
      <c r="Q136" s="172">
        <f>ROUND(E136*P136,2)</f>
        <v>0</v>
      </c>
      <c r="R136" s="173" t="s">
        <v>134</v>
      </c>
      <c r="S136" s="172" t="s">
        <v>129</v>
      </c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 t="s">
        <v>142</v>
      </c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</row>
    <row r="137" spans="1:59" outlineLevel="1" x14ac:dyDescent="0.2">
      <c r="A137" s="151"/>
      <c r="B137" s="161"/>
      <c r="C137" s="183" t="s">
        <v>318</v>
      </c>
      <c r="D137" s="164"/>
      <c r="E137" s="168">
        <v>84</v>
      </c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3"/>
      <c r="S137" s="172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 t="s">
        <v>142</v>
      </c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</row>
    <row r="138" spans="1:59" outlineLevel="1" x14ac:dyDescent="0.2">
      <c r="A138" s="151"/>
      <c r="B138" s="161"/>
      <c r="C138" s="183" t="s">
        <v>319</v>
      </c>
      <c r="D138" s="164"/>
      <c r="E138" s="168">
        <v>6.5</v>
      </c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3"/>
      <c r="S138" s="172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 t="s">
        <v>130</v>
      </c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</row>
    <row r="139" spans="1:59" outlineLevel="1" x14ac:dyDescent="0.2">
      <c r="A139" s="151">
        <v>63</v>
      </c>
      <c r="B139" s="161" t="s">
        <v>320</v>
      </c>
      <c r="C139" s="182" t="s">
        <v>321</v>
      </c>
      <c r="D139" s="163" t="s">
        <v>137</v>
      </c>
      <c r="E139" s="167">
        <v>25.9</v>
      </c>
      <c r="F139" s="188"/>
      <c r="G139" s="172">
        <f>ROUND(E139*F139,2)</f>
        <v>0</v>
      </c>
      <c r="H139" s="172">
        <v>0</v>
      </c>
      <c r="I139" s="172">
        <f>ROUND(E139*H139,2)</f>
        <v>0</v>
      </c>
      <c r="J139" s="172">
        <v>212</v>
      </c>
      <c r="K139" s="172">
        <f>ROUND(E139*J139,2)</f>
        <v>5490.8</v>
      </c>
      <c r="L139" s="172">
        <v>21</v>
      </c>
      <c r="M139" s="172">
        <f>G139*(1+L139/100)</f>
        <v>0</v>
      </c>
      <c r="N139" s="172">
        <v>3.6000000000000002E-4</v>
      </c>
      <c r="O139" s="172">
        <f>ROUND(E139*N139,2)</f>
        <v>0.01</v>
      </c>
      <c r="P139" s="172">
        <v>0</v>
      </c>
      <c r="Q139" s="172">
        <f>ROUND(E139*P139,2)</f>
        <v>0</v>
      </c>
      <c r="R139" s="173" t="s">
        <v>134</v>
      </c>
      <c r="S139" s="172" t="s">
        <v>129</v>
      </c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 t="s">
        <v>142</v>
      </c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</row>
    <row r="140" spans="1:59" outlineLevel="1" x14ac:dyDescent="0.2">
      <c r="A140" s="151"/>
      <c r="B140" s="161"/>
      <c r="C140" s="183" t="s">
        <v>322</v>
      </c>
      <c r="D140" s="164"/>
      <c r="E140" s="168">
        <v>11.8</v>
      </c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3"/>
      <c r="S140" s="172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 t="s">
        <v>142</v>
      </c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</row>
    <row r="141" spans="1:59" outlineLevel="1" x14ac:dyDescent="0.2">
      <c r="A141" s="151"/>
      <c r="B141" s="161"/>
      <c r="C141" s="183" t="s">
        <v>323</v>
      </c>
      <c r="D141" s="164"/>
      <c r="E141" s="168">
        <v>14.1</v>
      </c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3"/>
      <c r="S141" s="172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 t="s">
        <v>130</v>
      </c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</row>
    <row r="142" spans="1:59" outlineLevel="1" x14ac:dyDescent="0.2">
      <c r="A142" s="151">
        <v>64</v>
      </c>
      <c r="B142" s="161" t="s">
        <v>324</v>
      </c>
      <c r="C142" s="182" t="s">
        <v>325</v>
      </c>
      <c r="D142" s="163" t="s">
        <v>133</v>
      </c>
      <c r="E142" s="167">
        <v>42</v>
      </c>
      <c r="F142" s="188"/>
      <c r="G142" s="172">
        <f>ROUND(E142*F142,2)</f>
        <v>0</v>
      </c>
      <c r="H142" s="172">
        <v>0</v>
      </c>
      <c r="I142" s="172">
        <f>ROUND(E142*H142,2)</f>
        <v>0</v>
      </c>
      <c r="J142" s="172">
        <v>234</v>
      </c>
      <c r="K142" s="172">
        <f>ROUND(E142*J142,2)</f>
        <v>9828</v>
      </c>
      <c r="L142" s="172">
        <v>21</v>
      </c>
      <c r="M142" s="172">
        <f>G142*(1+L142/100)</f>
        <v>0</v>
      </c>
      <c r="N142" s="172">
        <v>7.3899999999999993E-2</v>
      </c>
      <c r="O142" s="172">
        <f>ROUND(E142*N142,2)</f>
        <v>3.1</v>
      </c>
      <c r="P142" s="172">
        <v>0</v>
      </c>
      <c r="Q142" s="172">
        <f>ROUND(E142*P142,2)</f>
        <v>0</v>
      </c>
      <c r="R142" s="173" t="s">
        <v>134</v>
      </c>
      <c r="S142" s="172" t="s">
        <v>129</v>
      </c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 t="s">
        <v>142</v>
      </c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</row>
    <row r="143" spans="1:59" outlineLevel="1" x14ac:dyDescent="0.2">
      <c r="A143" s="151"/>
      <c r="B143" s="161"/>
      <c r="C143" s="183" t="s">
        <v>326</v>
      </c>
      <c r="D143" s="164"/>
      <c r="E143" s="168">
        <v>42</v>
      </c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3"/>
      <c r="S143" s="172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 t="s">
        <v>266</v>
      </c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</row>
    <row r="144" spans="1:59" outlineLevel="1" x14ac:dyDescent="0.2">
      <c r="A144" s="151">
        <v>65</v>
      </c>
      <c r="B144" s="161" t="s">
        <v>327</v>
      </c>
      <c r="C144" s="182" t="s">
        <v>328</v>
      </c>
      <c r="D144" s="163" t="s">
        <v>133</v>
      </c>
      <c r="E144" s="167">
        <v>71.400000000000006</v>
      </c>
      <c r="F144" s="188"/>
      <c r="G144" s="172">
        <f>ROUND(E144*F144,2)</f>
        <v>0</v>
      </c>
      <c r="H144" s="172">
        <v>300</v>
      </c>
      <c r="I144" s="172">
        <f>ROUND(E144*H144,2)</f>
        <v>21420</v>
      </c>
      <c r="J144" s="172">
        <v>0</v>
      </c>
      <c r="K144" s="172">
        <f>ROUND(E144*J144,2)</f>
        <v>0</v>
      </c>
      <c r="L144" s="172">
        <v>21</v>
      </c>
      <c r="M144" s="172">
        <f>G144*(1+L144/100)</f>
        <v>0</v>
      </c>
      <c r="N144" s="172">
        <v>0.17280000000000001</v>
      </c>
      <c r="O144" s="172">
        <f>ROUND(E144*N144,2)</f>
        <v>12.34</v>
      </c>
      <c r="P144" s="172">
        <v>0</v>
      </c>
      <c r="Q144" s="172">
        <f>ROUND(E144*P144,2)</f>
        <v>0</v>
      </c>
      <c r="R144" s="173"/>
      <c r="S144" s="172" t="s">
        <v>163</v>
      </c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 t="s">
        <v>142</v>
      </c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</row>
    <row r="145" spans="1:59" x14ac:dyDescent="0.2">
      <c r="A145" s="151"/>
      <c r="B145" s="161"/>
      <c r="C145" s="183" t="s">
        <v>329</v>
      </c>
      <c r="D145" s="164"/>
      <c r="E145" s="168">
        <v>71.400000000000006</v>
      </c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3"/>
      <c r="S145" s="172"/>
      <c r="AD145" t="s">
        <v>125</v>
      </c>
    </row>
    <row r="146" spans="1:59" outlineLevel="1" x14ac:dyDescent="0.2">
      <c r="A146" s="157" t="s">
        <v>124</v>
      </c>
      <c r="B146" s="162" t="s">
        <v>61</v>
      </c>
      <c r="C146" s="184" t="s">
        <v>62</v>
      </c>
      <c r="D146" s="165"/>
      <c r="E146" s="169"/>
      <c r="F146" s="174"/>
      <c r="G146" s="174">
        <f>SUM(G147:G198)</f>
        <v>0</v>
      </c>
      <c r="H146" s="174"/>
      <c r="I146" s="174">
        <f>SUM(I147:I198)</f>
        <v>0</v>
      </c>
      <c r="J146" s="174"/>
      <c r="K146" s="174">
        <f>SUM(K147:K198)</f>
        <v>80262.11</v>
      </c>
      <c r="L146" s="174"/>
      <c r="M146" s="174">
        <f>SUM(M147:M198)</f>
        <v>0</v>
      </c>
      <c r="N146" s="174"/>
      <c r="O146" s="174">
        <f>SUM(O147:O198)</f>
        <v>9.01</v>
      </c>
      <c r="P146" s="174"/>
      <c r="Q146" s="174">
        <f>SUM(Q147:Q198)</f>
        <v>0</v>
      </c>
      <c r="R146" s="175"/>
      <c r="S146" s="174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 t="s">
        <v>130</v>
      </c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</row>
    <row r="147" spans="1:59" outlineLevel="1" x14ac:dyDescent="0.2">
      <c r="A147" s="151">
        <v>66</v>
      </c>
      <c r="B147" s="161" t="s">
        <v>330</v>
      </c>
      <c r="C147" s="182" t="s">
        <v>331</v>
      </c>
      <c r="D147" s="163" t="s">
        <v>133</v>
      </c>
      <c r="E147" s="167">
        <v>98.282499999999999</v>
      </c>
      <c r="F147" s="188"/>
      <c r="G147" s="172">
        <f>ROUND(E147*F147,2)</f>
        <v>0</v>
      </c>
      <c r="H147" s="172">
        <v>0</v>
      </c>
      <c r="I147" s="172">
        <f>ROUND(E147*H147,2)</f>
        <v>0</v>
      </c>
      <c r="J147" s="172">
        <v>320.5</v>
      </c>
      <c r="K147" s="172">
        <f>ROUND(E147*J147,2)</f>
        <v>31499.54</v>
      </c>
      <c r="L147" s="172">
        <v>21</v>
      </c>
      <c r="M147" s="172">
        <f>G147*(1+L147/100)</f>
        <v>0</v>
      </c>
      <c r="N147" s="172">
        <v>4.7660000000000001E-2</v>
      </c>
      <c r="O147" s="172">
        <f>ROUND(E147*N147,2)</f>
        <v>4.68</v>
      </c>
      <c r="P147" s="172">
        <v>0</v>
      </c>
      <c r="Q147" s="172">
        <f>ROUND(E147*P147,2)</f>
        <v>0</v>
      </c>
      <c r="R147" s="173" t="s">
        <v>180</v>
      </c>
      <c r="S147" s="172" t="s">
        <v>163</v>
      </c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 t="s">
        <v>142</v>
      </c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</row>
    <row r="148" spans="1:59" outlineLevel="1" x14ac:dyDescent="0.2">
      <c r="A148" s="151"/>
      <c r="B148" s="161"/>
      <c r="C148" s="183" t="s">
        <v>332</v>
      </c>
      <c r="D148" s="164"/>
      <c r="E148" s="168">
        <v>45.24</v>
      </c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3"/>
      <c r="S148" s="172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 t="s">
        <v>142</v>
      </c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</row>
    <row r="149" spans="1:59" outlineLevel="1" x14ac:dyDescent="0.2">
      <c r="A149" s="151"/>
      <c r="B149" s="161"/>
      <c r="C149" s="183" t="s">
        <v>333</v>
      </c>
      <c r="D149" s="164"/>
      <c r="E149" s="168">
        <v>-15.8225</v>
      </c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3"/>
      <c r="S149" s="172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 t="s">
        <v>142</v>
      </c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</row>
    <row r="150" spans="1:59" outlineLevel="1" x14ac:dyDescent="0.2">
      <c r="A150" s="151"/>
      <c r="B150" s="161"/>
      <c r="C150" s="183" t="s">
        <v>334</v>
      </c>
      <c r="D150" s="164"/>
      <c r="E150" s="168">
        <v>5.5</v>
      </c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3"/>
      <c r="S150" s="172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 t="s">
        <v>142</v>
      </c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</row>
    <row r="151" spans="1:59" outlineLevel="1" x14ac:dyDescent="0.2">
      <c r="A151" s="151"/>
      <c r="B151" s="161"/>
      <c r="C151" s="183" t="s">
        <v>335</v>
      </c>
      <c r="D151" s="164"/>
      <c r="E151" s="168">
        <v>15.58</v>
      </c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3"/>
      <c r="S151" s="172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 t="s">
        <v>142</v>
      </c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</row>
    <row r="152" spans="1:59" outlineLevel="1" x14ac:dyDescent="0.2">
      <c r="A152" s="151"/>
      <c r="B152" s="161"/>
      <c r="C152" s="183" t="s">
        <v>336</v>
      </c>
      <c r="D152" s="164"/>
      <c r="E152" s="168">
        <v>-5.25</v>
      </c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3"/>
      <c r="S152" s="172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 t="s">
        <v>142</v>
      </c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</row>
    <row r="153" spans="1:59" ht="22.5" outlineLevel="1" x14ac:dyDescent="0.2">
      <c r="A153" s="151"/>
      <c r="B153" s="161"/>
      <c r="C153" s="183" t="s">
        <v>337</v>
      </c>
      <c r="D153" s="164"/>
      <c r="E153" s="168">
        <v>24.64</v>
      </c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3"/>
      <c r="S153" s="172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 t="s">
        <v>142</v>
      </c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</row>
    <row r="154" spans="1:59" outlineLevel="1" x14ac:dyDescent="0.2">
      <c r="A154" s="151"/>
      <c r="B154" s="161"/>
      <c r="C154" s="183" t="s">
        <v>338</v>
      </c>
      <c r="D154" s="164"/>
      <c r="E154" s="168">
        <v>-4.5999999999999996</v>
      </c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3"/>
      <c r="S154" s="172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 t="s">
        <v>142</v>
      </c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</row>
    <row r="155" spans="1:59" outlineLevel="1" x14ac:dyDescent="0.2">
      <c r="A155" s="151"/>
      <c r="B155" s="161"/>
      <c r="C155" s="183" t="s">
        <v>339</v>
      </c>
      <c r="D155" s="164"/>
      <c r="E155" s="168">
        <v>15.84</v>
      </c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3"/>
      <c r="S155" s="172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 t="s">
        <v>142</v>
      </c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</row>
    <row r="156" spans="1:59" outlineLevel="1" x14ac:dyDescent="0.2">
      <c r="A156" s="151"/>
      <c r="B156" s="161"/>
      <c r="C156" s="183" t="s">
        <v>340</v>
      </c>
      <c r="D156" s="164"/>
      <c r="E156" s="168">
        <v>-4.2750000000000004</v>
      </c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3"/>
      <c r="S156" s="172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 t="s">
        <v>142</v>
      </c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</row>
    <row r="157" spans="1:59" outlineLevel="1" x14ac:dyDescent="0.2">
      <c r="A157" s="151"/>
      <c r="B157" s="161"/>
      <c r="C157" s="183" t="s">
        <v>341</v>
      </c>
      <c r="D157" s="164"/>
      <c r="E157" s="168">
        <v>3.86</v>
      </c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3"/>
      <c r="S157" s="172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 t="s">
        <v>142</v>
      </c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</row>
    <row r="158" spans="1:59" outlineLevel="1" x14ac:dyDescent="0.2">
      <c r="A158" s="151"/>
      <c r="B158" s="161"/>
      <c r="C158" s="183" t="s">
        <v>342</v>
      </c>
      <c r="D158" s="164"/>
      <c r="E158" s="168">
        <v>6.72</v>
      </c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3"/>
      <c r="S158" s="172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 t="s">
        <v>142</v>
      </c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</row>
    <row r="159" spans="1:59" outlineLevel="1" x14ac:dyDescent="0.2">
      <c r="A159" s="151"/>
      <c r="B159" s="161"/>
      <c r="C159" s="183" t="s">
        <v>338</v>
      </c>
      <c r="D159" s="164"/>
      <c r="E159" s="168">
        <v>-4.5999999999999996</v>
      </c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3"/>
      <c r="S159" s="172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 t="s">
        <v>142</v>
      </c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</row>
    <row r="160" spans="1:59" outlineLevel="1" x14ac:dyDescent="0.2">
      <c r="A160" s="151"/>
      <c r="B160" s="161"/>
      <c r="C160" s="183" t="s">
        <v>343</v>
      </c>
      <c r="D160" s="164"/>
      <c r="E160" s="168">
        <v>8.69</v>
      </c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3"/>
      <c r="S160" s="172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 t="s">
        <v>142</v>
      </c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</row>
    <row r="161" spans="1:59" outlineLevel="1" x14ac:dyDescent="0.2">
      <c r="A161" s="151"/>
      <c r="B161" s="161"/>
      <c r="C161" s="183" t="s">
        <v>344</v>
      </c>
      <c r="D161" s="164"/>
      <c r="E161" s="168">
        <v>2.76</v>
      </c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3"/>
      <c r="S161" s="172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 t="s">
        <v>142</v>
      </c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</row>
    <row r="162" spans="1:59" outlineLevel="1" x14ac:dyDescent="0.2">
      <c r="A162" s="151"/>
      <c r="B162" s="161"/>
      <c r="C162" s="183" t="s">
        <v>345</v>
      </c>
      <c r="D162" s="164"/>
      <c r="E162" s="168">
        <v>4</v>
      </c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3"/>
      <c r="S162" s="172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 t="s">
        <v>130</v>
      </c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</row>
    <row r="163" spans="1:59" outlineLevel="1" x14ac:dyDescent="0.2">
      <c r="A163" s="151">
        <v>67</v>
      </c>
      <c r="B163" s="161" t="s">
        <v>346</v>
      </c>
      <c r="C163" s="182" t="s">
        <v>903</v>
      </c>
      <c r="D163" s="163" t="s">
        <v>133</v>
      </c>
      <c r="E163" s="167">
        <v>61.5</v>
      </c>
      <c r="F163" s="188"/>
      <c r="G163" s="172">
        <f>ROUND(E163*F163,2)</f>
        <v>0</v>
      </c>
      <c r="H163" s="172">
        <v>0</v>
      </c>
      <c r="I163" s="172">
        <f>ROUND(E163*H163,2)</f>
        <v>0</v>
      </c>
      <c r="J163" s="172">
        <v>189.5</v>
      </c>
      <c r="K163" s="172">
        <f>ROUND(E163*J163,2)</f>
        <v>11654.25</v>
      </c>
      <c r="L163" s="172">
        <v>21</v>
      </c>
      <c r="M163" s="172">
        <f>G163*(1+L163/100)</f>
        <v>0</v>
      </c>
      <c r="N163" s="172">
        <v>1.7000000000000001E-2</v>
      </c>
      <c r="O163" s="172">
        <f>ROUND(E163*N163,2)</f>
        <v>1.05</v>
      </c>
      <c r="P163" s="172">
        <v>0</v>
      </c>
      <c r="Q163" s="172">
        <f>ROUND(E163*P163,2)</f>
        <v>0</v>
      </c>
      <c r="R163" s="173" t="s">
        <v>180</v>
      </c>
      <c r="S163" s="172" t="s">
        <v>129</v>
      </c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 t="s">
        <v>142</v>
      </c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</row>
    <row r="164" spans="1:59" outlineLevel="1" x14ac:dyDescent="0.2">
      <c r="A164" s="151"/>
      <c r="B164" s="161"/>
      <c r="C164" s="183" t="s">
        <v>347</v>
      </c>
      <c r="D164" s="164"/>
      <c r="E164" s="168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3"/>
      <c r="S164" s="172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 t="s">
        <v>142</v>
      </c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</row>
    <row r="165" spans="1:59" outlineLevel="1" x14ac:dyDescent="0.2">
      <c r="A165" s="151"/>
      <c r="B165" s="161"/>
      <c r="C165" s="183" t="s">
        <v>348</v>
      </c>
      <c r="D165" s="164"/>
      <c r="E165" s="168">
        <v>6.3</v>
      </c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3"/>
      <c r="S165" s="172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 t="s">
        <v>142</v>
      </c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</row>
    <row r="166" spans="1:59" outlineLevel="1" x14ac:dyDescent="0.2">
      <c r="A166" s="151"/>
      <c r="B166" s="161"/>
      <c r="C166" s="183" t="s">
        <v>349</v>
      </c>
      <c r="D166" s="164"/>
      <c r="E166" s="168">
        <v>5.25</v>
      </c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3"/>
      <c r="S166" s="172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 t="s">
        <v>142</v>
      </c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</row>
    <row r="167" spans="1:59" outlineLevel="1" x14ac:dyDescent="0.2">
      <c r="A167" s="151"/>
      <c r="B167" s="161"/>
      <c r="C167" s="183" t="s">
        <v>350</v>
      </c>
      <c r="D167" s="164"/>
      <c r="E167" s="168">
        <v>12.3</v>
      </c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3"/>
      <c r="S167" s="172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 t="s">
        <v>142</v>
      </c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</row>
    <row r="168" spans="1:59" outlineLevel="1" x14ac:dyDescent="0.2">
      <c r="A168" s="151"/>
      <c r="B168" s="161"/>
      <c r="C168" s="183" t="s">
        <v>351</v>
      </c>
      <c r="D168" s="164"/>
      <c r="E168" s="168">
        <v>4.05</v>
      </c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3"/>
      <c r="S168" s="172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 t="s">
        <v>142</v>
      </c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</row>
    <row r="169" spans="1:59" outlineLevel="1" x14ac:dyDescent="0.2">
      <c r="A169" s="151"/>
      <c r="B169" s="161"/>
      <c r="C169" s="183" t="s">
        <v>352</v>
      </c>
      <c r="D169" s="164"/>
      <c r="E169" s="168">
        <v>10.8</v>
      </c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3"/>
      <c r="S169" s="172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 t="s">
        <v>142</v>
      </c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</row>
    <row r="170" spans="1:59" outlineLevel="1" x14ac:dyDescent="0.2">
      <c r="A170" s="151"/>
      <c r="B170" s="161"/>
      <c r="C170" s="183" t="s">
        <v>353</v>
      </c>
      <c r="D170" s="164"/>
      <c r="E170" s="168">
        <v>12.3</v>
      </c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3"/>
      <c r="S170" s="172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 t="s">
        <v>142</v>
      </c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</row>
    <row r="171" spans="1:59" outlineLevel="1" x14ac:dyDescent="0.2">
      <c r="A171" s="151"/>
      <c r="B171" s="161"/>
      <c r="C171" s="183" t="s">
        <v>354</v>
      </c>
      <c r="D171" s="164"/>
      <c r="E171" s="168">
        <v>10.5</v>
      </c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3"/>
      <c r="S171" s="172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 t="s">
        <v>130</v>
      </c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</row>
    <row r="172" spans="1:59" outlineLevel="1" x14ac:dyDescent="0.2">
      <c r="A172" s="151">
        <v>68</v>
      </c>
      <c r="B172" s="161" t="s">
        <v>355</v>
      </c>
      <c r="C172" s="182" t="s">
        <v>356</v>
      </c>
      <c r="D172" s="163" t="s">
        <v>133</v>
      </c>
      <c r="E172" s="167">
        <v>35.44</v>
      </c>
      <c r="F172" s="188"/>
      <c r="G172" s="172">
        <f>ROUND(E172*F172,2)</f>
        <v>0</v>
      </c>
      <c r="H172" s="172">
        <v>0</v>
      </c>
      <c r="I172" s="172">
        <f>ROUND(E172*H172,2)</f>
        <v>0</v>
      </c>
      <c r="J172" s="172">
        <v>450</v>
      </c>
      <c r="K172" s="172">
        <f>ROUND(E172*J172,2)</f>
        <v>15948</v>
      </c>
      <c r="L172" s="172">
        <v>21</v>
      </c>
      <c r="M172" s="172">
        <f>G172*(1+L172/100)</f>
        <v>0</v>
      </c>
      <c r="N172" s="172">
        <v>5.1229999999999998E-2</v>
      </c>
      <c r="O172" s="172">
        <f>ROUND(E172*N172,2)</f>
        <v>1.82</v>
      </c>
      <c r="P172" s="172">
        <v>0</v>
      </c>
      <c r="Q172" s="172">
        <f>ROUND(E172*P172,2)</f>
        <v>0</v>
      </c>
      <c r="R172" s="173" t="s">
        <v>180</v>
      </c>
      <c r="S172" s="172" t="s">
        <v>129</v>
      </c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 t="s">
        <v>142</v>
      </c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</row>
    <row r="173" spans="1:59" outlineLevel="1" x14ac:dyDescent="0.2">
      <c r="A173" s="151"/>
      <c r="B173" s="161"/>
      <c r="C173" s="183" t="s">
        <v>357</v>
      </c>
      <c r="D173" s="164"/>
      <c r="E173" s="168">
        <v>22.15</v>
      </c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3"/>
      <c r="S173" s="172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 t="s">
        <v>142</v>
      </c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</row>
    <row r="174" spans="1:59" outlineLevel="1" x14ac:dyDescent="0.2">
      <c r="A174" s="151"/>
      <c r="B174" s="161"/>
      <c r="C174" s="183" t="s">
        <v>358</v>
      </c>
      <c r="D174" s="164"/>
      <c r="E174" s="168">
        <v>13.29</v>
      </c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3"/>
      <c r="S174" s="172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 t="s">
        <v>130</v>
      </c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</row>
    <row r="175" spans="1:59" outlineLevel="1" x14ac:dyDescent="0.2">
      <c r="A175" s="151">
        <v>69</v>
      </c>
      <c r="B175" s="161" t="s">
        <v>359</v>
      </c>
      <c r="C175" s="182" t="s">
        <v>360</v>
      </c>
      <c r="D175" s="163" t="s">
        <v>127</v>
      </c>
      <c r="E175" s="167">
        <v>2</v>
      </c>
      <c r="F175" s="188"/>
      <c r="G175" s="172">
        <f>ROUND(E175*F175,2)</f>
        <v>0</v>
      </c>
      <c r="H175" s="172">
        <v>0</v>
      </c>
      <c r="I175" s="172">
        <f>ROUND(E175*H175,2)</f>
        <v>0</v>
      </c>
      <c r="J175" s="172">
        <v>430.5</v>
      </c>
      <c r="K175" s="172">
        <f>ROUND(E175*J175,2)</f>
        <v>861</v>
      </c>
      <c r="L175" s="172">
        <v>21</v>
      </c>
      <c r="M175" s="172">
        <f>G175*(1+L175/100)</f>
        <v>0</v>
      </c>
      <c r="N175" s="172">
        <v>4.3049999999999998E-2</v>
      </c>
      <c r="O175" s="172">
        <f>ROUND(E175*N175,2)</f>
        <v>0.09</v>
      </c>
      <c r="P175" s="172">
        <v>0</v>
      </c>
      <c r="Q175" s="172">
        <f>ROUND(E175*P175,2)</f>
        <v>0</v>
      </c>
      <c r="R175" s="173" t="s">
        <v>247</v>
      </c>
      <c r="S175" s="172" t="s">
        <v>129</v>
      </c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 t="s">
        <v>142</v>
      </c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</row>
    <row r="176" spans="1:59" outlineLevel="1" x14ac:dyDescent="0.2">
      <c r="A176" s="151"/>
      <c r="B176" s="161"/>
      <c r="C176" s="183" t="s">
        <v>361</v>
      </c>
      <c r="D176" s="164"/>
      <c r="E176" s="168">
        <v>2</v>
      </c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3"/>
      <c r="S176" s="172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 t="s">
        <v>130</v>
      </c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</row>
    <row r="177" spans="1:59" outlineLevel="1" x14ac:dyDescent="0.2">
      <c r="A177" s="151">
        <v>70</v>
      </c>
      <c r="B177" s="161" t="s">
        <v>362</v>
      </c>
      <c r="C177" s="182" t="s">
        <v>363</v>
      </c>
      <c r="D177" s="163" t="s">
        <v>137</v>
      </c>
      <c r="E177" s="167">
        <v>157</v>
      </c>
      <c r="F177" s="188"/>
      <c r="G177" s="172">
        <f>ROUND(E177*F177,2)</f>
        <v>0</v>
      </c>
      <c r="H177" s="172">
        <v>0</v>
      </c>
      <c r="I177" s="172">
        <f>ROUND(E177*H177,2)</f>
        <v>0</v>
      </c>
      <c r="J177" s="172">
        <v>66.599999999999994</v>
      </c>
      <c r="K177" s="172">
        <f>ROUND(E177*J177,2)</f>
        <v>10456.200000000001</v>
      </c>
      <c r="L177" s="172">
        <v>21</v>
      </c>
      <c r="M177" s="172">
        <f>G177*(1+L177/100)</f>
        <v>0</v>
      </c>
      <c r="N177" s="172">
        <v>3.7100000000000002E-3</v>
      </c>
      <c r="O177" s="172">
        <f>ROUND(E177*N177,2)</f>
        <v>0.57999999999999996</v>
      </c>
      <c r="P177" s="172">
        <v>0</v>
      </c>
      <c r="Q177" s="172">
        <f>ROUND(E177*P177,2)</f>
        <v>0</v>
      </c>
      <c r="R177" s="173" t="s">
        <v>247</v>
      </c>
      <c r="S177" s="172" t="s">
        <v>129</v>
      </c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 t="s">
        <v>142</v>
      </c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</row>
    <row r="178" spans="1:59" ht="22.5" outlineLevel="1" x14ac:dyDescent="0.2">
      <c r="A178" s="151"/>
      <c r="B178" s="161"/>
      <c r="C178" s="183" t="s">
        <v>364</v>
      </c>
      <c r="D178" s="164"/>
      <c r="E178" s="168">
        <v>71.599999999999994</v>
      </c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3"/>
      <c r="S178" s="172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 t="s">
        <v>142</v>
      </c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</row>
    <row r="179" spans="1:59" outlineLevel="1" x14ac:dyDescent="0.2">
      <c r="A179" s="151"/>
      <c r="B179" s="161"/>
      <c r="C179" s="183" t="s">
        <v>365</v>
      </c>
      <c r="D179" s="164"/>
      <c r="E179" s="168">
        <v>19.2</v>
      </c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3"/>
      <c r="S179" s="172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 t="s">
        <v>142</v>
      </c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</row>
    <row r="180" spans="1:59" outlineLevel="1" x14ac:dyDescent="0.2">
      <c r="A180" s="151"/>
      <c r="B180" s="161"/>
      <c r="C180" s="183" t="s">
        <v>366</v>
      </c>
      <c r="D180" s="164"/>
      <c r="E180" s="168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3"/>
      <c r="S180" s="172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 t="s">
        <v>142</v>
      </c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</row>
    <row r="181" spans="1:59" outlineLevel="1" x14ac:dyDescent="0.2">
      <c r="A181" s="151"/>
      <c r="B181" s="161"/>
      <c r="C181" s="183" t="s">
        <v>367</v>
      </c>
      <c r="D181" s="164"/>
      <c r="E181" s="168">
        <v>11.1</v>
      </c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3"/>
      <c r="S181" s="172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 t="s">
        <v>142</v>
      </c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</row>
    <row r="182" spans="1:59" outlineLevel="1" x14ac:dyDescent="0.2">
      <c r="A182" s="151"/>
      <c r="B182" s="161"/>
      <c r="C182" s="183" t="s">
        <v>368</v>
      </c>
      <c r="D182" s="164"/>
      <c r="E182" s="168">
        <v>4.5999999999999996</v>
      </c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3"/>
      <c r="S182" s="172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 t="s">
        <v>142</v>
      </c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</row>
    <row r="183" spans="1:59" outlineLevel="1" x14ac:dyDescent="0.2">
      <c r="A183" s="151"/>
      <c r="B183" s="161"/>
      <c r="C183" s="183" t="s">
        <v>369</v>
      </c>
      <c r="D183" s="164"/>
      <c r="E183" s="168">
        <v>5.8</v>
      </c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3"/>
      <c r="S183" s="172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 t="s">
        <v>142</v>
      </c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</row>
    <row r="184" spans="1:59" outlineLevel="1" x14ac:dyDescent="0.2">
      <c r="A184" s="151"/>
      <c r="B184" s="161"/>
      <c r="C184" s="183" t="s">
        <v>370</v>
      </c>
      <c r="D184" s="164"/>
      <c r="E184" s="168">
        <v>7.8</v>
      </c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3"/>
      <c r="S184" s="172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 t="s">
        <v>142</v>
      </c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</row>
    <row r="185" spans="1:59" outlineLevel="1" x14ac:dyDescent="0.2">
      <c r="A185" s="151"/>
      <c r="B185" s="161"/>
      <c r="C185" s="183" t="s">
        <v>371</v>
      </c>
      <c r="D185" s="164"/>
      <c r="E185" s="168">
        <v>4.0999999999999996</v>
      </c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3"/>
      <c r="S185" s="172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 t="s">
        <v>142</v>
      </c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</row>
    <row r="186" spans="1:59" outlineLevel="1" x14ac:dyDescent="0.2">
      <c r="A186" s="151"/>
      <c r="B186" s="161"/>
      <c r="C186" s="183" t="s">
        <v>372</v>
      </c>
      <c r="D186" s="164"/>
      <c r="E186" s="168">
        <v>2.5</v>
      </c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3"/>
      <c r="S186" s="172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 t="s">
        <v>142</v>
      </c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</row>
    <row r="187" spans="1:59" outlineLevel="1" x14ac:dyDescent="0.2">
      <c r="A187" s="151"/>
      <c r="B187" s="161"/>
      <c r="C187" s="183" t="s">
        <v>373</v>
      </c>
      <c r="D187" s="164"/>
      <c r="E187" s="168">
        <v>4.9000000000000004</v>
      </c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3"/>
      <c r="S187" s="172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 t="s">
        <v>142</v>
      </c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</row>
    <row r="188" spans="1:59" outlineLevel="1" x14ac:dyDescent="0.2">
      <c r="A188" s="151"/>
      <c r="B188" s="161"/>
      <c r="C188" s="183" t="s">
        <v>374</v>
      </c>
      <c r="D188" s="164"/>
      <c r="E188" s="168">
        <v>7.8</v>
      </c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3"/>
      <c r="S188" s="172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 t="s">
        <v>142</v>
      </c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</row>
    <row r="189" spans="1:59" outlineLevel="1" x14ac:dyDescent="0.2">
      <c r="A189" s="151"/>
      <c r="B189" s="161"/>
      <c r="C189" s="183" t="s">
        <v>375</v>
      </c>
      <c r="D189" s="164"/>
      <c r="E189" s="168">
        <v>7</v>
      </c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3"/>
      <c r="S189" s="172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 t="s">
        <v>142</v>
      </c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</row>
    <row r="190" spans="1:59" outlineLevel="1" x14ac:dyDescent="0.2">
      <c r="A190" s="151"/>
      <c r="B190" s="161"/>
      <c r="C190" s="183" t="s">
        <v>376</v>
      </c>
      <c r="D190" s="164"/>
      <c r="E190" s="168">
        <v>10.6</v>
      </c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3"/>
      <c r="S190" s="172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 t="s">
        <v>130</v>
      </c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</row>
    <row r="191" spans="1:59" outlineLevel="1" x14ac:dyDescent="0.2">
      <c r="A191" s="151">
        <v>71</v>
      </c>
      <c r="B191" s="161" t="s">
        <v>377</v>
      </c>
      <c r="C191" s="182" t="s">
        <v>378</v>
      </c>
      <c r="D191" s="163" t="s">
        <v>133</v>
      </c>
      <c r="E191" s="167">
        <v>11.21</v>
      </c>
      <c r="F191" s="188"/>
      <c r="G191" s="172">
        <f>ROUND(E191*F191,2)</f>
        <v>0</v>
      </c>
      <c r="H191" s="172">
        <v>0</v>
      </c>
      <c r="I191" s="172">
        <f>ROUND(E191*H191,2)</f>
        <v>0</v>
      </c>
      <c r="J191" s="172">
        <v>208</v>
      </c>
      <c r="K191" s="172">
        <f>ROUND(E191*J191,2)</f>
        <v>2331.6799999999998</v>
      </c>
      <c r="L191" s="172">
        <v>21</v>
      </c>
      <c r="M191" s="172">
        <f>G191*(1+L191/100)</f>
        <v>0</v>
      </c>
      <c r="N191" s="172">
        <v>3.9210000000000002E-2</v>
      </c>
      <c r="O191" s="172">
        <f>ROUND(E191*N191,2)</f>
        <v>0.44</v>
      </c>
      <c r="P191" s="172">
        <v>0</v>
      </c>
      <c r="Q191" s="172">
        <f>ROUND(E191*P191,2)</f>
        <v>0</v>
      </c>
      <c r="R191" s="173" t="s">
        <v>180</v>
      </c>
      <c r="S191" s="172" t="s">
        <v>129</v>
      </c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 t="s">
        <v>142</v>
      </c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</row>
    <row r="192" spans="1:59" outlineLevel="1" x14ac:dyDescent="0.2">
      <c r="A192" s="151"/>
      <c r="B192" s="161"/>
      <c r="C192" s="183" t="s">
        <v>204</v>
      </c>
      <c r="D192" s="164"/>
      <c r="E192" s="168">
        <v>11.21</v>
      </c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3"/>
      <c r="S192" s="172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 t="s">
        <v>130</v>
      </c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</row>
    <row r="193" spans="1:59" outlineLevel="1" x14ac:dyDescent="0.2">
      <c r="A193" s="151">
        <v>72</v>
      </c>
      <c r="B193" s="161" t="s">
        <v>379</v>
      </c>
      <c r="C193" s="182" t="s">
        <v>380</v>
      </c>
      <c r="D193" s="163" t="s">
        <v>133</v>
      </c>
      <c r="E193" s="167">
        <v>5.56</v>
      </c>
      <c r="F193" s="188"/>
      <c r="G193" s="172">
        <f>ROUND(E193*F193,2)</f>
        <v>0</v>
      </c>
      <c r="H193" s="172">
        <v>0</v>
      </c>
      <c r="I193" s="172">
        <f>ROUND(E193*H193,2)</f>
        <v>0</v>
      </c>
      <c r="J193" s="172">
        <v>574</v>
      </c>
      <c r="K193" s="172">
        <f>ROUND(E193*J193,2)</f>
        <v>3191.44</v>
      </c>
      <c r="L193" s="172">
        <v>21</v>
      </c>
      <c r="M193" s="172">
        <f>G193*(1+L193/100)</f>
        <v>0</v>
      </c>
      <c r="N193" s="172">
        <v>5.3690000000000002E-2</v>
      </c>
      <c r="O193" s="172">
        <f>ROUND(E193*N193,2)</f>
        <v>0.3</v>
      </c>
      <c r="P193" s="172">
        <v>0</v>
      </c>
      <c r="Q193" s="172">
        <f>ROUND(E193*P193,2)</f>
        <v>0</v>
      </c>
      <c r="R193" s="173" t="s">
        <v>247</v>
      </c>
      <c r="S193" s="172" t="s">
        <v>129</v>
      </c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 t="s">
        <v>142</v>
      </c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</row>
    <row r="194" spans="1:59" outlineLevel="1" x14ac:dyDescent="0.2">
      <c r="A194" s="151"/>
      <c r="B194" s="161"/>
      <c r="C194" s="183" t="s">
        <v>381</v>
      </c>
      <c r="D194" s="164"/>
      <c r="E194" s="168">
        <v>2.0750000000000002</v>
      </c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3"/>
      <c r="S194" s="172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 t="s">
        <v>142</v>
      </c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</row>
    <row r="195" spans="1:59" outlineLevel="1" x14ac:dyDescent="0.2">
      <c r="A195" s="151"/>
      <c r="B195" s="161"/>
      <c r="C195" s="183" t="s">
        <v>382</v>
      </c>
      <c r="D195" s="164"/>
      <c r="E195" s="168">
        <v>2.4500000000000002</v>
      </c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3"/>
      <c r="S195" s="172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 t="s">
        <v>142</v>
      </c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</row>
    <row r="196" spans="1:59" outlineLevel="1" x14ac:dyDescent="0.2">
      <c r="A196" s="151"/>
      <c r="B196" s="161"/>
      <c r="C196" s="183" t="s">
        <v>383</v>
      </c>
      <c r="D196" s="164"/>
      <c r="E196" s="168">
        <v>1.0349999999999999</v>
      </c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3"/>
      <c r="S196" s="172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 t="s">
        <v>130</v>
      </c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</row>
    <row r="197" spans="1:59" outlineLevel="1" x14ac:dyDescent="0.2">
      <c r="A197" s="151">
        <v>73</v>
      </c>
      <c r="B197" s="161" t="s">
        <v>384</v>
      </c>
      <c r="C197" s="182" t="s">
        <v>385</v>
      </c>
      <c r="D197" s="163" t="s">
        <v>133</v>
      </c>
      <c r="E197" s="167">
        <v>9</v>
      </c>
      <c r="F197" s="188"/>
      <c r="G197" s="172">
        <f>ROUND(E197*F197,2)</f>
        <v>0</v>
      </c>
      <c r="H197" s="172">
        <v>0</v>
      </c>
      <c r="I197" s="172">
        <f>ROUND(E197*H197,2)</f>
        <v>0</v>
      </c>
      <c r="J197" s="172">
        <v>480</v>
      </c>
      <c r="K197" s="172">
        <f>ROUND(E197*J197,2)</f>
        <v>4320</v>
      </c>
      <c r="L197" s="172">
        <v>21</v>
      </c>
      <c r="M197" s="172">
        <f>G197*(1+L197/100)</f>
        <v>0</v>
      </c>
      <c r="N197" s="172">
        <v>6.0699999999999999E-3</v>
      </c>
      <c r="O197" s="172">
        <f>ROUND(E197*N197,2)</f>
        <v>0.05</v>
      </c>
      <c r="P197" s="172">
        <v>0</v>
      </c>
      <c r="Q197" s="172">
        <f>ROUND(E197*P197,2)</f>
        <v>0</v>
      </c>
      <c r="R197" s="173" t="s">
        <v>180</v>
      </c>
      <c r="S197" s="172" t="s">
        <v>129</v>
      </c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 t="s">
        <v>142</v>
      </c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</row>
    <row r="198" spans="1:59" ht="22.5" x14ac:dyDescent="0.2">
      <c r="A198" s="151"/>
      <c r="B198" s="161"/>
      <c r="C198" s="183" t="s">
        <v>386</v>
      </c>
      <c r="D198" s="164"/>
      <c r="E198" s="168">
        <v>9</v>
      </c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3"/>
      <c r="S198" s="172"/>
      <c r="AD198" t="s">
        <v>125</v>
      </c>
    </row>
    <row r="199" spans="1:59" outlineLevel="1" x14ac:dyDescent="0.2">
      <c r="A199" s="157" t="s">
        <v>124</v>
      </c>
      <c r="B199" s="162" t="s">
        <v>63</v>
      </c>
      <c r="C199" s="184" t="s">
        <v>64</v>
      </c>
      <c r="D199" s="165"/>
      <c r="E199" s="169"/>
      <c r="F199" s="174"/>
      <c r="G199" s="174">
        <f>SUM(G200:G230)</f>
        <v>0</v>
      </c>
      <c r="H199" s="174"/>
      <c r="I199" s="174">
        <f>SUM(I200:I230)</f>
        <v>0</v>
      </c>
      <c r="J199" s="174"/>
      <c r="K199" s="174">
        <f>SUM(K200:K230)</f>
        <v>51686.17</v>
      </c>
      <c r="L199" s="174"/>
      <c r="M199" s="174">
        <f>SUM(M200:M230)</f>
        <v>0</v>
      </c>
      <c r="N199" s="174"/>
      <c r="O199" s="174">
        <f>SUM(O200:O230)</f>
        <v>1.9499999999999997</v>
      </c>
      <c r="P199" s="174"/>
      <c r="Q199" s="174">
        <f>SUM(Q200:Q230)</f>
        <v>0</v>
      </c>
      <c r="R199" s="175"/>
      <c r="S199" s="174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 t="s">
        <v>130</v>
      </c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</row>
    <row r="200" spans="1:59" outlineLevel="1" x14ac:dyDescent="0.2">
      <c r="A200" s="151">
        <v>74</v>
      </c>
      <c r="B200" s="161" t="s">
        <v>387</v>
      </c>
      <c r="C200" s="182" t="s">
        <v>388</v>
      </c>
      <c r="D200" s="163" t="s">
        <v>133</v>
      </c>
      <c r="E200" s="167">
        <v>16.059999999999999</v>
      </c>
      <c r="F200" s="188"/>
      <c r="G200" s="172">
        <f>ROUND(E200*F200,2)</f>
        <v>0</v>
      </c>
      <c r="H200" s="172">
        <v>0</v>
      </c>
      <c r="I200" s="172">
        <f>ROUND(E200*H200,2)</f>
        <v>0</v>
      </c>
      <c r="J200" s="172">
        <v>212.5</v>
      </c>
      <c r="K200" s="172">
        <f>ROUND(E200*J200,2)</f>
        <v>3412.75</v>
      </c>
      <c r="L200" s="172">
        <v>21</v>
      </c>
      <c r="M200" s="172">
        <f>G200*(1+L200/100)</f>
        <v>0</v>
      </c>
      <c r="N200" s="172">
        <v>2.31E-3</v>
      </c>
      <c r="O200" s="172">
        <f>ROUND(E200*N200,2)</f>
        <v>0.04</v>
      </c>
      <c r="P200" s="172">
        <v>0</v>
      </c>
      <c r="Q200" s="172">
        <f>ROUND(E200*P200,2)</f>
        <v>0</v>
      </c>
      <c r="R200" s="173" t="s">
        <v>180</v>
      </c>
      <c r="S200" s="172" t="s">
        <v>129</v>
      </c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 t="s">
        <v>142</v>
      </c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</row>
    <row r="201" spans="1:59" outlineLevel="1" x14ac:dyDescent="0.2">
      <c r="A201" s="151"/>
      <c r="B201" s="161"/>
      <c r="C201" s="183" t="s">
        <v>389</v>
      </c>
      <c r="D201" s="164"/>
      <c r="E201" s="168">
        <v>18.809999999999999</v>
      </c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3"/>
      <c r="S201" s="172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 t="s">
        <v>142</v>
      </c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</row>
    <row r="202" spans="1:59" outlineLevel="1" x14ac:dyDescent="0.2">
      <c r="A202" s="151"/>
      <c r="B202" s="161"/>
      <c r="C202" s="183" t="s">
        <v>390</v>
      </c>
      <c r="D202" s="164"/>
      <c r="E202" s="168">
        <v>-4.22</v>
      </c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3"/>
      <c r="S202" s="172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 t="s">
        <v>142</v>
      </c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</row>
    <row r="203" spans="1:59" outlineLevel="1" x14ac:dyDescent="0.2">
      <c r="A203" s="151"/>
      <c r="B203" s="161"/>
      <c r="C203" s="183" t="s">
        <v>391</v>
      </c>
      <c r="D203" s="164"/>
      <c r="E203" s="168">
        <v>1.47</v>
      </c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3"/>
      <c r="S203" s="172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 t="s">
        <v>130</v>
      </c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</row>
    <row r="204" spans="1:59" outlineLevel="1" x14ac:dyDescent="0.2">
      <c r="A204" s="151">
        <v>75</v>
      </c>
      <c r="B204" s="161" t="s">
        <v>392</v>
      </c>
      <c r="C204" s="182" t="s">
        <v>393</v>
      </c>
      <c r="D204" s="163" t="s">
        <v>133</v>
      </c>
      <c r="E204" s="167">
        <v>4.5599999999999996</v>
      </c>
      <c r="F204" s="188"/>
      <c r="G204" s="172">
        <f>ROUND(E204*F204,2)</f>
        <v>0</v>
      </c>
      <c r="H204" s="172">
        <v>0</v>
      </c>
      <c r="I204" s="172">
        <f>ROUND(E204*H204,2)</f>
        <v>0</v>
      </c>
      <c r="J204" s="172">
        <v>430</v>
      </c>
      <c r="K204" s="172">
        <f>ROUND(E204*J204,2)</f>
        <v>1960.8</v>
      </c>
      <c r="L204" s="172">
        <v>21</v>
      </c>
      <c r="M204" s="172">
        <f>G204*(1+L204/100)</f>
        <v>0</v>
      </c>
      <c r="N204" s="172">
        <v>4.7299999999999998E-3</v>
      </c>
      <c r="O204" s="172">
        <f>ROUND(E204*N204,2)</f>
        <v>0.02</v>
      </c>
      <c r="P204" s="172">
        <v>0</v>
      </c>
      <c r="Q204" s="172">
        <f>ROUND(E204*P204,2)</f>
        <v>0</v>
      </c>
      <c r="R204" s="173" t="s">
        <v>180</v>
      </c>
      <c r="S204" s="172" t="s">
        <v>129</v>
      </c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 t="s">
        <v>142</v>
      </c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</row>
    <row r="205" spans="1:59" outlineLevel="1" x14ac:dyDescent="0.2">
      <c r="A205" s="151"/>
      <c r="B205" s="161"/>
      <c r="C205" s="183" t="s">
        <v>394</v>
      </c>
      <c r="D205" s="164"/>
      <c r="E205" s="168">
        <v>4.5599999999999996</v>
      </c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3"/>
      <c r="S205" s="172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 t="s">
        <v>130</v>
      </c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</row>
    <row r="206" spans="1:59" outlineLevel="1" x14ac:dyDescent="0.2">
      <c r="A206" s="151">
        <v>76</v>
      </c>
      <c r="B206" s="161" t="s">
        <v>395</v>
      </c>
      <c r="C206" s="182" t="s">
        <v>904</v>
      </c>
      <c r="D206" s="163" t="s">
        <v>133</v>
      </c>
      <c r="E206" s="167">
        <v>16.059999999999999</v>
      </c>
      <c r="F206" s="188"/>
      <c r="G206" s="172">
        <f>ROUND(E206*F206,2)</f>
        <v>0</v>
      </c>
      <c r="H206" s="172">
        <v>0</v>
      </c>
      <c r="I206" s="172">
        <f>ROUND(E206*H206,2)</f>
        <v>0</v>
      </c>
      <c r="J206" s="172">
        <v>47.1</v>
      </c>
      <c r="K206" s="172">
        <f>ROUND(E206*J206,2)</f>
        <v>756.43</v>
      </c>
      <c r="L206" s="172">
        <v>21</v>
      </c>
      <c r="M206" s="172">
        <f>G206*(1+L206/100)</f>
        <v>0</v>
      </c>
      <c r="N206" s="172">
        <v>3.2000000000000003E-4</v>
      </c>
      <c r="O206" s="172">
        <f>ROUND(E206*N206,2)</f>
        <v>0.01</v>
      </c>
      <c r="P206" s="172">
        <v>0</v>
      </c>
      <c r="Q206" s="172">
        <f>ROUND(E206*P206,2)</f>
        <v>0</v>
      </c>
      <c r="R206" s="173" t="s">
        <v>180</v>
      </c>
      <c r="S206" s="172" t="s">
        <v>129</v>
      </c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 t="s">
        <v>130</v>
      </c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</row>
    <row r="207" spans="1:59" outlineLevel="1" x14ac:dyDescent="0.2">
      <c r="A207" s="151">
        <v>77</v>
      </c>
      <c r="B207" s="161" t="s">
        <v>396</v>
      </c>
      <c r="C207" s="182" t="s">
        <v>905</v>
      </c>
      <c r="D207" s="163" t="s">
        <v>133</v>
      </c>
      <c r="E207" s="167">
        <v>4.5599999999999996</v>
      </c>
      <c r="F207" s="188"/>
      <c r="G207" s="172">
        <f>ROUND(E207*F207,2)</f>
        <v>0</v>
      </c>
      <c r="H207" s="172">
        <v>0</v>
      </c>
      <c r="I207" s="172">
        <f>ROUND(E207*H207,2)</f>
        <v>0</v>
      </c>
      <c r="J207" s="172">
        <v>60.1</v>
      </c>
      <c r="K207" s="172">
        <f>ROUND(E207*J207,2)</f>
        <v>274.06</v>
      </c>
      <c r="L207" s="172">
        <v>21</v>
      </c>
      <c r="M207" s="172">
        <f>G207*(1+L207/100)</f>
        <v>0</v>
      </c>
      <c r="N207" s="172">
        <v>4.2999999999999999E-4</v>
      </c>
      <c r="O207" s="172">
        <f>ROUND(E207*N207,2)</f>
        <v>0</v>
      </c>
      <c r="P207" s="172">
        <v>0</v>
      </c>
      <c r="Q207" s="172">
        <f>ROUND(E207*P207,2)</f>
        <v>0</v>
      </c>
      <c r="R207" s="173" t="s">
        <v>180</v>
      </c>
      <c r="S207" s="172" t="s">
        <v>129</v>
      </c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 t="s">
        <v>130</v>
      </c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</row>
    <row r="208" spans="1:59" outlineLevel="1" x14ac:dyDescent="0.2">
      <c r="A208" s="151">
        <v>78</v>
      </c>
      <c r="B208" s="161" t="s">
        <v>397</v>
      </c>
      <c r="C208" s="182" t="s">
        <v>398</v>
      </c>
      <c r="D208" s="163" t="s">
        <v>133</v>
      </c>
      <c r="E208" s="167">
        <v>56.825000000000003</v>
      </c>
      <c r="F208" s="188"/>
      <c r="G208" s="172">
        <f>ROUND(E208*F208,2)</f>
        <v>0</v>
      </c>
      <c r="H208" s="172">
        <v>0</v>
      </c>
      <c r="I208" s="172">
        <f>ROUND(E208*H208,2)</f>
        <v>0</v>
      </c>
      <c r="J208" s="172">
        <v>40.200000000000003</v>
      </c>
      <c r="K208" s="172">
        <f>ROUND(E208*J208,2)</f>
        <v>2284.37</v>
      </c>
      <c r="L208" s="172">
        <v>21</v>
      </c>
      <c r="M208" s="172">
        <f>G208*(1+L208/100)</f>
        <v>0</v>
      </c>
      <c r="N208" s="172">
        <v>4.0000000000000003E-5</v>
      </c>
      <c r="O208" s="172">
        <f>ROUND(E208*N208,2)</f>
        <v>0</v>
      </c>
      <c r="P208" s="172">
        <v>0</v>
      </c>
      <c r="Q208" s="172">
        <f>ROUND(E208*P208,2)</f>
        <v>0</v>
      </c>
      <c r="R208" s="173" t="s">
        <v>180</v>
      </c>
      <c r="S208" s="172" t="s">
        <v>129</v>
      </c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 t="s">
        <v>142</v>
      </c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</row>
    <row r="209" spans="1:59" outlineLevel="1" x14ac:dyDescent="0.2">
      <c r="A209" s="151"/>
      <c r="B209" s="161"/>
      <c r="C209" s="183" t="s">
        <v>399</v>
      </c>
      <c r="D209" s="164"/>
      <c r="E209" s="168">
        <v>4.22</v>
      </c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3"/>
      <c r="S209" s="172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 t="s">
        <v>142</v>
      </c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</row>
    <row r="210" spans="1:59" outlineLevel="1" x14ac:dyDescent="0.2">
      <c r="A210" s="151"/>
      <c r="B210" s="161"/>
      <c r="C210" s="183" t="s">
        <v>400</v>
      </c>
      <c r="D210" s="164"/>
      <c r="E210" s="168">
        <v>6.6050000000000004</v>
      </c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3"/>
      <c r="S210" s="172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 t="s">
        <v>142</v>
      </c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</row>
    <row r="211" spans="1:59" outlineLevel="1" x14ac:dyDescent="0.2">
      <c r="A211" s="151"/>
      <c r="B211" s="161"/>
      <c r="C211" s="183" t="s">
        <v>401</v>
      </c>
      <c r="D211" s="164"/>
      <c r="E211" s="168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3"/>
      <c r="S211" s="172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 t="s">
        <v>142</v>
      </c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</row>
    <row r="212" spans="1:59" outlineLevel="1" x14ac:dyDescent="0.2">
      <c r="A212" s="151"/>
      <c r="B212" s="161"/>
      <c r="C212" s="183" t="s">
        <v>402</v>
      </c>
      <c r="D212" s="164"/>
      <c r="E212" s="168">
        <v>18</v>
      </c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3"/>
      <c r="S212" s="172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 t="s">
        <v>142</v>
      </c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</row>
    <row r="213" spans="1:59" outlineLevel="1" x14ac:dyDescent="0.2">
      <c r="A213" s="151"/>
      <c r="B213" s="161"/>
      <c r="C213" s="183" t="s">
        <v>403</v>
      </c>
      <c r="D213" s="164"/>
      <c r="E213" s="168">
        <v>8</v>
      </c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3"/>
      <c r="S213" s="172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 t="s">
        <v>142</v>
      </c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</row>
    <row r="214" spans="1:59" outlineLevel="1" x14ac:dyDescent="0.2">
      <c r="A214" s="151"/>
      <c r="B214" s="161"/>
      <c r="C214" s="183" t="s">
        <v>404</v>
      </c>
      <c r="D214" s="164"/>
      <c r="E214" s="168">
        <v>16</v>
      </c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3"/>
      <c r="S214" s="172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 t="s">
        <v>142</v>
      </c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</row>
    <row r="215" spans="1:59" outlineLevel="1" x14ac:dyDescent="0.2">
      <c r="A215" s="151"/>
      <c r="B215" s="161"/>
      <c r="C215" s="183" t="s">
        <v>405</v>
      </c>
      <c r="D215" s="164"/>
      <c r="E215" s="168">
        <v>4</v>
      </c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3"/>
      <c r="S215" s="172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 t="s">
        <v>130</v>
      </c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</row>
    <row r="216" spans="1:59" outlineLevel="1" x14ac:dyDescent="0.2">
      <c r="A216" s="151">
        <v>79</v>
      </c>
      <c r="B216" s="161" t="s">
        <v>406</v>
      </c>
      <c r="C216" s="182" t="s">
        <v>906</v>
      </c>
      <c r="D216" s="163" t="s">
        <v>133</v>
      </c>
      <c r="E216" s="167">
        <v>7.63</v>
      </c>
      <c r="F216" s="188"/>
      <c r="G216" s="172">
        <f>ROUND(E216*F216,2)</f>
        <v>0</v>
      </c>
      <c r="H216" s="172">
        <v>0</v>
      </c>
      <c r="I216" s="172">
        <f>ROUND(E216*H216,2)</f>
        <v>0</v>
      </c>
      <c r="J216" s="172">
        <v>605</v>
      </c>
      <c r="K216" s="172">
        <f>ROUND(E216*J216,2)</f>
        <v>4616.1499999999996</v>
      </c>
      <c r="L216" s="172">
        <v>21</v>
      </c>
      <c r="M216" s="172">
        <f>G216*(1+L216/100)</f>
        <v>0</v>
      </c>
      <c r="N216" s="172">
        <v>6.1799999999999997E-3</v>
      </c>
      <c r="O216" s="172">
        <f>ROUND(E216*N216,2)</f>
        <v>0.05</v>
      </c>
      <c r="P216" s="172">
        <v>0</v>
      </c>
      <c r="Q216" s="172">
        <f>ROUND(E216*P216,2)</f>
        <v>0</v>
      </c>
      <c r="R216" s="173" t="s">
        <v>180</v>
      </c>
      <c r="S216" s="172" t="s">
        <v>129</v>
      </c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 t="s">
        <v>142</v>
      </c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</row>
    <row r="217" spans="1:59" outlineLevel="1" x14ac:dyDescent="0.2">
      <c r="A217" s="151"/>
      <c r="B217" s="161"/>
      <c r="C217" s="183" t="s">
        <v>407</v>
      </c>
      <c r="D217" s="164"/>
      <c r="E217" s="168">
        <v>7.63</v>
      </c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3"/>
      <c r="S217" s="172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 t="s">
        <v>130</v>
      </c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</row>
    <row r="218" spans="1:59" outlineLevel="1" x14ac:dyDescent="0.2">
      <c r="A218" s="151">
        <v>80</v>
      </c>
      <c r="B218" s="161" t="s">
        <v>408</v>
      </c>
      <c r="C218" s="182" t="s">
        <v>409</v>
      </c>
      <c r="D218" s="163" t="s">
        <v>133</v>
      </c>
      <c r="E218" s="167">
        <v>44.38</v>
      </c>
      <c r="F218" s="188"/>
      <c r="G218" s="172">
        <f>ROUND(E218*F218,2)</f>
        <v>0</v>
      </c>
      <c r="H218" s="172">
        <v>0</v>
      </c>
      <c r="I218" s="172">
        <f>ROUND(E218*H218,2)</f>
        <v>0</v>
      </c>
      <c r="J218" s="172">
        <v>789</v>
      </c>
      <c r="K218" s="172">
        <f>ROUND(E218*J218,2)</f>
        <v>35015.82</v>
      </c>
      <c r="L218" s="172">
        <v>21</v>
      </c>
      <c r="M218" s="172">
        <f>G218*(1+L218/100)</f>
        <v>0</v>
      </c>
      <c r="N218" s="172">
        <v>3.5000000000000003E-2</v>
      </c>
      <c r="O218" s="172">
        <f>ROUND(E218*N218,2)</f>
        <v>1.55</v>
      </c>
      <c r="P218" s="172">
        <v>0</v>
      </c>
      <c r="Q218" s="172">
        <f>ROUND(E218*P218,2)</f>
        <v>0</v>
      </c>
      <c r="R218" s="173" t="s">
        <v>180</v>
      </c>
      <c r="S218" s="172" t="s">
        <v>129</v>
      </c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 t="s">
        <v>142</v>
      </c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</row>
    <row r="219" spans="1:59" outlineLevel="1" x14ac:dyDescent="0.2">
      <c r="A219" s="151"/>
      <c r="B219" s="161"/>
      <c r="C219" s="183" t="s">
        <v>410</v>
      </c>
      <c r="D219" s="164"/>
      <c r="E219" s="168">
        <v>19.524999999999999</v>
      </c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3"/>
      <c r="S219" s="172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 t="s">
        <v>142</v>
      </c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</row>
    <row r="220" spans="1:59" outlineLevel="1" x14ac:dyDescent="0.2">
      <c r="A220" s="151"/>
      <c r="B220" s="161"/>
      <c r="C220" s="183" t="s">
        <v>411</v>
      </c>
      <c r="D220" s="164"/>
      <c r="E220" s="168">
        <v>-1.08</v>
      </c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3"/>
      <c r="S220" s="172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 t="s">
        <v>142</v>
      </c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</row>
    <row r="221" spans="1:59" outlineLevel="1" x14ac:dyDescent="0.2">
      <c r="A221" s="151"/>
      <c r="B221" s="161"/>
      <c r="C221" s="183" t="s">
        <v>412</v>
      </c>
      <c r="D221" s="164"/>
      <c r="E221" s="168">
        <v>18.559999999999999</v>
      </c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3"/>
      <c r="S221" s="172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 t="s">
        <v>142</v>
      </c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</row>
    <row r="222" spans="1:59" outlineLevel="1" x14ac:dyDescent="0.2">
      <c r="A222" s="151"/>
      <c r="B222" s="161"/>
      <c r="C222" s="183" t="s">
        <v>413</v>
      </c>
      <c r="D222" s="164"/>
      <c r="E222" s="168">
        <v>-3.7250000000000001</v>
      </c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3"/>
      <c r="S222" s="172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 t="s">
        <v>142</v>
      </c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</row>
    <row r="223" spans="1:59" outlineLevel="1" x14ac:dyDescent="0.2">
      <c r="A223" s="151"/>
      <c r="B223" s="161"/>
      <c r="C223" s="183" t="s">
        <v>414</v>
      </c>
      <c r="D223" s="164"/>
      <c r="E223" s="168">
        <v>2.64</v>
      </c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3"/>
      <c r="S223" s="172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 t="s">
        <v>142</v>
      </c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</row>
    <row r="224" spans="1:59" outlineLevel="1" x14ac:dyDescent="0.2">
      <c r="A224" s="151"/>
      <c r="B224" s="161"/>
      <c r="C224" s="183" t="s">
        <v>415</v>
      </c>
      <c r="D224" s="164"/>
      <c r="E224" s="168">
        <v>8.4600000000000009</v>
      </c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3"/>
      <c r="S224" s="172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 t="s">
        <v>130</v>
      </c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</row>
    <row r="225" spans="1:59" outlineLevel="1" x14ac:dyDescent="0.2">
      <c r="A225" s="151">
        <v>81</v>
      </c>
      <c r="B225" s="161" t="s">
        <v>416</v>
      </c>
      <c r="C225" s="182" t="s">
        <v>417</v>
      </c>
      <c r="D225" s="163" t="s">
        <v>133</v>
      </c>
      <c r="E225" s="167">
        <v>20.62</v>
      </c>
      <c r="F225" s="188"/>
      <c r="G225" s="172">
        <f>ROUND(E225*F225,2)</f>
        <v>0</v>
      </c>
      <c r="H225" s="172">
        <v>0</v>
      </c>
      <c r="I225" s="172">
        <f>ROUND(E225*H225,2)</f>
        <v>0</v>
      </c>
      <c r="J225" s="172">
        <v>49.7</v>
      </c>
      <c r="K225" s="172">
        <f>ROUND(E225*J225,2)</f>
        <v>1024.81</v>
      </c>
      <c r="L225" s="172">
        <v>21</v>
      </c>
      <c r="M225" s="172">
        <f>G225*(1+L225/100)</f>
        <v>0</v>
      </c>
      <c r="N225" s="172">
        <v>2.0000000000000002E-5</v>
      </c>
      <c r="O225" s="172">
        <f>ROUND(E225*N225,2)</f>
        <v>0</v>
      </c>
      <c r="P225" s="172">
        <v>0</v>
      </c>
      <c r="Q225" s="172">
        <f>ROUND(E225*P225,2)</f>
        <v>0</v>
      </c>
      <c r="R225" s="173" t="s">
        <v>180</v>
      </c>
      <c r="S225" s="172" t="s">
        <v>129</v>
      </c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 t="s">
        <v>142</v>
      </c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</row>
    <row r="226" spans="1:59" outlineLevel="1" x14ac:dyDescent="0.2">
      <c r="A226" s="151"/>
      <c r="B226" s="161"/>
      <c r="C226" s="183" t="s">
        <v>418</v>
      </c>
      <c r="D226" s="164"/>
      <c r="E226" s="168">
        <v>20.62</v>
      </c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3"/>
      <c r="S226" s="172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 t="s">
        <v>130</v>
      </c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</row>
    <row r="227" spans="1:59" outlineLevel="1" x14ac:dyDescent="0.2">
      <c r="A227" s="151">
        <v>82</v>
      </c>
      <c r="B227" s="161" t="s">
        <v>419</v>
      </c>
      <c r="C227" s="182" t="s">
        <v>420</v>
      </c>
      <c r="D227" s="163" t="s">
        <v>133</v>
      </c>
      <c r="E227" s="167">
        <v>3.06</v>
      </c>
      <c r="F227" s="188"/>
      <c r="G227" s="172">
        <f>ROUND(E227*F227,2)</f>
        <v>0</v>
      </c>
      <c r="H227" s="172">
        <v>0</v>
      </c>
      <c r="I227" s="172">
        <f>ROUND(E227*H227,2)</f>
        <v>0</v>
      </c>
      <c r="J227" s="172">
        <v>577</v>
      </c>
      <c r="K227" s="172">
        <f>ROUND(E227*J227,2)</f>
        <v>1765.62</v>
      </c>
      <c r="L227" s="172">
        <v>21</v>
      </c>
      <c r="M227" s="172">
        <f>G227*(1+L227/100)</f>
        <v>0</v>
      </c>
      <c r="N227" s="172">
        <v>5.2580000000000002E-2</v>
      </c>
      <c r="O227" s="172">
        <f>ROUND(E227*N227,2)</f>
        <v>0.16</v>
      </c>
      <c r="P227" s="172">
        <v>0</v>
      </c>
      <c r="Q227" s="172">
        <f>ROUND(E227*P227,2)</f>
        <v>0</v>
      </c>
      <c r="R227" s="173" t="s">
        <v>180</v>
      </c>
      <c r="S227" s="172" t="s">
        <v>129</v>
      </c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 t="s">
        <v>142</v>
      </c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</row>
    <row r="228" spans="1:59" outlineLevel="1" x14ac:dyDescent="0.2">
      <c r="A228" s="151"/>
      <c r="B228" s="161"/>
      <c r="C228" s="183" t="s">
        <v>421</v>
      </c>
      <c r="D228" s="164"/>
      <c r="E228" s="168">
        <v>3.06</v>
      </c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3"/>
      <c r="S228" s="172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 t="s">
        <v>130</v>
      </c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</row>
    <row r="229" spans="1:59" outlineLevel="1" x14ac:dyDescent="0.2">
      <c r="A229" s="151">
        <v>83</v>
      </c>
      <c r="B229" s="161" t="s">
        <v>422</v>
      </c>
      <c r="C229" s="182" t="s">
        <v>423</v>
      </c>
      <c r="D229" s="163" t="s">
        <v>137</v>
      </c>
      <c r="E229" s="167">
        <v>11.6</v>
      </c>
      <c r="F229" s="188"/>
      <c r="G229" s="172">
        <f>ROUND(E229*F229,2)</f>
        <v>0</v>
      </c>
      <c r="H229" s="172">
        <v>0</v>
      </c>
      <c r="I229" s="172">
        <f>ROUND(E229*H229,2)</f>
        <v>0</v>
      </c>
      <c r="J229" s="172">
        <v>49.6</v>
      </c>
      <c r="K229" s="172">
        <f>ROUND(E229*J229,2)</f>
        <v>575.36</v>
      </c>
      <c r="L229" s="172">
        <v>21</v>
      </c>
      <c r="M229" s="172">
        <f>G229*(1+L229/100)</f>
        <v>0</v>
      </c>
      <c r="N229" s="172">
        <v>1.06E-2</v>
      </c>
      <c r="O229" s="172">
        <f>ROUND(E229*N229,2)</f>
        <v>0.12</v>
      </c>
      <c r="P229" s="172">
        <v>0</v>
      </c>
      <c r="Q229" s="172">
        <f>ROUND(E229*P229,2)</f>
        <v>0</v>
      </c>
      <c r="R229" s="173" t="s">
        <v>247</v>
      </c>
      <c r="S229" s="172" t="s">
        <v>129</v>
      </c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 t="s">
        <v>142</v>
      </c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</row>
    <row r="230" spans="1:59" x14ac:dyDescent="0.2">
      <c r="A230" s="151"/>
      <c r="B230" s="161"/>
      <c r="C230" s="183" t="s">
        <v>424</v>
      </c>
      <c r="D230" s="164"/>
      <c r="E230" s="168">
        <v>11.6</v>
      </c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3"/>
      <c r="S230" s="172"/>
      <c r="AD230" t="s">
        <v>125</v>
      </c>
    </row>
    <row r="231" spans="1:59" outlineLevel="1" x14ac:dyDescent="0.2">
      <c r="A231" s="157" t="s">
        <v>124</v>
      </c>
      <c r="B231" s="162" t="s">
        <v>65</v>
      </c>
      <c r="C231" s="184" t="s">
        <v>66</v>
      </c>
      <c r="D231" s="165"/>
      <c r="E231" s="169"/>
      <c r="F231" s="174"/>
      <c r="G231" s="174">
        <f>SUM(G232:G252)</f>
        <v>0</v>
      </c>
      <c r="H231" s="174"/>
      <c r="I231" s="174">
        <f>SUM(I232:I252)</f>
        <v>324</v>
      </c>
      <c r="J231" s="174"/>
      <c r="K231" s="174">
        <f>SUM(K232:K252)</f>
        <v>77598.249999999985</v>
      </c>
      <c r="L231" s="174"/>
      <c r="M231" s="174">
        <f>SUM(M232:M252)</f>
        <v>0</v>
      </c>
      <c r="N231" s="174"/>
      <c r="O231" s="174">
        <f>SUM(O232:O252)</f>
        <v>46.330000000000005</v>
      </c>
      <c r="P231" s="174"/>
      <c r="Q231" s="174">
        <f>SUM(Q232:Q252)</f>
        <v>0</v>
      </c>
      <c r="R231" s="175"/>
      <c r="S231" s="174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 t="s">
        <v>130</v>
      </c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</row>
    <row r="232" spans="1:59" outlineLevel="1" x14ac:dyDescent="0.2">
      <c r="A232" s="151">
        <v>84</v>
      </c>
      <c r="B232" s="161" t="s">
        <v>425</v>
      </c>
      <c r="C232" s="182" t="s">
        <v>426</v>
      </c>
      <c r="D232" s="163" t="s">
        <v>140</v>
      </c>
      <c r="E232" s="167">
        <v>7.49932</v>
      </c>
      <c r="F232" s="188"/>
      <c r="G232" s="172">
        <f>ROUND(E232*F232,2)</f>
        <v>0</v>
      </c>
      <c r="H232" s="172">
        <v>0</v>
      </c>
      <c r="I232" s="172">
        <f>ROUND(E232*H232,2)</f>
        <v>0</v>
      </c>
      <c r="J232" s="172">
        <v>3130</v>
      </c>
      <c r="K232" s="172">
        <f>ROUND(E232*J232,2)</f>
        <v>23472.87</v>
      </c>
      <c r="L232" s="172">
        <v>21</v>
      </c>
      <c r="M232" s="172">
        <f>G232*(1+L232/100)</f>
        <v>0</v>
      </c>
      <c r="N232" s="172">
        <v>2.5249999999999999</v>
      </c>
      <c r="O232" s="172">
        <f>ROUND(E232*N232,2)</f>
        <v>18.940000000000001</v>
      </c>
      <c r="P232" s="172">
        <v>0</v>
      </c>
      <c r="Q232" s="172">
        <f>ROUND(E232*P232,2)</f>
        <v>0</v>
      </c>
      <c r="R232" s="173" t="s">
        <v>180</v>
      </c>
      <c r="S232" s="172" t="s">
        <v>129</v>
      </c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 t="s">
        <v>142</v>
      </c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</row>
    <row r="233" spans="1:59" outlineLevel="1" x14ac:dyDescent="0.2">
      <c r="A233" s="151"/>
      <c r="B233" s="161"/>
      <c r="C233" s="183" t="s">
        <v>427</v>
      </c>
      <c r="D233" s="164"/>
      <c r="E233" s="168">
        <v>1.9724299999999999</v>
      </c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3"/>
      <c r="S233" s="172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 t="s">
        <v>142</v>
      </c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</row>
    <row r="234" spans="1:59" outlineLevel="1" x14ac:dyDescent="0.2">
      <c r="A234" s="151"/>
      <c r="B234" s="161"/>
      <c r="C234" s="183" t="s">
        <v>428</v>
      </c>
      <c r="D234" s="164"/>
      <c r="E234" s="168">
        <v>0.56399999999999995</v>
      </c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3"/>
      <c r="S234" s="172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 t="s">
        <v>142</v>
      </c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</row>
    <row r="235" spans="1:59" outlineLevel="1" x14ac:dyDescent="0.2">
      <c r="A235" s="151"/>
      <c r="B235" s="161"/>
      <c r="C235" s="183" t="s">
        <v>429</v>
      </c>
      <c r="D235" s="164"/>
      <c r="E235" s="168">
        <v>4.9629000000000003</v>
      </c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3"/>
      <c r="S235" s="172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 t="s">
        <v>130</v>
      </c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</row>
    <row r="236" spans="1:59" outlineLevel="1" x14ac:dyDescent="0.2">
      <c r="A236" s="151">
        <v>85</v>
      </c>
      <c r="B236" s="161" t="s">
        <v>430</v>
      </c>
      <c r="C236" s="182" t="s">
        <v>431</v>
      </c>
      <c r="D236" s="163" t="s">
        <v>140</v>
      </c>
      <c r="E236" s="167">
        <v>4.3873800000000003</v>
      </c>
      <c r="F236" s="188"/>
      <c r="G236" s="172">
        <f>ROUND(E236*F236,2)</f>
        <v>0</v>
      </c>
      <c r="H236" s="172">
        <v>0</v>
      </c>
      <c r="I236" s="172">
        <f>ROUND(E236*H236,2)</f>
        <v>0</v>
      </c>
      <c r="J236" s="172">
        <v>2945</v>
      </c>
      <c r="K236" s="172">
        <f>ROUND(E236*J236,2)</f>
        <v>12920.83</v>
      </c>
      <c r="L236" s="172">
        <v>21</v>
      </c>
      <c r="M236" s="172">
        <f>G236*(1+L236/100)</f>
        <v>0</v>
      </c>
      <c r="N236" s="172">
        <v>2.5249999999999999</v>
      </c>
      <c r="O236" s="172">
        <f>ROUND(E236*N236,2)</f>
        <v>11.08</v>
      </c>
      <c r="P236" s="172">
        <v>0</v>
      </c>
      <c r="Q236" s="172">
        <f>ROUND(E236*P236,2)</f>
        <v>0</v>
      </c>
      <c r="R236" s="173" t="s">
        <v>180</v>
      </c>
      <c r="S236" s="172" t="s">
        <v>129</v>
      </c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 t="s">
        <v>142</v>
      </c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</row>
    <row r="237" spans="1:59" outlineLevel="1" x14ac:dyDescent="0.2">
      <c r="A237" s="151"/>
      <c r="B237" s="161"/>
      <c r="C237" s="183" t="s">
        <v>432</v>
      </c>
      <c r="D237" s="164"/>
      <c r="E237" s="168">
        <v>3.2873800000000002</v>
      </c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3"/>
      <c r="S237" s="172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 t="s">
        <v>142</v>
      </c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</row>
    <row r="238" spans="1:59" outlineLevel="1" x14ac:dyDescent="0.2">
      <c r="A238" s="151"/>
      <c r="B238" s="161"/>
      <c r="C238" s="183" t="s">
        <v>433</v>
      </c>
      <c r="D238" s="164"/>
      <c r="E238" s="168">
        <v>0.94</v>
      </c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3"/>
      <c r="S238" s="172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 t="s">
        <v>142</v>
      </c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</row>
    <row r="239" spans="1:59" outlineLevel="1" x14ac:dyDescent="0.2">
      <c r="A239" s="151"/>
      <c r="B239" s="161"/>
      <c r="C239" s="183" t="s">
        <v>434</v>
      </c>
      <c r="D239" s="164"/>
      <c r="E239" s="168">
        <v>0.16</v>
      </c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3"/>
      <c r="S239" s="172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 t="s">
        <v>130</v>
      </c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</row>
    <row r="240" spans="1:59" outlineLevel="1" x14ac:dyDescent="0.2">
      <c r="A240" s="151">
        <v>86</v>
      </c>
      <c r="B240" s="161" t="s">
        <v>435</v>
      </c>
      <c r="C240" s="182" t="s">
        <v>436</v>
      </c>
      <c r="D240" s="163" t="s">
        <v>140</v>
      </c>
      <c r="E240" s="167">
        <v>6.6172000000000004</v>
      </c>
      <c r="F240" s="188"/>
      <c r="G240" s="172">
        <f>ROUND(E240*F240,2)</f>
        <v>0</v>
      </c>
      <c r="H240" s="172">
        <v>0</v>
      </c>
      <c r="I240" s="172">
        <f>ROUND(E240*H240,2)</f>
        <v>0</v>
      </c>
      <c r="J240" s="172">
        <v>4420</v>
      </c>
      <c r="K240" s="172">
        <f>ROUND(E240*J240,2)</f>
        <v>29248.02</v>
      </c>
      <c r="L240" s="172">
        <v>21</v>
      </c>
      <c r="M240" s="172">
        <f>G240*(1+L240/100)</f>
        <v>0</v>
      </c>
      <c r="N240" s="172">
        <v>0.49349999999999999</v>
      </c>
      <c r="O240" s="172">
        <f>ROUND(E240*N240,2)</f>
        <v>3.27</v>
      </c>
      <c r="P240" s="172">
        <v>0</v>
      </c>
      <c r="Q240" s="172">
        <f>ROUND(E240*P240,2)</f>
        <v>0</v>
      </c>
      <c r="R240" s="173" t="s">
        <v>180</v>
      </c>
      <c r="S240" s="172" t="s">
        <v>129</v>
      </c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 t="s">
        <v>142</v>
      </c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</row>
    <row r="241" spans="1:59" outlineLevel="1" x14ac:dyDescent="0.2">
      <c r="A241" s="151"/>
      <c r="B241" s="161"/>
      <c r="C241" s="183" t="s">
        <v>437</v>
      </c>
      <c r="D241" s="164"/>
      <c r="E241" s="168">
        <v>6.6172000000000004</v>
      </c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3"/>
      <c r="S241" s="172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 t="s">
        <v>130</v>
      </c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</row>
    <row r="242" spans="1:59" outlineLevel="1" x14ac:dyDescent="0.2">
      <c r="A242" s="151">
        <v>87</v>
      </c>
      <c r="B242" s="161" t="s">
        <v>438</v>
      </c>
      <c r="C242" s="182" t="s">
        <v>907</v>
      </c>
      <c r="D242" s="163" t="s">
        <v>162</v>
      </c>
      <c r="E242" s="167">
        <v>0.12681999999999999</v>
      </c>
      <c r="F242" s="188"/>
      <c r="G242" s="172">
        <f>ROUND(E242*F242,2)</f>
        <v>0</v>
      </c>
      <c r="H242" s="172">
        <v>0</v>
      </c>
      <c r="I242" s="172">
        <f>ROUND(E242*H242,2)</f>
        <v>0</v>
      </c>
      <c r="J242" s="172">
        <v>29220</v>
      </c>
      <c r="K242" s="172">
        <f>ROUND(E242*J242,2)</f>
        <v>3705.68</v>
      </c>
      <c r="L242" s="172">
        <v>21</v>
      </c>
      <c r="M242" s="172">
        <f>G242*(1+L242/100)</f>
        <v>0</v>
      </c>
      <c r="N242" s="172">
        <v>1.0662499999999999</v>
      </c>
      <c r="O242" s="172">
        <f>ROUND(E242*N242,2)</f>
        <v>0.14000000000000001</v>
      </c>
      <c r="P242" s="172">
        <v>0</v>
      </c>
      <c r="Q242" s="172">
        <f>ROUND(E242*P242,2)</f>
        <v>0</v>
      </c>
      <c r="R242" s="173" t="s">
        <v>180</v>
      </c>
      <c r="S242" s="172" t="s">
        <v>129</v>
      </c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 t="s">
        <v>142</v>
      </c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</row>
    <row r="243" spans="1:59" ht="22.5" outlineLevel="1" x14ac:dyDescent="0.2">
      <c r="A243" s="151"/>
      <c r="B243" s="161"/>
      <c r="C243" s="183" t="s">
        <v>439</v>
      </c>
      <c r="D243" s="164"/>
      <c r="E243" s="168">
        <v>9.8619999999999999E-2</v>
      </c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3"/>
      <c r="S243" s="172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 t="s">
        <v>142</v>
      </c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</row>
    <row r="244" spans="1:59" outlineLevel="1" x14ac:dyDescent="0.2">
      <c r="A244" s="151"/>
      <c r="B244" s="161"/>
      <c r="C244" s="183" t="s">
        <v>440</v>
      </c>
      <c r="D244" s="164"/>
      <c r="E244" s="168">
        <v>2.8199999999999999E-2</v>
      </c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3"/>
      <c r="S244" s="172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 t="s">
        <v>130</v>
      </c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</row>
    <row r="245" spans="1:59" outlineLevel="1" x14ac:dyDescent="0.2">
      <c r="A245" s="151">
        <v>88</v>
      </c>
      <c r="B245" s="161" t="s">
        <v>441</v>
      </c>
      <c r="C245" s="182" t="s">
        <v>442</v>
      </c>
      <c r="D245" s="163" t="s">
        <v>140</v>
      </c>
      <c r="E245" s="167">
        <v>7.0227500000000003</v>
      </c>
      <c r="F245" s="188"/>
      <c r="G245" s="172">
        <f>ROUND(E245*F245,2)</f>
        <v>0</v>
      </c>
      <c r="H245" s="172">
        <v>0</v>
      </c>
      <c r="I245" s="172">
        <f>ROUND(E245*H245,2)</f>
        <v>0</v>
      </c>
      <c r="J245" s="172">
        <v>1115</v>
      </c>
      <c r="K245" s="172">
        <f>ROUND(E245*J245,2)</f>
        <v>7830.37</v>
      </c>
      <c r="L245" s="172">
        <v>21</v>
      </c>
      <c r="M245" s="172">
        <f>G245*(1+L245/100)</f>
        <v>0</v>
      </c>
      <c r="N245" s="172">
        <v>1.837</v>
      </c>
      <c r="O245" s="172">
        <f>ROUND(E245*N245,2)</f>
        <v>12.9</v>
      </c>
      <c r="P245" s="172">
        <v>0</v>
      </c>
      <c r="Q245" s="172">
        <f>ROUND(E245*P245,2)</f>
        <v>0</v>
      </c>
      <c r="R245" s="173" t="s">
        <v>180</v>
      </c>
      <c r="S245" s="172" t="s">
        <v>129</v>
      </c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 t="s">
        <v>142</v>
      </c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</row>
    <row r="246" spans="1:59" outlineLevel="1" x14ac:dyDescent="0.2">
      <c r="A246" s="151"/>
      <c r="B246" s="161"/>
      <c r="C246" s="183" t="s">
        <v>443</v>
      </c>
      <c r="D246" s="164"/>
      <c r="E246" s="168">
        <v>6.5747499999999999</v>
      </c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3"/>
      <c r="S246" s="172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 t="s">
        <v>142</v>
      </c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</row>
    <row r="247" spans="1:59" outlineLevel="1" x14ac:dyDescent="0.2">
      <c r="A247" s="151"/>
      <c r="B247" s="161"/>
      <c r="C247" s="183" t="s">
        <v>444</v>
      </c>
      <c r="D247" s="164"/>
      <c r="E247" s="168">
        <v>0.28799999999999998</v>
      </c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3"/>
      <c r="S247" s="172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 t="s">
        <v>142</v>
      </c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</row>
    <row r="248" spans="1:59" outlineLevel="1" x14ac:dyDescent="0.2">
      <c r="A248" s="151"/>
      <c r="B248" s="161"/>
      <c r="C248" s="183" t="s">
        <v>434</v>
      </c>
      <c r="D248" s="164"/>
      <c r="E248" s="168">
        <v>0.16</v>
      </c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3"/>
      <c r="S248" s="172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 t="s">
        <v>130</v>
      </c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</row>
    <row r="249" spans="1:59" outlineLevel="1" x14ac:dyDescent="0.2">
      <c r="A249" s="151">
        <v>89</v>
      </c>
      <c r="B249" s="161" t="s">
        <v>445</v>
      </c>
      <c r="C249" s="182" t="s">
        <v>446</v>
      </c>
      <c r="D249" s="163" t="s">
        <v>140</v>
      </c>
      <c r="E249" s="167">
        <v>0.72</v>
      </c>
      <c r="F249" s="188"/>
      <c r="G249" s="172">
        <f>ROUND(E249*F249,2)</f>
        <v>0</v>
      </c>
      <c r="H249" s="172">
        <v>0</v>
      </c>
      <c r="I249" s="172">
        <f>ROUND(E249*H249,2)</f>
        <v>0</v>
      </c>
      <c r="J249" s="172">
        <v>584</v>
      </c>
      <c r="K249" s="172">
        <f>ROUND(E249*J249,2)</f>
        <v>420.48</v>
      </c>
      <c r="L249" s="172">
        <v>21</v>
      </c>
      <c r="M249" s="172">
        <f>G249*(1+L249/100)</f>
        <v>0</v>
      </c>
      <c r="N249" s="172">
        <v>0</v>
      </c>
      <c r="O249" s="172">
        <f>ROUND(E249*N249,2)</f>
        <v>0</v>
      </c>
      <c r="P249" s="172">
        <v>0</v>
      </c>
      <c r="Q249" s="172">
        <f>ROUND(E249*P249,2)</f>
        <v>0</v>
      </c>
      <c r="R249" s="173" t="s">
        <v>180</v>
      </c>
      <c r="S249" s="172" t="s">
        <v>129</v>
      </c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 t="s">
        <v>142</v>
      </c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</row>
    <row r="250" spans="1:59" outlineLevel="1" x14ac:dyDescent="0.2">
      <c r="A250" s="151"/>
      <c r="B250" s="161"/>
      <c r="C250" s="183" t="s">
        <v>447</v>
      </c>
      <c r="D250" s="164"/>
      <c r="E250" s="168">
        <v>0.72</v>
      </c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3"/>
      <c r="S250" s="172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 t="s">
        <v>266</v>
      </c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</row>
    <row r="251" spans="1:59" outlineLevel="1" x14ac:dyDescent="0.2">
      <c r="A251" s="151">
        <v>90</v>
      </c>
      <c r="B251" s="161" t="s">
        <v>448</v>
      </c>
      <c r="C251" s="182" t="s">
        <v>449</v>
      </c>
      <c r="D251" s="163" t="s">
        <v>162</v>
      </c>
      <c r="E251" s="167">
        <v>1.296</v>
      </c>
      <c r="F251" s="188"/>
      <c r="G251" s="172">
        <f>ROUND(E251*F251,2)</f>
        <v>0</v>
      </c>
      <c r="H251" s="172">
        <v>250</v>
      </c>
      <c r="I251" s="172">
        <f>ROUND(E251*H251,2)</f>
        <v>324</v>
      </c>
      <c r="J251" s="172">
        <v>0</v>
      </c>
      <c r="K251" s="172">
        <f>ROUND(E251*J251,2)</f>
        <v>0</v>
      </c>
      <c r="L251" s="172">
        <v>21</v>
      </c>
      <c r="M251" s="172">
        <f>G251*(1+L251/100)</f>
        <v>0</v>
      </c>
      <c r="N251" s="172">
        <v>0</v>
      </c>
      <c r="O251" s="172">
        <f>ROUND(E251*N251,2)</f>
        <v>0</v>
      </c>
      <c r="P251" s="172">
        <v>0</v>
      </c>
      <c r="Q251" s="172">
        <f>ROUND(E251*P251,2)</f>
        <v>0</v>
      </c>
      <c r="R251" s="173"/>
      <c r="S251" s="172" t="s">
        <v>163</v>
      </c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 t="s">
        <v>142</v>
      </c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</row>
    <row r="252" spans="1:59" x14ac:dyDescent="0.2">
      <c r="A252" s="151"/>
      <c r="B252" s="161"/>
      <c r="C252" s="183" t="s">
        <v>450</v>
      </c>
      <c r="D252" s="164"/>
      <c r="E252" s="168">
        <v>1.296</v>
      </c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3"/>
      <c r="S252" s="172"/>
      <c r="AD252" t="s">
        <v>125</v>
      </c>
    </row>
    <row r="253" spans="1:59" outlineLevel="1" x14ac:dyDescent="0.2">
      <c r="A253" s="157" t="s">
        <v>124</v>
      </c>
      <c r="B253" s="162" t="s">
        <v>67</v>
      </c>
      <c r="C253" s="184" t="s">
        <v>68</v>
      </c>
      <c r="D253" s="165"/>
      <c r="E253" s="169"/>
      <c r="F253" s="174"/>
      <c r="G253" s="174">
        <f>SUM(G254:G264)</f>
        <v>0</v>
      </c>
      <c r="H253" s="174"/>
      <c r="I253" s="174">
        <f>SUM(I254:I264)</f>
        <v>6330</v>
      </c>
      <c r="J253" s="174"/>
      <c r="K253" s="174">
        <f>SUM(K254:K264)</f>
        <v>9043</v>
      </c>
      <c r="L253" s="174"/>
      <c r="M253" s="174">
        <f>SUM(M254:M264)</f>
        <v>0</v>
      </c>
      <c r="N253" s="174"/>
      <c r="O253" s="174">
        <f>SUM(O254:O264)</f>
        <v>0.45999999999999996</v>
      </c>
      <c r="P253" s="174"/>
      <c r="Q253" s="174">
        <f>SUM(Q254:Q264)</f>
        <v>0</v>
      </c>
      <c r="R253" s="175"/>
      <c r="S253" s="174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 t="s">
        <v>130</v>
      </c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</row>
    <row r="254" spans="1:59" outlineLevel="1" x14ac:dyDescent="0.2">
      <c r="A254" s="151">
        <v>91</v>
      </c>
      <c r="B254" s="161" t="s">
        <v>451</v>
      </c>
      <c r="C254" s="182" t="s">
        <v>452</v>
      </c>
      <c r="D254" s="163" t="s">
        <v>127</v>
      </c>
      <c r="E254" s="167">
        <v>4</v>
      </c>
      <c r="F254" s="188"/>
      <c r="G254" s="172">
        <f>ROUND(E254*F254,2)</f>
        <v>0</v>
      </c>
      <c r="H254" s="172">
        <v>0</v>
      </c>
      <c r="I254" s="172">
        <f>ROUND(E254*H254,2)</f>
        <v>0</v>
      </c>
      <c r="J254" s="172">
        <v>422</v>
      </c>
      <c r="K254" s="172">
        <f>ROUND(E254*J254,2)</f>
        <v>1688</v>
      </c>
      <c r="L254" s="172">
        <v>21</v>
      </c>
      <c r="M254" s="172">
        <f>G254*(1+L254/100)</f>
        <v>0</v>
      </c>
      <c r="N254" s="172">
        <v>4.1279999999999997E-2</v>
      </c>
      <c r="O254" s="172">
        <f>ROUND(E254*N254,2)</f>
        <v>0.17</v>
      </c>
      <c r="P254" s="172">
        <v>0</v>
      </c>
      <c r="Q254" s="172">
        <f>ROUND(E254*P254,2)</f>
        <v>0</v>
      </c>
      <c r="R254" s="173" t="s">
        <v>180</v>
      </c>
      <c r="S254" s="172" t="s">
        <v>129</v>
      </c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 t="s">
        <v>142</v>
      </c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</row>
    <row r="255" spans="1:59" outlineLevel="1" x14ac:dyDescent="0.2">
      <c r="A255" s="151"/>
      <c r="B255" s="161"/>
      <c r="C255" s="183" t="s">
        <v>453</v>
      </c>
      <c r="D255" s="164"/>
      <c r="E255" s="168">
        <v>2</v>
      </c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3"/>
      <c r="S255" s="172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 t="s">
        <v>142</v>
      </c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</row>
    <row r="256" spans="1:59" outlineLevel="1" x14ac:dyDescent="0.2">
      <c r="A256" s="151"/>
      <c r="B256" s="161"/>
      <c r="C256" s="183" t="s">
        <v>454</v>
      </c>
      <c r="D256" s="164"/>
      <c r="E256" s="168">
        <v>2</v>
      </c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3"/>
      <c r="S256" s="172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 t="s">
        <v>130</v>
      </c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</row>
    <row r="257" spans="1:59" outlineLevel="1" x14ac:dyDescent="0.2">
      <c r="A257" s="151">
        <v>92</v>
      </c>
      <c r="B257" s="161" t="s">
        <v>455</v>
      </c>
      <c r="C257" s="182" t="s">
        <v>456</v>
      </c>
      <c r="D257" s="163" t="s">
        <v>127</v>
      </c>
      <c r="E257" s="167">
        <v>1</v>
      </c>
      <c r="F257" s="188"/>
      <c r="G257" s="172">
        <f>ROUND(E257*F257,2)</f>
        <v>0</v>
      </c>
      <c r="H257" s="172">
        <v>0</v>
      </c>
      <c r="I257" s="172">
        <f>ROUND(E257*H257,2)</f>
        <v>0</v>
      </c>
      <c r="J257" s="172">
        <v>615</v>
      </c>
      <c r="K257" s="172">
        <f>ROUND(E257*J257,2)</f>
        <v>615</v>
      </c>
      <c r="L257" s="172">
        <v>21</v>
      </c>
      <c r="M257" s="172">
        <f>G257*(1+L257/100)</f>
        <v>0</v>
      </c>
      <c r="N257" s="172">
        <v>3.3E-4</v>
      </c>
      <c r="O257" s="172">
        <f>ROUND(E257*N257,2)</f>
        <v>0</v>
      </c>
      <c r="P257" s="172">
        <v>0</v>
      </c>
      <c r="Q257" s="172">
        <f>ROUND(E257*P257,2)</f>
        <v>0</v>
      </c>
      <c r="R257" s="173" t="s">
        <v>180</v>
      </c>
      <c r="S257" s="172" t="s">
        <v>129</v>
      </c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 t="s">
        <v>130</v>
      </c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</row>
    <row r="258" spans="1:59" outlineLevel="1" x14ac:dyDescent="0.2">
      <c r="A258" s="151">
        <v>93</v>
      </c>
      <c r="B258" s="161" t="s">
        <v>457</v>
      </c>
      <c r="C258" s="182" t="s">
        <v>458</v>
      </c>
      <c r="D258" s="163" t="s">
        <v>127</v>
      </c>
      <c r="E258" s="167">
        <v>8</v>
      </c>
      <c r="F258" s="188"/>
      <c r="G258" s="172">
        <f>ROUND(E258*F258,2)</f>
        <v>0</v>
      </c>
      <c r="H258" s="172">
        <v>0</v>
      </c>
      <c r="I258" s="172">
        <f>ROUND(E258*H258,2)</f>
        <v>0</v>
      </c>
      <c r="J258" s="172">
        <v>734</v>
      </c>
      <c r="K258" s="172">
        <f>ROUND(E258*J258,2)</f>
        <v>5872</v>
      </c>
      <c r="L258" s="172">
        <v>21</v>
      </c>
      <c r="M258" s="172">
        <f>G258*(1+L258/100)</f>
        <v>0</v>
      </c>
      <c r="N258" s="172">
        <v>1.8970000000000001E-2</v>
      </c>
      <c r="O258" s="172">
        <f>ROUND(E258*N258,2)</f>
        <v>0.15</v>
      </c>
      <c r="P258" s="172">
        <v>0</v>
      </c>
      <c r="Q258" s="172">
        <f>ROUND(E258*P258,2)</f>
        <v>0</v>
      </c>
      <c r="R258" s="173" t="s">
        <v>180</v>
      </c>
      <c r="S258" s="172" t="s">
        <v>129</v>
      </c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 t="s">
        <v>142</v>
      </c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</row>
    <row r="259" spans="1:59" outlineLevel="1" x14ac:dyDescent="0.2">
      <c r="A259" s="151"/>
      <c r="B259" s="161"/>
      <c r="C259" s="183" t="s">
        <v>459</v>
      </c>
      <c r="D259" s="164"/>
      <c r="E259" s="168">
        <v>8</v>
      </c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3"/>
      <c r="S259" s="172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 t="s">
        <v>130</v>
      </c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</row>
    <row r="260" spans="1:59" outlineLevel="1" x14ac:dyDescent="0.2">
      <c r="A260" s="151">
        <v>94</v>
      </c>
      <c r="B260" s="161" t="s">
        <v>460</v>
      </c>
      <c r="C260" s="182" t="s">
        <v>461</v>
      </c>
      <c r="D260" s="163" t="s">
        <v>127</v>
      </c>
      <c r="E260" s="167">
        <v>1</v>
      </c>
      <c r="F260" s="188"/>
      <c r="G260" s="172">
        <f>ROUND(E260*F260,2)</f>
        <v>0</v>
      </c>
      <c r="H260" s="172">
        <v>0</v>
      </c>
      <c r="I260" s="172">
        <f>ROUND(E260*H260,2)</f>
        <v>0</v>
      </c>
      <c r="J260" s="172">
        <v>868</v>
      </c>
      <c r="K260" s="172">
        <f>ROUND(E260*J260,2)</f>
        <v>868</v>
      </c>
      <c r="L260" s="172">
        <v>21</v>
      </c>
      <c r="M260" s="172">
        <f>G260*(1+L260/100)</f>
        <v>0</v>
      </c>
      <c r="N260" s="172">
        <v>3.7719999999999997E-2</v>
      </c>
      <c r="O260" s="172">
        <f>ROUND(E260*N260,2)</f>
        <v>0.04</v>
      </c>
      <c r="P260" s="172">
        <v>0</v>
      </c>
      <c r="Q260" s="172">
        <f>ROUND(E260*P260,2)</f>
        <v>0</v>
      </c>
      <c r="R260" s="173" t="s">
        <v>180</v>
      </c>
      <c r="S260" s="172" t="s">
        <v>129</v>
      </c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 t="s">
        <v>142</v>
      </c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</row>
    <row r="261" spans="1:59" outlineLevel="1" x14ac:dyDescent="0.2">
      <c r="A261" s="151"/>
      <c r="B261" s="161"/>
      <c r="C261" s="183" t="s">
        <v>462</v>
      </c>
      <c r="D261" s="164"/>
      <c r="E261" s="168">
        <v>1</v>
      </c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3"/>
      <c r="S261" s="172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 t="s">
        <v>266</v>
      </c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</row>
    <row r="262" spans="1:59" outlineLevel="1" x14ac:dyDescent="0.2">
      <c r="A262" s="151">
        <v>95</v>
      </c>
      <c r="B262" s="161" t="s">
        <v>463</v>
      </c>
      <c r="C262" s="182" t="s">
        <v>464</v>
      </c>
      <c r="D262" s="163" t="s">
        <v>127</v>
      </c>
      <c r="E262" s="167">
        <v>4</v>
      </c>
      <c r="F262" s="188"/>
      <c r="G262" s="172">
        <f>ROUND(E262*F262,2)</f>
        <v>0</v>
      </c>
      <c r="H262" s="172">
        <v>780</v>
      </c>
      <c r="I262" s="172">
        <f>ROUND(E262*H262,2)</f>
        <v>3120</v>
      </c>
      <c r="J262" s="172">
        <v>0</v>
      </c>
      <c r="K262" s="172">
        <f>ROUND(E262*J262,2)</f>
        <v>0</v>
      </c>
      <c r="L262" s="172">
        <v>21</v>
      </c>
      <c r="M262" s="172">
        <f>G262*(1+L262/100)</f>
        <v>0</v>
      </c>
      <c r="N262" s="172">
        <v>1.158E-2</v>
      </c>
      <c r="O262" s="172">
        <f>ROUND(E262*N262,2)</f>
        <v>0.05</v>
      </c>
      <c r="P262" s="172">
        <v>0</v>
      </c>
      <c r="Q262" s="172">
        <f>ROUND(E262*P262,2)</f>
        <v>0</v>
      </c>
      <c r="R262" s="173" t="s">
        <v>265</v>
      </c>
      <c r="S262" s="172" t="s">
        <v>129</v>
      </c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 t="s">
        <v>266</v>
      </c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</row>
    <row r="263" spans="1:59" outlineLevel="1" x14ac:dyDescent="0.2">
      <c r="A263" s="151">
        <v>96</v>
      </c>
      <c r="B263" s="161" t="s">
        <v>465</v>
      </c>
      <c r="C263" s="182" t="s">
        <v>466</v>
      </c>
      <c r="D263" s="163" t="s">
        <v>127</v>
      </c>
      <c r="E263" s="167">
        <v>3</v>
      </c>
      <c r="F263" s="188"/>
      <c r="G263" s="172">
        <f>ROUND(E263*F263,2)</f>
        <v>0</v>
      </c>
      <c r="H263" s="172">
        <v>800</v>
      </c>
      <c r="I263" s="172">
        <f>ROUND(E263*H263,2)</f>
        <v>2400</v>
      </c>
      <c r="J263" s="172">
        <v>0</v>
      </c>
      <c r="K263" s="172">
        <f>ROUND(E263*J263,2)</f>
        <v>0</v>
      </c>
      <c r="L263" s="172">
        <v>21</v>
      </c>
      <c r="M263" s="172">
        <f>G263*(1+L263/100)</f>
        <v>0</v>
      </c>
      <c r="N263" s="172">
        <v>1.1860000000000001E-2</v>
      </c>
      <c r="O263" s="172">
        <f>ROUND(E263*N263,2)</f>
        <v>0.04</v>
      </c>
      <c r="P263" s="172">
        <v>0</v>
      </c>
      <c r="Q263" s="172">
        <f>ROUND(E263*P263,2)</f>
        <v>0</v>
      </c>
      <c r="R263" s="173" t="s">
        <v>265</v>
      </c>
      <c r="S263" s="172" t="s">
        <v>129</v>
      </c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 t="s">
        <v>266</v>
      </c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</row>
    <row r="264" spans="1:59" x14ac:dyDescent="0.2">
      <c r="A264" s="151">
        <v>97</v>
      </c>
      <c r="B264" s="161" t="s">
        <v>467</v>
      </c>
      <c r="C264" s="182" t="s">
        <v>468</v>
      </c>
      <c r="D264" s="163" t="s">
        <v>127</v>
      </c>
      <c r="E264" s="167">
        <v>1</v>
      </c>
      <c r="F264" s="188"/>
      <c r="G264" s="172">
        <f>ROUND(E264*F264,2)</f>
        <v>0</v>
      </c>
      <c r="H264" s="172">
        <v>810</v>
      </c>
      <c r="I264" s="172">
        <f>ROUND(E264*H264,2)</f>
        <v>810</v>
      </c>
      <c r="J264" s="172">
        <v>0</v>
      </c>
      <c r="K264" s="172">
        <f>ROUND(E264*J264,2)</f>
        <v>0</v>
      </c>
      <c r="L264" s="172">
        <v>21</v>
      </c>
      <c r="M264" s="172">
        <f>G264*(1+L264/100)</f>
        <v>0</v>
      </c>
      <c r="N264" s="172">
        <v>1.214E-2</v>
      </c>
      <c r="O264" s="172">
        <f>ROUND(E264*N264,2)</f>
        <v>0.01</v>
      </c>
      <c r="P264" s="172">
        <v>0</v>
      </c>
      <c r="Q264" s="172">
        <f>ROUND(E264*P264,2)</f>
        <v>0</v>
      </c>
      <c r="R264" s="173" t="s">
        <v>265</v>
      </c>
      <c r="S264" s="172" t="s">
        <v>129</v>
      </c>
      <c r="AD264" t="s">
        <v>125</v>
      </c>
    </row>
    <row r="265" spans="1:59" outlineLevel="1" x14ac:dyDescent="0.2">
      <c r="A265" s="157" t="s">
        <v>124</v>
      </c>
      <c r="B265" s="162" t="s">
        <v>69</v>
      </c>
      <c r="C265" s="184" t="s">
        <v>70</v>
      </c>
      <c r="D265" s="165"/>
      <c r="E265" s="169"/>
      <c r="F265" s="174"/>
      <c r="G265" s="174">
        <f>SUM(G266:G290)</f>
        <v>0</v>
      </c>
      <c r="H265" s="174"/>
      <c r="I265" s="174">
        <f>SUM(I266:I290)</f>
        <v>4352</v>
      </c>
      <c r="J265" s="174"/>
      <c r="K265" s="174">
        <f>SUM(K266:K290)</f>
        <v>41303.769999999997</v>
      </c>
      <c r="L265" s="174"/>
      <c r="M265" s="174">
        <f>SUM(M266:M290)</f>
        <v>0</v>
      </c>
      <c r="N265" s="174"/>
      <c r="O265" s="174">
        <f>SUM(O266:O290)</f>
        <v>2.0300000000000002</v>
      </c>
      <c r="P265" s="174"/>
      <c r="Q265" s="174">
        <f>SUM(Q266:Q290)</f>
        <v>0</v>
      </c>
      <c r="R265" s="175"/>
      <c r="S265" s="174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 t="s">
        <v>130</v>
      </c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</row>
    <row r="266" spans="1:59" ht="22.5" outlineLevel="1" x14ac:dyDescent="0.2">
      <c r="A266" s="151">
        <v>98</v>
      </c>
      <c r="B266" s="161" t="s">
        <v>469</v>
      </c>
      <c r="C266" s="182" t="s">
        <v>470</v>
      </c>
      <c r="D266" s="163" t="s">
        <v>137</v>
      </c>
      <c r="E266" s="167">
        <v>13</v>
      </c>
      <c r="F266" s="188"/>
      <c r="G266" s="172">
        <f>ROUND(E266*F266,2)</f>
        <v>0</v>
      </c>
      <c r="H266" s="172">
        <v>0</v>
      </c>
      <c r="I266" s="172">
        <f>ROUND(E266*H266,2)</f>
        <v>0</v>
      </c>
      <c r="J266" s="172">
        <v>131.5</v>
      </c>
      <c r="K266" s="172">
        <f>ROUND(E266*J266,2)</f>
        <v>1709.5</v>
      </c>
      <c r="L266" s="172">
        <v>21</v>
      </c>
      <c r="M266" s="172">
        <f>G266*(1+L266/100)</f>
        <v>0</v>
      </c>
      <c r="N266" s="172">
        <v>0.10249999999999999</v>
      </c>
      <c r="O266" s="172">
        <f>ROUND(E266*N266,2)</f>
        <v>1.33</v>
      </c>
      <c r="P266" s="172">
        <v>0</v>
      </c>
      <c r="Q266" s="172">
        <f>ROUND(E266*P266,2)</f>
        <v>0</v>
      </c>
      <c r="R266" s="173" t="s">
        <v>134</v>
      </c>
      <c r="S266" s="172" t="s">
        <v>129</v>
      </c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 t="s">
        <v>142</v>
      </c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</row>
    <row r="267" spans="1:59" outlineLevel="1" x14ac:dyDescent="0.2">
      <c r="A267" s="151"/>
      <c r="B267" s="161"/>
      <c r="C267" s="183" t="s">
        <v>471</v>
      </c>
      <c r="D267" s="164"/>
      <c r="E267" s="168">
        <v>13</v>
      </c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3"/>
      <c r="S267" s="172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 t="s">
        <v>130</v>
      </c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</row>
    <row r="268" spans="1:59" outlineLevel="1" x14ac:dyDescent="0.2">
      <c r="A268" s="151">
        <v>99</v>
      </c>
      <c r="B268" s="161" t="s">
        <v>472</v>
      </c>
      <c r="C268" s="182" t="s">
        <v>473</v>
      </c>
      <c r="D268" s="163" t="s">
        <v>133</v>
      </c>
      <c r="E268" s="167">
        <v>24.5</v>
      </c>
      <c r="F268" s="188"/>
      <c r="G268" s="172">
        <f>ROUND(E268*F268,2)</f>
        <v>0</v>
      </c>
      <c r="H268" s="172">
        <v>0</v>
      </c>
      <c r="I268" s="172">
        <f>ROUND(E268*H268,2)</f>
        <v>0</v>
      </c>
      <c r="J268" s="172">
        <v>137.5</v>
      </c>
      <c r="K268" s="172">
        <f>ROUND(E268*J268,2)</f>
        <v>3368.75</v>
      </c>
      <c r="L268" s="172">
        <v>21</v>
      </c>
      <c r="M268" s="172">
        <f>G268*(1+L268/100)</f>
        <v>0</v>
      </c>
      <c r="N268" s="172">
        <v>6.3000000000000003E-4</v>
      </c>
      <c r="O268" s="172">
        <f>ROUND(E268*N268,2)</f>
        <v>0.02</v>
      </c>
      <c r="P268" s="172">
        <v>0</v>
      </c>
      <c r="Q268" s="172">
        <f>ROUND(E268*P268,2)</f>
        <v>0</v>
      </c>
      <c r="R268" s="173" t="s">
        <v>180</v>
      </c>
      <c r="S268" s="172" t="s">
        <v>129</v>
      </c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 t="s">
        <v>142</v>
      </c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</row>
    <row r="269" spans="1:59" outlineLevel="1" x14ac:dyDescent="0.2">
      <c r="A269" s="151"/>
      <c r="B269" s="161"/>
      <c r="C269" s="183" t="s">
        <v>474</v>
      </c>
      <c r="D269" s="164"/>
      <c r="E269" s="168">
        <v>24.5</v>
      </c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3"/>
      <c r="S269" s="172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 t="s">
        <v>130</v>
      </c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</row>
    <row r="270" spans="1:59" outlineLevel="1" x14ac:dyDescent="0.2">
      <c r="A270" s="151">
        <v>100</v>
      </c>
      <c r="B270" s="161" t="s">
        <v>475</v>
      </c>
      <c r="C270" s="182" t="s">
        <v>476</v>
      </c>
      <c r="D270" s="163" t="s">
        <v>133</v>
      </c>
      <c r="E270" s="167">
        <v>9.8000000000000007</v>
      </c>
      <c r="F270" s="188"/>
      <c r="G270" s="172">
        <f>ROUND(E270*F270,2)</f>
        <v>0</v>
      </c>
      <c r="H270" s="172">
        <v>0</v>
      </c>
      <c r="I270" s="172">
        <f>ROUND(E270*H270,2)</f>
        <v>0</v>
      </c>
      <c r="J270" s="172">
        <v>73.400000000000006</v>
      </c>
      <c r="K270" s="172">
        <f>ROUND(E270*J270,2)</f>
        <v>719.32</v>
      </c>
      <c r="L270" s="172">
        <v>21</v>
      </c>
      <c r="M270" s="172">
        <f>G270*(1+L270/100)</f>
        <v>0</v>
      </c>
      <c r="N270" s="172">
        <v>2.5200000000000001E-3</v>
      </c>
      <c r="O270" s="172">
        <f>ROUND(E270*N270,2)</f>
        <v>0.02</v>
      </c>
      <c r="P270" s="172">
        <v>0</v>
      </c>
      <c r="Q270" s="172">
        <f>ROUND(E270*P270,2)</f>
        <v>0</v>
      </c>
      <c r="R270" s="173" t="s">
        <v>180</v>
      </c>
      <c r="S270" s="172" t="s">
        <v>129</v>
      </c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 t="s">
        <v>142</v>
      </c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</row>
    <row r="271" spans="1:59" ht="22.5" outlineLevel="1" x14ac:dyDescent="0.2">
      <c r="A271" s="151"/>
      <c r="B271" s="161"/>
      <c r="C271" s="183" t="s">
        <v>477</v>
      </c>
      <c r="D271" s="164"/>
      <c r="E271" s="168">
        <v>9.8000000000000007</v>
      </c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3"/>
      <c r="S271" s="172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 t="s">
        <v>130</v>
      </c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</row>
    <row r="272" spans="1:59" outlineLevel="1" x14ac:dyDescent="0.2">
      <c r="A272" s="151">
        <v>101</v>
      </c>
      <c r="B272" s="161" t="s">
        <v>478</v>
      </c>
      <c r="C272" s="182" t="s">
        <v>479</v>
      </c>
      <c r="D272" s="163" t="s">
        <v>133</v>
      </c>
      <c r="E272" s="167">
        <v>82.5</v>
      </c>
      <c r="F272" s="188"/>
      <c r="G272" s="172">
        <f>ROUND(E272*F272,2)</f>
        <v>0</v>
      </c>
      <c r="H272" s="172">
        <v>0</v>
      </c>
      <c r="I272" s="172">
        <f>ROUND(E272*H272,2)</f>
        <v>0</v>
      </c>
      <c r="J272" s="172">
        <v>97</v>
      </c>
      <c r="K272" s="172">
        <f>ROUND(E272*J272,2)</f>
        <v>8002.5</v>
      </c>
      <c r="L272" s="172">
        <v>21</v>
      </c>
      <c r="M272" s="172">
        <f>G272*(1+L272/100)</f>
        <v>0</v>
      </c>
      <c r="N272" s="172">
        <v>4.0000000000000003E-5</v>
      </c>
      <c r="O272" s="172">
        <f>ROUND(E272*N272,2)</f>
        <v>0</v>
      </c>
      <c r="P272" s="172">
        <v>0</v>
      </c>
      <c r="Q272" s="172">
        <f>ROUND(E272*P272,2)</f>
        <v>0</v>
      </c>
      <c r="R272" s="173" t="s">
        <v>180</v>
      </c>
      <c r="S272" s="172" t="s">
        <v>129</v>
      </c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 t="s">
        <v>142</v>
      </c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</row>
    <row r="273" spans="1:59" outlineLevel="1" x14ac:dyDescent="0.2">
      <c r="A273" s="151"/>
      <c r="B273" s="161"/>
      <c r="C273" s="183" t="s">
        <v>480</v>
      </c>
      <c r="D273" s="164"/>
      <c r="E273" s="168">
        <v>82.5</v>
      </c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3"/>
      <c r="S273" s="172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 t="s">
        <v>130</v>
      </c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</row>
    <row r="274" spans="1:59" ht="22.5" outlineLevel="1" x14ac:dyDescent="0.2">
      <c r="A274" s="151">
        <v>102</v>
      </c>
      <c r="B274" s="161" t="s">
        <v>481</v>
      </c>
      <c r="C274" s="182" t="s">
        <v>482</v>
      </c>
      <c r="D274" s="163" t="s">
        <v>127</v>
      </c>
      <c r="E274" s="167">
        <v>1</v>
      </c>
      <c r="F274" s="188"/>
      <c r="G274" s="172">
        <f>ROUND(E274*F274,2)</f>
        <v>0</v>
      </c>
      <c r="H274" s="172">
        <v>0</v>
      </c>
      <c r="I274" s="172">
        <f>ROUND(E274*H274,2)</f>
        <v>0</v>
      </c>
      <c r="J274" s="172">
        <v>220.5</v>
      </c>
      <c r="K274" s="172">
        <f>ROUND(E274*J274,2)</f>
        <v>220.5</v>
      </c>
      <c r="L274" s="172">
        <v>21</v>
      </c>
      <c r="M274" s="172">
        <f>G274*(1+L274/100)</f>
        <v>0</v>
      </c>
      <c r="N274" s="172">
        <v>2.8639999999999999E-2</v>
      </c>
      <c r="O274" s="172">
        <f>ROUND(E274*N274,2)</f>
        <v>0.03</v>
      </c>
      <c r="P274" s="172">
        <v>0</v>
      </c>
      <c r="Q274" s="172">
        <f>ROUND(E274*P274,2)</f>
        <v>0</v>
      </c>
      <c r="R274" s="173" t="s">
        <v>180</v>
      </c>
      <c r="S274" s="172" t="s">
        <v>129</v>
      </c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 t="s">
        <v>142</v>
      </c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</row>
    <row r="275" spans="1:59" outlineLevel="1" x14ac:dyDescent="0.2">
      <c r="A275" s="151"/>
      <c r="B275" s="161"/>
      <c r="C275" s="183" t="s">
        <v>483</v>
      </c>
      <c r="D275" s="164"/>
      <c r="E275" s="168">
        <v>1</v>
      </c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3"/>
      <c r="S275" s="172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 t="s">
        <v>130</v>
      </c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</row>
    <row r="276" spans="1:59" outlineLevel="1" x14ac:dyDescent="0.2">
      <c r="A276" s="151">
        <v>103</v>
      </c>
      <c r="B276" s="161" t="s">
        <v>484</v>
      </c>
      <c r="C276" s="182" t="s">
        <v>485</v>
      </c>
      <c r="D276" s="163" t="s">
        <v>127</v>
      </c>
      <c r="E276" s="167">
        <v>6</v>
      </c>
      <c r="F276" s="188"/>
      <c r="G276" s="172">
        <f>ROUND(E276*F276,2)</f>
        <v>0</v>
      </c>
      <c r="H276" s="172">
        <v>0</v>
      </c>
      <c r="I276" s="172">
        <f>ROUND(E276*H276,2)</f>
        <v>0</v>
      </c>
      <c r="J276" s="172">
        <v>104</v>
      </c>
      <c r="K276" s="172">
        <f>ROUND(E276*J276,2)</f>
        <v>624</v>
      </c>
      <c r="L276" s="172">
        <v>21</v>
      </c>
      <c r="M276" s="172">
        <f>G276*(1+L276/100)</f>
        <v>0</v>
      </c>
      <c r="N276" s="172">
        <v>8.0000000000000007E-5</v>
      </c>
      <c r="O276" s="172">
        <f>ROUND(E276*N276,2)</f>
        <v>0</v>
      </c>
      <c r="P276" s="172">
        <v>0</v>
      </c>
      <c r="Q276" s="172">
        <f>ROUND(E276*P276,2)</f>
        <v>0</v>
      </c>
      <c r="R276" s="173" t="s">
        <v>180</v>
      </c>
      <c r="S276" s="172" t="s">
        <v>129</v>
      </c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 t="s">
        <v>142</v>
      </c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</row>
    <row r="277" spans="1:59" outlineLevel="1" x14ac:dyDescent="0.2">
      <c r="A277" s="151"/>
      <c r="B277" s="161"/>
      <c r="C277" s="183" t="s">
        <v>486</v>
      </c>
      <c r="D277" s="164"/>
      <c r="E277" s="168">
        <v>6</v>
      </c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3"/>
      <c r="S277" s="172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 t="s">
        <v>130</v>
      </c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</row>
    <row r="278" spans="1:59" outlineLevel="1" x14ac:dyDescent="0.2">
      <c r="A278" s="151">
        <v>104</v>
      </c>
      <c r="B278" s="161" t="s">
        <v>487</v>
      </c>
      <c r="C278" s="182" t="s">
        <v>488</v>
      </c>
      <c r="D278" s="163" t="s">
        <v>137</v>
      </c>
      <c r="E278" s="167">
        <v>9.8000000000000007</v>
      </c>
      <c r="F278" s="188"/>
      <c r="G278" s="172">
        <f>ROUND(E278*F278,2)</f>
        <v>0</v>
      </c>
      <c r="H278" s="172">
        <v>0</v>
      </c>
      <c r="I278" s="172">
        <f>ROUND(E278*H278,2)</f>
        <v>0</v>
      </c>
      <c r="J278" s="172">
        <v>311.5</v>
      </c>
      <c r="K278" s="172">
        <f>ROUND(E278*J278,2)</f>
        <v>3052.7</v>
      </c>
      <c r="L278" s="172">
        <v>21</v>
      </c>
      <c r="M278" s="172">
        <f>G278*(1+L278/100)</f>
        <v>0</v>
      </c>
      <c r="N278" s="172">
        <v>1.404E-2</v>
      </c>
      <c r="O278" s="172">
        <f>ROUND(E278*N278,2)</f>
        <v>0.14000000000000001</v>
      </c>
      <c r="P278" s="172">
        <v>0</v>
      </c>
      <c r="Q278" s="172">
        <f>ROUND(E278*P278,2)</f>
        <v>0</v>
      </c>
      <c r="R278" s="173" t="s">
        <v>247</v>
      </c>
      <c r="S278" s="172" t="s">
        <v>129</v>
      </c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 t="s">
        <v>142</v>
      </c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</row>
    <row r="279" spans="1:59" outlineLevel="1" x14ac:dyDescent="0.2">
      <c r="A279" s="151"/>
      <c r="B279" s="161"/>
      <c r="C279" s="183" t="s">
        <v>489</v>
      </c>
      <c r="D279" s="164"/>
      <c r="E279" s="168">
        <v>9.8000000000000007</v>
      </c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3"/>
      <c r="S279" s="172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 t="s">
        <v>130</v>
      </c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</row>
    <row r="280" spans="1:59" outlineLevel="1" x14ac:dyDescent="0.2">
      <c r="A280" s="151">
        <v>105</v>
      </c>
      <c r="B280" s="161" t="s">
        <v>490</v>
      </c>
      <c r="C280" s="182" t="s">
        <v>491</v>
      </c>
      <c r="D280" s="163" t="s">
        <v>127</v>
      </c>
      <c r="E280" s="167">
        <v>6</v>
      </c>
      <c r="F280" s="188"/>
      <c r="G280" s="172">
        <f>ROUND(E280*F280,2)</f>
        <v>0</v>
      </c>
      <c r="H280" s="172">
        <v>0</v>
      </c>
      <c r="I280" s="172">
        <f>ROUND(E280*H280,2)</f>
        <v>0</v>
      </c>
      <c r="J280" s="172">
        <v>245</v>
      </c>
      <c r="K280" s="172">
        <f>ROUND(E280*J280,2)</f>
        <v>1470</v>
      </c>
      <c r="L280" s="172">
        <v>21</v>
      </c>
      <c r="M280" s="172">
        <f>G280*(1+L280/100)</f>
        <v>0</v>
      </c>
      <c r="N280" s="172">
        <v>0</v>
      </c>
      <c r="O280" s="172">
        <f>ROUND(E280*N280,2)</f>
        <v>0</v>
      </c>
      <c r="P280" s="172">
        <v>0</v>
      </c>
      <c r="Q280" s="172">
        <f>ROUND(E280*P280,2)</f>
        <v>0</v>
      </c>
      <c r="R280" s="173" t="s">
        <v>247</v>
      </c>
      <c r="S280" s="172" t="s">
        <v>129</v>
      </c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 t="s">
        <v>142</v>
      </c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</row>
    <row r="281" spans="1:59" outlineLevel="1" x14ac:dyDescent="0.2">
      <c r="A281" s="151"/>
      <c r="B281" s="161"/>
      <c r="C281" s="183" t="s">
        <v>492</v>
      </c>
      <c r="D281" s="164"/>
      <c r="E281" s="168">
        <v>6</v>
      </c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3"/>
      <c r="S281" s="172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 t="s">
        <v>130</v>
      </c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</row>
    <row r="282" spans="1:59" outlineLevel="1" x14ac:dyDescent="0.2">
      <c r="A282" s="151">
        <v>106</v>
      </c>
      <c r="B282" s="161" t="s">
        <v>493</v>
      </c>
      <c r="C282" s="182" t="s">
        <v>494</v>
      </c>
      <c r="D282" s="163" t="s">
        <v>137</v>
      </c>
      <c r="E282" s="167">
        <v>5.0999999999999996</v>
      </c>
      <c r="F282" s="188"/>
      <c r="G282" s="172">
        <f>ROUND(E282*F282,2)</f>
        <v>0</v>
      </c>
      <c r="H282" s="172">
        <v>0</v>
      </c>
      <c r="I282" s="172">
        <f>ROUND(E282*H282,2)</f>
        <v>0</v>
      </c>
      <c r="J282" s="172">
        <v>839</v>
      </c>
      <c r="K282" s="172">
        <f>ROUND(E282*J282,2)</f>
        <v>4278.8999999999996</v>
      </c>
      <c r="L282" s="172">
        <v>21</v>
      </c>
      <c r="M282" s="172">
        <f>G282*(1+L282/100)</f>
        <v>0</v>
      </c>
      <c r="N282" s="172">
        <v>1.7479999999999999E-2</v>
      </c>
      <c r="O282" s="172">
        <f>ROUND(E282*N282,2)</f>
        <v>0.09</v>
      </c>
      <c r="P282" s="172">
        <v>0</v>
      </c>
      <c r="Q282" s="172">
        <f>ROUND(E282*P282,2)</f>
        <v>0</v>
      </c>
      <c r="R282" s="173" t="s">
        <v>180</v>
      </c>
      <c r="S282" s="172" t="s">
        <v>129</v>
      </c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 t="s">
        <v>142</v>
      </c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</row>
    <row r="283" spans="1:59" outlineLevel="1" x14ac:dyDescent="0.2">
      <c r="A283" s="151"/>
      <c r="B283" s="161"/>
      <c r="C283" s="183" t="s">
        <v>495</v>
      </c>
      <c r="D283" s="164"/>
      <c r="E283" s="168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3"/>
      <c r="S283" s="172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 t="s">
        <v>142</v>
      </c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</row>
    <row r="284" spans="1:59" outlineLevel="1" x14ac:dyDescent="0.2">
      <c r="A284" s="151"/>
      <c r="B284" s="161"/>
      <c r="C284" s="183" t="s">
        <v>496</v>
      </c>
      <c r="D284" s="164"/>
      <c r="E284" s="168">
        <v>1.8</v>
      </c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3"/>
      <c r="S284" s="172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 t="s">
        <v>142</v>
      </c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</row>
    <row r="285" spans="1:59" outlineLevel="1" x14ac:dyDescent="0.2">
      <c r="A285" s="151"/>
      <c r="B285" s="161"/>
      <c r="C285" s="183" t="s">
        <v>497</v>
      </c>
      <c r="D285" s="164"/>
      <c r="E285" s="168">
        <v>3.3</v>
      </c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3"/>
      <c r="S285" s="172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 t="s">
        <v>130</v>
      </c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</row>
    <row r="286" spans="1:59" ht="22.5" outlineLevel="1" x14ac:dyDescent="0.2">
      <c r="A286" s="151">
        <v>107</v>
      </c>
      <c r="B286" s="161" t="s">
        <v>498</v>
      </c>
      <c r="C286" s="182" t="s">
        <v>499</v>
      </c>
      <c r="D286" s="163" t="s">
        <v>127</v>
      </c>
      <c r="E286" s="167">
        <v>2</v>
      </c>
      <c r="F286" s="188"/>
      <c r="G286" s="172">
        <f>ROUND(E286*F286,2)</f>
        <v>0</v>
      </c>
      <c r="H286" s="172">
        <v>0</v>
      </c>
      <c r="I286" s="172">
        <f>ROUND(E286*H286,2)</f>
        <v>0</v>
      </c>
      <c r="J286" s="172">
        <v>8000</v>
      </c>
      <c r="K286" s="172">
        <f>ROUND(E286*J286,2)</f>
        <v>16000</v>
      </c>
      <c r="L286" s="172">
        <v>21</v>
      </c>
      <c r="M286" s="172">
        <f>G286*(1+L286/100)</f>
        <v>0</v>
      </c>
      <c r="N286" s="172">
        <v>0</v>
      </c>
      <c r="O286" s="172">
        <f>ROUND(E286*N286,2)</f>
        <v>0</v>
      </c>
      <c r="P286" s="172">
        <v>0</v>
      </c>
      <c r="Q286" s="172">
        <f>ROUND(E286*P286,2)</f>
        <v>0</v>
      </c>
      <c r="R286" s="173"/>
      <c r="S286" s="172" t="s">
        <v>163</v>
      </c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 t="s">
        <v>130</v>
      </c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</row>
    <row r="287" spans="1:59" outlineLevel="1" x14ac:dyDescent="0.2">
      <c r="A287" s="151">
        <v>108</v>
      </c>
      <c r="B287" s="161" t="s">
        <v>500</v>
      </c>
      <c r="C287" s="182" t="s">
        <v>501</v>
      </c>
      <c r="D287" s="163" t="s">
        <v>502</v>
      </c>
      <c r="E287" s="167">
        <v>5.76</v>
      </c>
      <c r="F287" s="188"/>
      <c r="G287" s="172">
        <f>ROUND(E287*F287,2)</f>
        <v>0</v>
      </c>
      <c r="H287" s="172">
        <v>0</v>
      </c>
      <c r="I287" s="172">
        <f>ROUND(E287*H287,2)</f>
        <v>0</v>
      </c>
      <c r="J287" s="172">
        <v>322.5</v>
      </c>
      <c r="K287" s="172">
        <f>ROUND(E287*J287,2)</f>
        <v>1857.6</v>
      </c>
      <c r="L287" s="172">
        <v>21</v>
      </c>
      <c r="M287" s="172">
        <f>G287*(1+L287/100)</f>
        <v>0</v>
      </c>
      <c r="N287" s="172">
        <v>0</v>
      </c>
      <c r="O287" s="172">
        <f>ROUND(E287*N287,2)</f>
        <v>0</v>
      </c>
      <c r="P287" s="172">
        <v>0</v>
      </c>
      <c r="Q287" s="172">
        <f>ROUND(E287*P287,2)</f>
        <v>0</v>
      </c>
      <c r="R287" s="173"/>
      <c r="S287" s="172" t="s">
        <v>163</v>
      </c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 t="s">
        <v>142</v>
      </c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</row>
    <row r="288" spans="1:59" outlineLevel="1" x14ac:dyDescent="0.2">
      <c r="A288" s="151"/>
      <c r="B288" s="161"/>
      <c r="C288" s="183" t="s">
        <v>503</v>
      </c>
      <c r="D288" s="164"/>
      <c r="E288" s="168">
        <v>5.76</v>
      </c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3"/>
      <c r="S288" s="172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 t="s">
        <v>266</v>
      </c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</row>
    <row r="289" spans="1:59" ht="22.5" outlineLevel="1" x14ac:dyDescent="0.2">
      <c r="A289" s="151">
        <v>109</v>
      </c>
      <c r="B289" s="161" t="s">
        <v>504</v>
      </c>
      <c r="C289" s="182" t="s">
        <v>505</v>
      </c>
      <c r="D289" s="163" t="s">
        <v>127</v>
      </c>
      <c r="E289" s="167">
        <v>1</v>
      </c>
      <c r="F289" s="188"/>
      <c r="G289" s="172">
        <f>ROUND(E289*F289,2)</f>
        <v>0</v>
      </c>
      <c r="H289" s="172">
        <v>3650</v>
      </c>
      <c r="I289" s="172">
        <f>ROUND(E289*H289,2)</f>
        <v>3650</v>
      </c>
      <c r="J289" s="172">
        <v>0</v>
      </c>
      <c r="K289" s="172">
        <f>ROUND(E289*J289,2)</f>
        <v>0</v>
      </c>
      <c r="L289" s="172">
        <v>21</v>
      </c>
      <c r="M289" s="172">
        <f>G289*(1+L289/100)</f>
        <v>0</v>
      </c>
      <c r="N289" s="172">
        <v>1.6E-2</v>
      </c>
      <c r="O289" s="172">
        <f>ROUND(E289*N289,2)</f>
        <v>0.02</v>
      </c>
      <c r="P289" s="172">
        <v>0</v>
      </c>
      <c r="Q289" s="172">
        <f>ROUND(E289*P289,2)</f>
        <v>0</v>
      </c>
      <c r="R289" s="173"/>
      <c r="S289" s="172" t="s">
        <v>163</v>
      </c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 t="s">
        <v>266</v>
      </c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</row>
    <row r="290" spans="1:59" x14ac:dyDescent="0.2">
      <c r="A290" s="151">
        <v>110</v>
      </c>
      <c r="B290" s="161" t="s">
        <v>506</v>
      </c>
      <c r="C290" s="182" t="s">
        <v>507</v>
      </c>
      <c r="D290" s="163" t="s">
        <v>127</v>
      </c>
      <c r="E290" s="167">
        <v>27</v>
      </c>
      <c r="F290" s="188"/>
      <c r="G290" s="172">
        <f>ROUND(E290*F290,2)</f>
        <v>0</v>
      </c>
      <c r="H290" s="172">
        <v>26</v>
      </c>
      <c r="I290" s="172">
        <f>ROUND(E290*H290,2)</f>
        <v>702</v>
      </c>
      <c r="J290" s="172">
        <v>0</v>
      </c>
      <c r="K290" s="172">
        <f>ROUND(E290*J290,2)</f>
        <v>0</v>
      </c>
      <c r="L290" s="172">
        <v>21</v>
      </c>
      <c r="M290" s="172">
        <f>G290*(1+L290/100)</f>
        <v>0</v>
      </c>
      <c r="N290" s="172">
        <v>1.4E-2</v>
      </c>
      <c r="O290" s="172">
        <f>ROUND(E290*N290,2)</f>
        <v>0.38</v>
      </c>
      <c r="P290" s="172">
        <v>0</v>
      </c>
      <c r="Q290" s="172">
        <f>ROUND(E290*P290,2)</f>
        <v>0</v>
      </c>
      <c r="R290" s="173" t="s">
        <v>265</v>
      </c>
      <c r="S290" s="172" t="s">
        <v>129</v>
      </c>
      <c r="AD290" t="s">
        <v>125</v>
      </c>
    </row>
    <row r="291" spans="1:59" outlineLevel="1" x14ac:dyDescent="0.2">
      <c r="A291" s="157" t="s">
        <v>124</v>
      </c>
      <c r="B291" s="162" t="s">
        <v>71</v>
      </c>
      <c r="C291" s="184" t="s">
        <v>72</v>
      </c>
      <c r="D291" s="165"/>
      <c r="E291" s="169"/>
      <c r="F291" s="174"/>
      <c r="G291" s="174">
        <f>SUM(G292:G314)</f>
        <v>0</v>
      </c>
      <c r="H291" s="174"/>
      <c r="I291" s="174">
        <f>SUM(I292:I314)</f>
        <v>0</v>
      </c>
      <c r="J291" s="174"/>
      <c r="K291" s="174">
        <f>SUM(K292:K314)</f>
        <v>22316.01</v>
      </c>
      <c r="L291" s="174"/>
      <c r="M291" s="174">
        <f>SUM(M292:M314)</f>
        <v>0</v>
      </c>
      <c r="N291" s="174"/>
      <c r="O291" s="174">
        <f>SUM(O292:O314)</f>
        <v>1.63</v>
      </c>
      <c r="P291" s="174"/>
      <c r="Q291" s="174">
        <f>SUM(Q292:Q314)</f>
        <v>0</v>
      </c>
      <c r="R291" s="175"/>
      <c r="S291" s="174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 t="s">
        <v>130</v>
      </c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</row>
    <row r="292" spans="1:59" outlineLevel="1" x14ac:dyDescent="0.2">
      <c r="A292" s="151">
        <v>111</v>
      </c>
      <c r="B292" s="161" t="s">
        <v>508</v>
      </c>
      <c r="C292" s="182" t="s">
        <v>509</v>
      </c>
      <c r="D292" s="163" t="s">
        <v>133</v>
      </c>
      <c r="E292" s="167">
        <v>56</v>
      </c>
      <c r="F292" s="188"/>
      <c r="G292" s="172">
        <f>ROUND(E292*F292,2)</f>
        <v>0</v>
      </c>
      <c r="H292" s="172">
        <v>0</v>
      </c>
      <c r="I292" s="172">
        <f>ROUND(E292*H292,2)</f>
        <v>0</v>
      </c>
      <c r="J292" s="172">
        <v>61.2</v>
      </c>
      <c r="K292" s="172">
        <f>ROUND(E292*J292,2)</f>
        <v>3427.2</v>
      </c>
      <c r="L292" s="172">
        <v>21</v>
      </c>
      <c r="M292" s="172">
        <f>G292*(1+L292/100)</f>
        <v>0</v>
      </c>
      <c r="N292" s="172">
        <v>2.426E-2</v>
      </c>
      <c r="O292" s="172">
        <f>ROUND(E292*N292,2)</f>
        <v>1.36</v>
      </c>
      <c r="P292" s="172">
        <v>0</v>
      </c>
      <c r="Q292" s="172">
        <f>ROUND(E292*P292,2)</f>
        <v>0</v>
      </c>
      <c r="R292" s="173" t="s">
        <v>510</v>
      </c>
      <c r="S292" s="172" t="s">
        <v>129</v>
      </c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 t="s">
        <v>142</v>
      </c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</row>
    <row r="293" spans="1:59" outlineLevel="1" x14ac:dyDescent="0.2">
      <c r="A293" s="151"/>
      <c r="B293" s="161"/>
      <c r="C293" s="183" t="s">
        <v>511</v>
      </c>
      <c r="D293" s="164"/>
      <c r="E293" s="168">
        <v>56</v>
      </c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3"/>
      <c r="S293" s="172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 t="s">
        <v>130</v>
      </c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</row>
    <row r="294" spans="1:59" outlineLevel="1" x14ac:dyDescent="0.2">
      <c r="A294" s="151">
        <v>112</v>
      </c>
      <c r="B294" s="161" t="s">
        <v>512</v>
      </c>
      <c r="C294" s="182" t="s">
        <v>513</v>
      </c>
      <c r="D294" s="163" t="s">
        <v>133</v>
      </c>
      <c r="E294" s="167">
        <v>112</v>
      </c>
      <c r="F294" s="188"/>
      <c r="G294" s="172">
        <f>ROUND(E294*F294,2)</f>
        <v>0</v>
      </c>
      <c r="H294" s="172">
        <v>0</v>
      </c>
      <c r="I294" s="172">
        <f>ROUND(E294*H294,2)</f>
        <v>0</v>
      </c>
      <c r="J294" s="172">
        <v>35.9</v>
      </c>
      <c r="K294" s="172">
        <f>ROUND(E294*J294,2)</f>
        <v>4020.8</v>
      </c>
      <c r="L294" s="172">
        <v>21</v>
      </c>
      <c r="M294" s="172">
        <f>G294*(1+L294/100)</f>
        <v>0</v>
      </c>
      <c r="N294" s="172">
        <v>1.09E-3</v>
      </c>
      <c r="O294" s="172">
        <f>ROUND(E294*N294,2)</f>
        <v>0.12</v>
      </c>
      <c r="P294" s="172">
        <v>0</v>
      </c>
      <c r="Q294" s="172">
        <f>ROUND(E294*P294,2)</f>
        <v>0</v>
      </c>
      <c r="R294" s="173" t="s">
        <v>510</v>
      </c>
      <c r="S294" s="172" t="s">
        <v>129</v>
      </c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 t="s">
        <v>142</v>
      </c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</row>
    <row r="295" spans="1:59" outlineLevel="1" x14ac:dyDescent="0.2">
      <c r="A295" s="151"/>
      <c r="B295" s="161"/>
      <c r="C295" s="183" t="s">
        <v>514</v>
      </c>
      <c r="D295" s="164"/>
      <c r="E295" s="168">
        <v>112</v>
      </c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3"/>
      <c r="S295" s="172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 t="s">
        <v>130</v>
      </c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</row>
    <row r="296" spans="1:59" outlineLevel="1" x14ac:dyDescent="0.2">
      <c r="A296" s="151">
        <v>113</v>
      </c>
      <c r="B296" s="161" t="s">
        <v>515</v>
      </c>
      <c r="C296" s="182" t="s">
        <v>516</v>
      </c>
      <c r="D296" s="163" t="s">
        <v>133</v>
      </c>
      <c r="E296" s="167">
        <v>56</v>
      </c>
      <c r="F296" s="188"/>
      <c r="G296" s="172">
        <f>ROUND(E296*F296,2)</f>
        <v>0</v>
      </c>
      <c r="H296" s="172">
        <v>0</v>
      </c>
      <c r="I296" s="172">
        <f>ROUND(E296*H296,2)</f>
        <v>0</v>
      </c>
      <c r="J296" s="172">
        <v>44.5</v>
      </c>
      <c r="K296" s="172">
        <f>ROUND(E296*J296,2)</f>
        <v>2492</v>
      </c>
      <c r="L296" s="172">
        <v>21</v>
      </c>
      <c r="M296" s="172">
        <f>G296*(1+L296/100)</f>
        <v>0</v>
      </c>
      <c r="N296" s="172">
        <v>0</v>
      </c>
      <c r="O296" s="172">
        <f>ROUND(E296*N296,2)</f>
        <v>0</v>
      </c>
      <c r="P296" s="172">
        <v>0</v>
      </c>
      <c r="Q296" s="172">
        <f>ROUND(E296*P296,2)</f>
        <v>0</v>
      </c>
      <c r="R296" s="173" t="s">
        <v>510</v>
      </c>
      <c r="S296" s="172" t="s">
        <v>129</v>
      </c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 t="s">
        <v>130</v>
      </c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</row>
    <row r="297" spans="1:59" outlineLevel="1" x14ac:dyDescent="0.2">
      <c r="A297" s="151">
        <v>114</v>
      </c>
      <c r="B297" s="161" t="s">
        <v>517</v>
      </c>
      <c r="C297" s="182" t="s">
        <v>518</v>
      </c>
      <c r="D297" s="163" t="s">
        <v>133</v>
      </c>
      <c r="E297" s="167">
        <v>111.37</v>
      </c>
      <c r="F297" s="188"/>
      <c r="G297" s="172">
        <f>ROUND(E297*F297,2)</f>
        <v>0</v>
      </c>
      <c r="H297" s="172">
        <v>0</v>
      </c>
      <c r="I297" s="172">
        <f>ROUND(E297*H297,2)</f>
        <v>0</v>
      </c>
      <c r="J297" s="172">
        <v>93</v>
      </c>
      <c r="K297" s="172">
        <f>ROUND(E297*J297,2)</f>
        <v>10357.41</v>
      </c>
      <c r="L297" s="172">
        <v>21</v>
      </c>
      <c r="M297" s="172">
        <f>G297*(1+L297/100)</f>
        <v>0</v>
      </c>
      <c r="N297" s="172">
        <v>1.2099999999999999E-3</v>
      </c>
      <c r="O297" s="172">
        <f>ROUND(E297*N297,2)</f>
        <v>0.13</v>
      </c>
      <c r="P297" s="172">
        <v>0</v>
      </c>
      <c r="Q297" s="172">
        <f>ROUND(E297*P297,2)</f>
        <v>0</v>
      </c>
      <c r="R297" s="173" t="s">
        <v>510</v>
      </c>
      <c r="S297" s="172" t="s">
        <v>129</v>
      </c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 t="s">
        <v>142</v>
      </c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</row>
    <row r="298" spans="1:59" outlineLevel="1" x14ac:dyDescent="0.2">
      <c r="A298" s="151"/>
      <c r="B298" s="161"/>
      <c r="C298" s="183" t="s">
        <v>519</v>
      </c>
      <c r="D298" s="164"/>
      <c r="E298" s="168">
        <v>19.68</v>
      </c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3"/>
      <c r="S298" s="172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 t="s">
        <v>142</v>
      </c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</row>
    <row r="299" spans="1:59" outlineLevel="1" x14ac:dyDescent="0.2">
      <c r="A299" s="151"/>
      <c r="B299" s="161"/>
      <c r="C299" s="183" t="s">
        <v>520</v>
      </c>
      <c r="D299" s="164"/>
      <c r="E299" s="168">
        <v>15.76</v>
      </c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3"/>
      <c r="S299" s="172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 t="s">
        <v>142</v>
      </c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</row>
    <row r="300" spans="1:59" outlineLevel="1" x14ac:dyDescent="0.2">
      <c r="A300" s="151"/>
      <c r="B300" s="161"/>
      <c r="C300" s="183" t="s">
        <v>521</v>
      </c>
      <c r="D300" s="164"/>
      <c r="E300" s="168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3"/>
      <c r="S300" s="172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 t="s">
        <v>142</v>
      </c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</row>
    <row r="301" spans="1:59" outlineLevel="1" x14ac:dyDescent="0.2">
      <c r="A301" s="151"/>
      <c r="B301" s="161"/>
      <c r="C301" s="183" t="s">
        <v>522</v>
      </c>
      <c r="D301" s="164"/>
      <c r="E301" s="168">
        <v>4.5</v>
      </c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3"/>
      <c r="S301" s="172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 t="s">
        <v>142</v>
      </c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</row>
    <row r="302" spans="1:59" outlineLevel="1" x14ac:dyDescent="0.2">
      <c r="A302" s="151"/>
      <c r="B302" s="161"/>
      <c r="C302" s="183" t="s">
        <v>523</v>
      </c>
      <c r="D302" s="164"/>
      <c r="E302" s="168">
        <v>2.72</v>
      </c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3"/>
      <c r="S302" s="172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 t="s">
        <v>142</v>
      </c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</row>
    <row r="303" spans="1:59" outlineLevel="1" x14ac:dyDescent="0.2">
      <c r="A303" s="151"/>
      <c r="B303" s="161"/>
      <c r="C303" s="183" t="s">
        <v>524</v>
      </c>
      <c r="D303" s="164"/>
      <c r="E303" s="168">
        <v>5.5</v>
      </c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3"/>
      <c r="S303" s="172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 t="s">
        <v>142</v>
      </c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</row>
    <row r="304" spans="1:59" outlineLevel="1" x14ac:dyDescent="0.2">
      <c r="A304" s="151"/>
      <c r="B304" s="161"/>
      <c r="C304" s="183" t="s">
        <v>525</v>
      </c>
      <c r="D304" s="164"/>
      <c r="E304" s="168">
        <v>2</v>
      </c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3"/>
      <c r="S304" s="172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 t="s">
        <v>142</v>
      </c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</row>
    <row r="305" spans="1:59" outlineLevel="1" x14ac:dyDescent="0.2">
      <c r="A305" s="151"/>
      <c r="B305" s="161"/>
      <c r="C305" s="183" t="s">
        <v>526</v>
      </c>
      <c r="D305" s="164"/>
      <c r="E305" s="168">
        <v>1.5</v>
      </c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3"/>
      <c r="S305" s="172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 t="s">
        <v>142</v>
      </c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</row>
    <row r="306" spans="1:59" outlineLevel="1" x14ac:dyDescent="0.2">
      <c r="A306" s="151"/>
      <c r="B306" s="161"/>
      <c r="C306" s="183" t="s">
        <v>527</v>
      </c>
      <c r="D306" s="164"/>
      <c r="E306" s="168">
        <v>3.71</v>
      </c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3"/>
      <c r="S306" s="172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 t="s">
        <v>142</v>
      </c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</row>
    <row r="307" spans="1:59" ht="22.5" outlineLevel="1" x14ac:dyDescent="0.2">
      <c r="A307" s="151"/>
      <c r="B307" s="161"/>
      <c r="C307" s="183" t="s">
        <v>528</v>
      </c>
      <c r="D307" s="164"/>
      <c r="E307" s="168">
        <v>11</v>
      </c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3"/>
      <c r="S307" s="172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 t="s">
        <v>142</v>
      </c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</row>
    <row r="308" spans="1:59" ht="22.5" outlineLevel="1" x14ac:dyDescent="0.2">
      <c r="A308" s="151"/>
      <c r="B308" s="161"/>
      <c r="C308" s="183" t="s">
        <v>529</v>
      </c>
      <c r="D308" s="164"/>
      <c r="E308" s="168">
        <v>36</v>
      </c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3"/>
      <c r="S308" s="172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 t="s">
        <v>142</v>
      </c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</row>
    <row r="309" spans="1:59" ht="22.5" outlineLevel="1" x14ac:dyDescent="0.2">
      <c r="A309" s="151"/>
      <c r="B309" s="161"/>
      <c r="C309" s="183" t="s">
        <v>530</v>
      </c>
      <c r="D309" s="164"/>
      <c r="E309" s="168">
        <v>9</v>
      </c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3"/>
      <c r="S309" s="172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 t="s">
        <v>130</v>
      </c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</row>
    <row r="310" spans="1:59" outlineLevel="1" x14ac:dyDescent="0.2">
      <c r="A310" s="151">
        <v>115</v>
      </c>
      <c r="B310" s="161" t="s">
        <v>531</v>
      </c>
      <c r="C310" s="182" t="s">
        <v>532</v>
      </c>
      <c r="D310" s="163" t="s">
        <v>133</v>
      </c>
      <c r="E310" s="167">
        <v>1</v>
      </c>
      <c r="F310" s="188"/>
      <c r="G310" s="172">
        <f>ROUND(E310*F310,2)</f>
        <v>0</v>
      </c>
      <c r="H310" s="172">
        <v>0</v>
      </c>
      <c r="I310" s="172">
        <f>ROUND(E310*H310,2)</f>
        <v>0</v>
      </c>
      <c r="J310" s="172">
        <v>165</v>
      </c>
      <c r="K310" s="172">
        <f>ROUND(E310*J310,2)</f>
        <v>165</v>
      </c>
      <c r="L310" s="172">
        <v>21</v>
      </c>
      <c r="M310" s="172">
        <f>G310*(1+L310/100)</f>
        <v>0</v>
      </c>
      <c r="N310" s="172">
        <v>5.9199999999999999E-3</v>
      </c>
      <c r="O310" s="172">
        <f>ROUND(E310*N310,2)</f>
        <v>0.01</v>
      </c>
      <c r="P310" s="172">
        <v>0</v>
      </c>
      <c r="Q310" s="172">
        <f>ROUND(E310*P310,2)</f>
        <v>0</v>
      </c>
      <c r="R310" s="173" t="s">
        <v>510</v>
      </c>
      <c r="S310" s="172" t="s">
        <v>129</v>
      </c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 t="s">
        <v>142</v>
      </c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</row>
    <row r="311" spans="1:59" outlineLevel="1" x14ac:dyDescent="0.2">
      <c r="A311" s="151"/>
      <c r="B311" s="161"/>
      <c r="C311" s="183" t="s">
        <v>533</v>
      </c>
      <c r="D311" s="164"/>
      <c r="E311" s="168">
        <v>1</v>
      </c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3"/>
      <c r="S311" s="172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 t="s">
        <v>130</v>
      </c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</row>
    <row r="312" spans="1:59" outlineLevel="1" x14ac:dyDescent="0.2">
      <c r="A312" s="151">
        <v>116</v>
      </c>
      <c r="B312" s="161" t="s">
        <v>534</v>
      </c>
      <c r="C312" s="182" t="s">
        <v>535</v>
      </c>
      <c r="D312" s="163" t="s">
        <v>133</v>
      </c>
      <c r="E312" s="167">
        <v>56</v>
      </c>
      <c r="F312" s="188"/>
      <c r="G312" s="172">
        <f>ROUND(E312*F312,2)</f>
        <v>0</v>
      </c>
      <c r="H312" s="172">
        <v>0</v>
      </c>
      <c r="I312" s="172">
        <f>ROUND(E312*H312,2)</f>
        <v>0</v>
      </c>
      <c r="J312" s="172">
        <v>11.1</v>
      </c>
      <c r="K312" s="172">
        <f>ROUND(E312*J312,2)</f>
        <v>621.6</v>
      </c>
      <c r="L312" s="172">
        <v>21</v>
      </c>
      <c r="M312" s="172">
        <f>G312*(1+L312/100)</f>
        <v>0</v>
      </c>
      <c r="N312" s="172">
        <v>0</v>
      </c>
      <c r="O312" s="172">
        <f>ROUND(E312*N312,2)</f>
        <v>0</v>
      </c>
      <c r="P312" s="172">
        <v>0</v>
      </c>
      <c r="Q312" s="172">
        <f>ROUND(E312*P312,2)</f>
        <v>0</v>
      </c>
      <c r="R312" s="173" t="s">
        <v>510</v>
      </c>
      <c r="S312" s="172" t="s">
        <v>129</v>
      </c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 t="s">
        <v>130</v>
      </c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</row>
    <row r="313" spans="1:59" outlineLevel="1" x14ac:dyDescent="0.2">
      <c r="A313" s="151">
        <v>117</v>
      </c>
      <c r="B313" s="161" t="s">
        <v>536</v>
      </c>
      <c r="C313" s="182" t="s">
        <v>537</v>
      </c>
      <c r="D313" s="163" t="s">
        <v>133</v>
      </c>
      <c r="E313" s="167">
        <v>112</v>
      </c>
      <c r="F313" s="188"/>
      <c r="G313" s="172">
        <f>ROUND(E313*F313,2)</f>
        <v>0</v>
      </c>
      <c r="H313" s="172">
        <v>0</v>
      </c>
      <c r="I313" s="172">
        <f>ROUND(E313*H313,2)</f>
        <v>0</v>
      </c>
      <c r="J313" s="172">
        <v>7.7</v>
      </c>
      <c r="K313" s="172">
        <f>ROUND(E313*J313,2)</f>
        <v>862.4</v>
      </c>
      <c r="L313" s="172">
        <v>21</v>
      </c>
      <c r="M313" s="172">
        <f>G313*(1+L313/100)</f>
        <v>0</v>
      </c>
      <c r="N313" s="172">
        <v>5.0000000000000002E-5</v>
      </c>
      <c r="O313" s="172">
        <f>ROUND(E313*N313,2)</f>
        <v>0.01</v>
      </c>
      <c r="P313" s="172">
        <v>0</v>
      </c>
      <c r="Q313" s="172">
        <f>ROUND(E313*P313,2)</f>
        <v>0</v>
      </c>
      <c r="R313" s="173" t="s">
        <v>510</v>
      </c>
      <c r="S313" s="172" t="s">
        <v>129</v>
      </c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 t="s">
        <v>130</v>
      </c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</row>
    <row r="314" spans="1:59" x14ac:dyDescent="0.2">
      <c r="A314" s="151">
        <v>118</v>
      </c>
      <c r="B314" s="161" t="s">
        <v>538</v>
      </c>
      <c r="C314" s="182" t="s">
        <v>539</v>
      </c>
      <c r="D314" s="163" t="s">
        <v>133</v>
      </c>
      <c r="E314" s="167">
        <v>56</v>
      </c>
      <c r="F314" s="188"/>
      <c r="G314" s="172">
        <f>ROUND(E314*F314,2)</f>
        <v>0</v>
      </c>
      <c r="H314" s="172">
        <v>0</v>
      </c>
      <c r="I314" s="172">
        <f>ROUND(E314*H314,2)</f>
        <v>0</v>
      </c>
      <c r="J314" s="172">
        <v>6.6</v>
      </c>
      <c r="K314" s="172">
        <f>ROUND(E314*J314,2)</f>
        <v>369.6</v>
      </c>
      <c r="L314" s="172">
        <v>21</v>
      </c>
      <c r="M314" s="172">
        <f>G314*(1+L314/100)</f>
        <v>0</v>
      </c>
      <c r="N314" s="172">
        <v>0</v>
      </c>
      <c r="O314" s="172">
        <f>ROUND(E314*N314,2)</f>
        <v>0</v>
      </c>
      <c r="P314" s="172">
        <v>0</v>
      </c>
      <c r="Q314" s="172">
        <f>ROUND(E314*P314,2)</f>
        <v>0</v>
      </c>
      <c r="R314" s="173" t="s">
        <v>510</v>
      </c>
      <c r="S314" s="172" t="s">
        <v>129</v>
      </c>
      <c r="AD314" t="s">
        <v>125</v>
      </c>
    </row>
    <row r="315" spans="1:59" outlineLevel="1" x14ac:dyDescent="0.2">
      <c r="A315" s="157" t="s">
        <v>124</v>
      </c>
      <c r="B315" s="162" t="s">
        <v>73</v>
      </c>
      <c r="C315" s="184" t="s">
        <v>74</v>
      </c>
      <c r="D315" s="165"/>
      <c r="E315" s="169"/>
      <c r="F315" s="174"/>
      <c r="G315" s="174">
        <f>SUM(G316:G354)</f>
        <v>0</v>
      </c>
      <c r="H315" s="174"/>
      <c r="I315" s="174">
        <f>SUM(I316:I354)</f>
        <v>0</v>
      </c>
      <c r="J315" s="174"/>
      <c r="K315" s="174">
        <f>SUM(K316:K354)</f>
        <v>22938.230000000003</v>
      </c>
      <c r="L315" s="174"/>
      <c r="M315" s="174">
        <f>SUM(M316:M354)</f>
        <v>0</v>
      </c>
      <c r="N315" s="174"/>
      <c r="O315" s="174">
        <f>SUM(O316:O354)</f>
        <v>0</v>
      </c>
      <c r="P315" s="174"/>
      <c r="Q315" s="174">
        <f>SUM(Q316:Q354)</f>
        <v>15.430000000000005</v>
      </c>
      <c r="R315" s="175"/>
      <c r="S315" s="174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 t="s">
        <v>130</v>
      </c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</row>
    <row r="316" spans="1:59" outlineLevel="1" x14ac:dyDescent="0.2">
      <c r="A316" s="151">
        <v>119</v>
      </c>
      <c r="B316" s="161" t="s">
        <v>540</v>
      </c>
      <c r="C316" s="182" t="s">
        <v>541</v>
      </c>
      <c r="D316" s="163" t="s">
        <v>140</v>
      </c>
      <c r="E316" s="167">
        <v>0.75</v>
      </c>
      <c r="F316" s="188"/>
      <c r="G316" s="172">
        <f>ROUND(E316*F316,2)</f>
        <v>0</v>
      </c>
      <c r="H316" s="172">
        <v>0</v>
      </c>
      <c r="I316" s="172">
        <f>ROUND(E316*H316,2)</f>
        <v>0</v>
      </c>
      <c r="J316" s="172">
        <v>2775</v>
      </c>
      <c r="K316" s="172">
        <f>ROUND(E316*J316,2)</f>
        <v>2081.25</v>
      </c>
      <c r="L316" s="172">
        <v>21</v>
      </c>
      <c r="M316" s="172">
        <f>G316*(1+L316/100)</f>
        <v>0</v>
      </c>
      <c r="N316" s="172">
        <v>0</v>
      </c>
      <c r="O316" s="172">
        <f>ROUND(E316*N316,2)</f>
        <v>0</v>
      </c>
      <c r="P316" s="172">
        <v>2</v>
      </c>
      <c r="Q316" s="172">
        <f>ROUND(E316*P316,2)</f>
        <v>1.5</v>
      </c>
      <c r="R316" s="173" t="s">
        <v>542</v>
      </c>
      <c r="S316" s="172" t="s">
        <v>129</v>
      </c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 t="s">
        <v>142</v>
      </c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</row>
    <row r="317" spans="1:59" outlineLevel="1" x14ac:dyDescent="0.2">
      <c r="A317" s="151"/>
      <c r="B317" s="161"/>
      <c r="C317" s="183" t="s">
        <v>543</v>
      </c>
      <c r="D317" s="164"/>
      <c r="E317" s="168">
        <v>0.75</v>
      </c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3"/>
      <c r="S317" s="172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 t="s">
        <v>130</v>
      </c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</row>
    <row r="318" spans="1:59" outlineLevel="1" x14ac:dyDescent="0.2">
      <c r="A318" s="151">
        <v>120</v>
      </c>
      <c r="B318" s="161" t="s">
        <v>544</v>
      </c>
      <c r="C318" s="182" t="s">
        <v>545</v>
      </c>
      <c r="D318" s="163" t="s">
        <v>140</v>
      </c>
      <c r="E318" s="167">
        <v>1.5</v>
      </c>
      <c r="F318" s="188"/>
      <c r="G318" s="172">
        <f>ROUND(E318*F318,2)</f>
        <v>0</v>
      </c>
      <c r="H318" s="172">
        <v>0</v>
      </c>
      <c r="I318" s="172">
        <f>ROUND(E318*H318,2)</f>
        <v>0</v>
      </c>
      <c r="J318" s="172">
        <v>2175</v>
      </c>
      <c r="K318" s="172">
        <f>ROUND(E318*J318,2)</f>
        <v>3262.5</v>
      </c>
      <c r="L318" s="172">
        <v>21</v>
      </c>
      <c r="M318" s="172">
        <f>G318*(1+L318/100)</f>
        <v>0</v>
      </c>
      <c r="N318" s="172">
        <v>1.47E-3</v>
      </c>
      <c r="O318" s="172">
        <f>ROUND(E318*N318,2)</f>
        <v>0</v>
      </c>
      <c r="P318" s="172">
        <v>2.2000000000000002</v>
      </c>
      <c r="Q318" s="172">
        <f>ROUND(E318*P318,2)</f>
        <v>3.3</v>
      </c>
      <c r="R318" s="173" t="s">
        <v>542</v>
      </c>
      <c r="S318" s="172" t="s">
        <v>129</v>
      </c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 t="s">
        <v>142</v>
      </c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</row>
    <row r="319" spans="1:59" outlineLevel="1" x14ac:dyDescent="0.2">
      <c r="A319" s="151"/>
      <c r="B319" s="161"/>
      <c r="C319" s="183" t="s">
        <v>546</v>
      </c>
      <c r="D319" s="164"/>
      <c r="E319" s="168">
        <v>1.5</v>
      </c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3"/>
      <c r="S319" s="172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 t="s">
        <v>130</v>
      </c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</row>
    <row r="320" spans="1:59" outlineLevel="1" x14ac:dyDescent="0.2">
      <c r="A320" s="151">
        <v>121</v>
      </c>
      <c r="B320" s="161" t="s">
        <v>547</v>
      </c>
      <c r="C320" s="182" t="s">
        <v>548</v>
      </c>
      <c r="D320" s="163" t="s">
        <v>137</v>
      </c>
      <c r="E320" s="167">
        <v>6</v>
      </c>
      <c r="F320" s="188"/>
      <c r="G320" s="172">
        <f>ROUND(E320*F320,2)</f>
        <v>0</v>
      </c>
      <c r="H320" s="172">
        <v>0</v>
      </c>
      <c r="I320" s="172">
        <f>ROUND(E320*H320,2)</f>
        <v>0</v>
      </c>
      <c r="J320" s="172">
        <v>187.5</v>
      </c>
      <c r="K320" s="172">
        <f>ROUND(E320*J320,2)</f>
        <v>1125</v>
      </c>
      <c r="L320" s="172">
        <v>21</v>
      </c>
      <c r="M320" s="172">
        <f>G320*(1+L320/100)</f>
        <v>0</v>
      </c>
      <c r="N320" s="172">
        <v>0</v>
      </c>
      <c r="O320" s="172">
        <f>ROUND(E320*N320,2)</f>
        <v>0</v>
      </c>
      <c r="P320" s="172">
        <v>7.0000000000000007E-2</v>
      </c>
      <c r="Q320" s="172">
        <f>ROUND(E320*P320,2)</f>
        <v>0.42</v>
      </c>
      <c r="R320" s="173" t="s">
        <v>542</v>
      </c>
      <c r="S320" s="172" t="s">
        <v>129</v>
      </c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 t="s">
        <v>142</v>
      </c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</row>
    <row r="321" spans="1:59" outlineLevel="1" x14ac:dyDescent="0.2">
      <c r="A321" s="151"/>
      <c r="B321" s="161"/>
      <c r="C321" s="183" t="s">
        <v>549</v>
      </c>
      <c r="D321" s="164"/>
      <c r="E321" s="168">
        <v>6</v>
      </c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3"/>
      <c r="S321" s="172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 t="s">
        <v>130</v>
      </c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</row>
    <row r="322" spans="1:59" outlineLevel="1" x14ac:dyDescent="0.2">
      <c r="A322" s="151">
        <v>122</v>
      </c>
      <c r="B322" s="161" t="s">
        <v>550</v>
      </c>
      <c r="C322" s="182" t="s">
        <v>551</v>
      </c>
      <c r="D322" s="163" t="s">
        <v>140</v>
      </c>
      <c r="E322" s="167">
        <v>2.86</v>
      </c>
      <c r="F322" s="188"/>
      <c r="G322" s="172">
        <f>ROUND(E322*F322,2)</f>
        <v>0</v>
      </c>
      <c r="H322" s="172">
        <v>0</v>
      </c>
      <c r="I322" s="172">
        <f>ROUND(E322*H322,2)</f>
        <v>0</v>
      </c>
      <c r="J322" s="172">
        <v>1405</v>
      </c>
      <c r="K322" s="172">
        <f>ROUND(E322*J322,2)</f>
        <v>4018.3</v>
      </c>
      <c r="L322" s="172">
        <v>21</v>
      </c>
      <c r="M322" s="172">
        <f>G322*(1+L322/100)</f>
        <v>0</v>
      </c>
      <c r="N322" s="172">
        <v>0</v>
      </c>
      <c r="O322" s="172">
        <f>ROUND(E322*N322,2)</f>
        <v>0</v>
      </c>
      <c r="P322" s="172">
        <v>1.6</v>
      </c>
      <c r="Q322" s="172">
        <f>ROUND(E322*P322,2)</f>
        <v>4.58</v>
      </c>
      <c r="R322" s="173" t="s">
        <v>542</v>
      </c>
      <c r="S322" s="172" t="s">
        <v>129</v>
      </c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 t="s">
        <v>142</v>
      </c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</row>
    <row r="323" spans="1:59" outlineLevel="1" x14ac:dyDescent="0.2">
      <c r="A323" s="151"/>
      <c r="B323" s="161"/>
      <c r="C323" s="183" t="s">
        <v>552</v>
      </c>
      <c r="D323" s="164"/>
      <c r="E323" s="168">
        <v>2.86</v>
      </c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3"/>
      <c r="S323" s="172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 t="s">
        <v>130</v>
      </c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</row>
    <row r="324" spans="1:59" outlineLevel="1" x14ac:dyDescent="0.2">
      <c r="A324" s="151">
        <v>123</v>
      </c>
      <c r="B324" s="161" t="s">
        <v>553</v>
      </c>
      <c r="C324" s="182" t="s">
        <v>554</v>
      </c>
      <c r="D324" s="163" t="s">
        <v>133</v>
      </c>
      <c r="E324" s="167">
        <v>1.04</v>
      </c>
      <c r="F324" s="188"/>
      <c r="G324" s="172">
        <f>ROUND(E324*F324,2)</f>
        <v>0</v>
      </c>
      <c r="H324" s="172">
        <v>0</v>
      </c>
      <c r="I324" s="172">
        <f>ROUND(E324*H324,2)</f>
        <v>0</v>
      </c>
      <c r="J324" s="172">
        <v>338.5</v>
      </c>
      <c r="K324" s="172">
        <f>ROUND(E324*J324,2)</f>
        <v>352.04</v>
      </c>
      <c r="L324" s="172">
        <v>21</v>
      </c>
      <c r="M324" s="172">
        <f>G324*(1+L324/100)</f>
        <v>0</v>
      </c>
      <c r="N324" s="172">
        <v>2.1900000000000001E-3</v>
      </c>
      <c r="O324" s="172">
        <f>ROUND(E324*N324,2)</f>
        <v>0</v>
      </c>
      <c r="P324" s="172">
        <v>7.4999999999999997E-2</v>
      </c>
      <c r="Q324" s="172">
        <f>ROUND(E324*P324,2)</f>
        <v>0.08</v>
      </c>
      <c r="R324" s="173" t="s">
        <v>542</v>
      </c>
      <c r="S324" s="172" t="s">
        <v>129</v>
      </c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 t="s">
        <v>142</v>
      </c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</row>
    <row r="325" spans="1:59" outlineLevel="1" x14ac:dyDescent="0.2">
      <c r="A325" s="151"/>
      <c r="B325" s="161"/>
      <c r="C325" s="183" t="s">
        <v>555</v>
      </c>
      <c r="D325" s="164"/>
      <c r="E325" s="168">
        <v>1.04</v>
      </c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3"/>
      <c r="S325" s="172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 t="s">
        <v>130</v>
      </c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</row>
    <row r="326" spans="1:59" outlineLevel="1" x14ac:dyDescent="0.2">
      <c r="A326" s="151">
        <v>124</v>
      </c>
      <c r="B326" s="161" t="s">
        <v>556</v>
      </c>
      <c r="C326" s="182" t="s">
        <v>557</v>
      </c>
      <c r="D326" s="163" t="s">
        <v>133</v>
      </c>
      <c r="E326" s="167">
        <v>2.76</v>
      </c>
      <c r="F326" s="188"/>
      <c r="G326" s="172">
        <f>ROUND(E326*F326,2)</f>
        <v>0</v>
      </c>
      <c r="H326" s="172">
        <v>0</v>
      </c>
      <c r="I326" s="172">
        <f>ROUND(E326*H326,2)</f>
        <v>0</v>
      </c>
      <c r="J326" s="172">
        <v>206</v>
      </c>
      <c r="K326" s="172">
        <f>ROUND(E326*J326,2)</f>
        <v>568.55999999999995</v>
      </c>
      <c r="L326" s="172">
        <v>21</v>
      </c>
      <c r="M326" s="172">
        <f>G326*(1+L326/100)</f>
        <v>0</v>
      </c>
      <c r="N326" s="172">
        <v>1E-3</v>
      </c>
      <c r="O326" s="172">
        <f>ROUND(E326*N326,2)</f>
        <v>0</v>
      </c>
      <c r="P326" s="172">
        <v>0</v>
      </c>
      <c r="Q326" s="172">
        <f>ROUND(E326*P326,2)</f>
        <v>0</v>
      </c>
      <c r="R326" s="173" t="s">
        <v>542</v>
      </c>
      <c r="S326" s="172" t="s">
        <v>129</v>
      </c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 t="s">
        <v>142</v>
      </c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</row>
    <row r="327" spans="1:59" outlineLevel="1" x14ac:dyDescent="0.2">
      <c r="A327" s="151"/>
      <c r="B327" s="161"/>
      <c r="C327" s="183" t="s">
        <v>558</v>
      </c>
      <c r="D327" s="164"/>
      <c r="E327" s="168">
        <v>2.76</v>
      </c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3"/>
      <c r="S327" s="172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 t="s">
        <v>130</v>
      </c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</row>
    <row r="328" spans="1:59" outlineLevel="1" x14ac:dyDescent="0.2">
      <c r="A328" s="151">
        <v>125</v>
      </c>
      <c r="B328" s="161" t="s">
        <v>559</v>
      </c>
      <c r="C328" s="182" t="s">
        <v>560</v>
      </c>
      <c r="D328" s="163" t="s">
        <v>133</v>
      </c>
      <c r="E328" s="167">
        <v>4</v>
      </c>
      <c r="F328" s="188"/>
      <c r="G328" s="172">
        <f>ROUND(E328*F328,2)</f>
        <v>0</v>
      </c>
      <c r="H328" s="172">
        <v>0</v>
      </c>
      <c r="I328" s="172">
        <f>ROUND(E328*H328,2)</f>
        <v>0</v>
      </c>
      <c r="J328" s="172">
        <v>306</v>
      </c>
      <c r="K328" s="172">
        <f>ROUND(E328*J328,2)</f>
        <v>1224</v>
      </c>
      <c r="L328" s="172">
        <v>21</v>
      </c>
      <c r="M328" s="172">
        <f>G328*(1+L328/100)</f>
        <v>0</v>
      </c>
      <c r="N328" s="172">
        <v>1.17E-3</v>
      </c>
      <c r="O328" s="172">
        <f>ROUND(E328*N328,2)</f>
        <v>0</v>
      </c>
      <c r="P328" s="172">
        <v>7.5999999999999998E-2</v>
      </c>
      <c r="Q328" s="172">
        <f>ROUND(E328*P328,2)</f>
        <v>0.3</v>
      </c>
      <c r="R328" s="173" t="s">
        <v>542</v>
      </c>
      <c r="S328" s="172" t="s">
        <v>129</v>
      </c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 t="s">
        <v>142</v>
      </c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</row>
    <row r="329" spans="1:59" outlineLevel="1" x14ac:dyDescent="0.2">
      <c r="A329" s="151"/>
      <c r="B329" s="161"/>
      <c r="C329" s="183" t="s">
        <v>561</v>
      </c>
      <c r="D329" s="164"/>
      <c r="E329" s="168">
        <v>2</v>
      </c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3"/>
      <c r="S329" s="172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 t="s">
        <v>142</v>
      </c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</row>
    <row r="330" spans="1:59" outlineLevel="1" x14ac:dyDescent="0.2">
      <c r="A330" s="151"/>
      <c r="B330" s="161"/>
      <c r="C330" s="183" t="s">
        <v>562</v>
      </c>
      <c r="D330" s="164"/>
      <c r="E330" s="168">
        <v>2</v>
      </c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3"/>
      <c r="S330" s="172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 t="s">
        <v>130</v>
      </c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</row>
    <row r="331" spans="1:59" outlineLevel="1" x14ac:dyDescent="0.2">
      <c r="A331" s="151">
        <v>126</v>
      </c>
      <c r="B331" s="161" t="s">
        <v>563</v>
      </c>
      <c r="C331" s="182" t="s">
        <v>564</v>
      </c>
      <c r="D331" s="163" t="s">
        <v>133</v>
      </c>
      <c r="E331" s="167">
        <v>3.3</v>
      </c>
      <c r="F331" s="188"/>
      <c r="G331" s="172">
        <f>ROUND(E331*F331,2)</f>
        <v>0</v>
      </c>
      <c r="H331" s="172">
        <v>0</v>
      </c>
      <c r="I331" s="172">
        <f>ROUND(E331*H331,2)</f>
        <v>0</v>
      </c>
      <c r="J331" s="172">
        <v>237</v>
      </c>
      <c r="K331" s="172">
        <f>ROUND(E331*J331,2)</f>
        <v>782.1</v>
      </c>
      <c r="L331" s="172">
        <v>21</v>
      </c>
      <c r="M331" s="172">
        <f>G331*(1+L331/100)</f>
        <v>0</v>
      </c>
      <c r="N331" s="172">
        <v>1E-3</v>
      </c>
      <c r="O331" s="172">
        <f>ROUND(E331*N331,2)</f>
        <v>0</v>
      </c>
      <c r="P331" s="172">
        <v>6.3E-2</v>
      </c>
      <c r="Q331" s="172">
        <f>ROUND(E331*P331,2)</f>
        <v>0.21</v>
      </c>
      <c r="R331" s="173" t="s">
        <v>542</v>
      </c>
      <c r="S331" s="172" t="s">
        <v>129</v>
      </c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 t="s">
        <v>142</v>
      </c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</row>
    <row r="332" spans="1:59" outlineLevel="1" x14ac:dyDescent="0.2">
      <c r="A332" s="151"/>
      <c r="B332" s="161"/>
      <c r="C332" s="183" t="s">
        <v>565</v>
      </c>
      <c r="D332" s="164"/>
      <c r="E332" s="168">
        <v>3.3</v>
      </c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3"/>
      <c r="S332" s="172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 t="s">
        <v>130</v>
      </c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</row>
    <row r="333" spans="1:59" outlineLevel="1" x14ac:dyDescent="0.2">
      <c r="A333" s="151">
        <v>127</v>
      </c>
      <c r="B333" s="161" t="s">
        <v>566</v>
      </c>
      <c r="C333" s="182" t="s">
        <v>567</v>
      </c>
      <c r="D333" s="163" t="s">
        <v>133</v>
      </c>
      <c r="E333" s="167">
        <v>4</v>
      </c>
      <c r="F333" s="188"/>
      <c r="G333" s="172">
        <f>ROUND(E333*F333,2)</f>
        <v>0</v>
      </c>
      <c r="H333" s="172">
        <v>0</v>
      </c>
      <c r="I333" s="172">
        <f>ROUND(E333*H333,2)</f>
        <v>0</v>
      </c>
      <c r="J333" s="172">
        <v>140.5</v>
      </c>
      <c r="K333" s="172">
        <f>ROUND(E333*J333,2)</f>
        <v>562</v>
      </c>
      <c r="L333" s="172">
        <v>21</v>
      </c>
      <c r="M333" s="172">
        <f>G333*(1+L333/100)</f>
        <v>0</v>
      </c>
      <c r="N333" s="172">
        <v>5.4000000000000001E-4</v>
      </c>
      <c r="O333" s="172">
        <f>ROUND(E333*N333,2)</f>
        <v>0</v>
      </c>
      <c r="P333" s="172">
        <v>0.27</v>
      </c>
      <c r="Q333" s="172">
        <f>ROUND(E333*P333,2)</f>
        <v>1.08</v>
      </c>
      <c r="R333" s="173" t="s">
        <v>542</v>
      </c>
      <c r="S333" s="172" t="s">
        <v>129</v>
      </c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 t="s">
        <v>142</v>
      </c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</row>
    <row r="334" spans="1:59" outlineLevel="1" x14ac:dyDescent="0.2">
      <c r="A334" s="151"/>
      <c r="B334" s="161"/>
      <c r="C334" s="183" t="s">
        <v>568</v>
      </c>
      <c r="D334" s="164"/>
      <c r="E334" s="168">
        <v>4</v>
      </c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3"/>
      <c r="S334" s="172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 t="s">
        <v>130</v>
      </c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</row>
    <row r="335" spans="1:59" outlineLevel="1" x14ac:dyDescent="0.2">
      <c r="A335" s="151">
        <v>128</v>
      </c>
      <c r="B335" s="161" t="s">
        <v>569</v>
      </c>
      <c r="C335" s="182" t="s">
        <v>570</v>
      </c>
      <c r="D335" s="163" t="s">
        <v>140</v>
      </c>
      <c r="E335" s="167">
        <v>0.77</v>
      </c>
      <c r="F335" s="188"/>
      <c r="G335" s="172">
        <f>ROUND(E335*F335,2)</f>
        <v>0</v>
      </c>
      <c r="H335" s="172">
        <v>0</v>
      </c>
      <c r="I335" s="172">
        <f>ROUND(E335*H335,2)</f>
        <v>0</v>
      </c>
      <c r="J335" s="172">
        <v>1697</v>
      </c>
      <c r="K335" s="172">
        <f>ROUND(E335*J335,2)</f>
        <v>1306.69</v>
      </c>
      <c r="L335" s="172">
        <v>21</v>
      </c>
      <c r="M335" s="172">
        <f>G335*(1+L335/100)</f>
        <v>0</v>
      </c>
      <c r="N335" s="172">
        <v>1.82E-3</v>
      </c>
      <c r="O335" s="172">
        <f>ROUND(E335*N335,2)</f>
        <v>0</v>
      </c>
      <c r="P335" s="172">
        <v>1.95</v>
      </c>
      <c r="Q335" s="172">
        <f>ROUND(E335*P335,2)</f>
        <v>1.5</v>
      </c>
      <c r="R335" s="173" t="s">
        <v>542</v>
      </c>
      <c r="S335" s="172" t="s">
        <v>129</v>
      </c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 t="s">
        <v>142</v>
      </c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</row>
    <row r="336" spans="1:59" outlineLevel="1" x14ac:dyDescent="0.2">
      <c r="A336" s="151"/>
      <c r="B336" s="161"/>
      <c r="C336" s="183" t="s">
        <v>571</v>
      </c>
      <c r="D336" s="164"/>
      <c r="E336" s="168">
        <v>0.77</v>
      </c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3"/>
      <c r="S336" s="172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 t="s">
        <v>130</v>
      </c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</row>
    <row r="337" spans="1:59" outlineLevel="1" x14ac:dyDescent="0.2">
      <c r="A337" s="151">
        <v>129</v>
      </c>
      <c r="B337" s="161" t="s">
        <v>572</v>
      </c>
      <c r="C337" s="182" t="s">
        <v>573</v>
      </c>
      <c r="D337" s="163" t="s">
        <v>127</v>
      </c>
      <c r="E337" s="167">
        <v>7</v>
      </c>
      <c r="F337" s="188"/>
      <c r="G337" s="172">
        <f>ROUND(E337*F337,2)</f>
        <v>0</v>
      </c>
      <c r="H337" s="172">
        <v>0</v>
      </c>
      <c r="I337" s="172">
        <f>ROUND(E337*H337,2)</f>
        <v>0</v>
      </c>
      <c r="J337" s="172">
        <v>221.5</v>
      </c>
      <c r="K337" s="172">
        <f>ROUND(E337*J337,2)</f>
        <v>1550.5</v>
      </c>
      <c r="L337" s="172">
        <v>21</v>
      </c>
      <c r="M337" s="172">
        <f>G337*(1+L337/100)</f>
        <v>0</v>
      </c>
      <c r="N337" s="172">
        <v>4.8999999999999998E-4</v>
      </c>
      <c r="O337" s="172">
        <f>ROUND(E337*N337,2)</f>
        <v>0</v>
      </c>
      <c r="P337" s="172">
        <v>3.1E-2</v>
      </c>
      <c r="Q337" s="172">
        <f>ROUND(E337*P337,2)</f>
        <v>0.22</v>
      </c>
      <c r="R337" s="173" t="s">
        <v>542</v>
      </c>
      <c r="S337" s="172" t="s">
        <v>129</v>
      </c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 t="s">
        <v>142</v>
      </c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</row>
    <row r="338" spans="1:59" outlineLevel="1" x14ac:dyDescent="0.2">
      <c r="A338" s="151"/>
      <c r="B338" s="161"/>
      <c r="C338" s="183" t="s">
        <v>574</v>
      </c>
      <c r="D338" s="164"/>
      <c r="E338" s="168">
        <v>7</v>
      </c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3"/>
      <c r="S338" s="172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 t="s">
        <v>130</v>
      </c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</row>
    <row r="339" spans="1:59" outlineLevel="1" x14ac:dyDescent="0.2">
      <c r="A339" s="151">
        <v>130</v>
      </c>
      <c r="B339" s="161" t="s">
        <v>575</v>
      </c>
      <c r="C339" s="182" t="s">
        <v>576</v>
      </c>
      <c r="D339" s="163" t="s">
        <v>137</v>
      </c>
      <c r="E339" s="167">
        <v>6.5</v>
      </c>
      <c r="F339" s="188"/>
      <c r="G339" s="172">
        <f>ROUND(E339*F339,2)</f>
        <v>0</v>
      </c>
      <c r="H339" s="172">
        <v>0</v>
      </c>
      <c r="I339" s="172">
        <f>ROUND(E339*H339,2)</f>
        <v>0</v>
      </c>
      <c r="J339" s="172">
        <v>68.3</v>
      </c>
      <c r="K339" s="172">
        <f>ROUND(E339*J339,2)</f>
        <v>443.95</v>
      </c>
      <c r="L339" s="172">
        <v>21</v>
      </c>
      <c r="M339" s="172">
        <f>G339*(1+L339/100)</f>
        <v>0</v>
      </c>
      <c r="N339" s="172">
        <v>0</v>
      </c>
      <c r="O339" s="172">
        <f>ROUND(E339*N339,2)</f>
        <v>0</v>
      </c>
      <c r="P339" s="172">
        <v>7.0000000000000001E-3</v>
      </c>
      <c r="Q339" s="172">
        <f>ROUND(E339*P339,2)</f>
        <v>0.05</v>
      </c>
      <c r="R339" s="173" t="s">
        <v>542</v>
      </c>
      <c r="S339" s="172" t="s">
        <v>129</v>
      </c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 t="s">
        <v>142</v>
      </c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</row>
    <row r="340" spans="1:59" outlineLevel="1" x14ac:dyDescent="0.2">
      <c r="A340" s="151"/>
      <c r="B340" s="161"/>
      <c r="C340" s="183" t="s">
        <v>577</v>
      </c>
      <c r="D340" s="164"/>
      <c r="E340" s="168">
        <v>6.5</v>
      </c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3"/>
      <c r="S340" s="172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 t="s">
        <v>130</v>
      </c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</row>
    <row r="341" spans="1:59" outlineLevel="1" x14ac:dyDescent="0.2">
      <c r="A341" s="151">
        <v>131</v>
      </c>
      <c r="B341" s="161" t="s">
        <v>578</v>
      </c>
      <c r="C341" s="182" t="s">
        <v>579</v>
      </c>
      <c r="D341" s="163" t="s">
        <v>137</v>
      </c>
      <c r="E341" s="167">
        <v>2.75</v>
      </c>
      <c r="F341" s="188"/>
      <c r="G341" s="172">
        <f>ROUND(E341*F341,2)</f>
        <v>0</v>
      </c>
      <c r="H341" s="172">
        <v>0</v>
      </c>
      <c r="I341" s="172">
        <f>ROUND(E341*H341,2)</f>
        <v>0</v>
      </c>
      <c r="J341" s="172">
        <v>111</v>
      </c>
      <c r="K341" s="172">
        <f>ROUND(E341*J341,2)</f>
        <v>305.25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8.9999999999999993E-3</v>
      </c>
      <c r="Q341" s="172">
        <f>ROUND(E341*P341,2)</f>
        <v>0.02</v>
      </c>
      <c r="R341" s="173" t="s">
        <v>542</v>
      </c>
      <c r="S341" s="172" t="s">
        <v>129</v>
      </c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 t="s">
        <v>130</v>
      </c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</row>
    <row r="342" spans="1:59" outlineLevel="1" x14ac:dyDescent="0.2">
      <c r="A342" s="151">
        <v>132</v>
      </c>
      <c r="B342" s="161" t="s">
        <v>580</v>
      </c>
      <c r="C342" s="182" t="s">
        <v>581</v>
      </c>
      <c r="D342" s="163" t="s">
        <v>137</v>
      </c>
      <c r="E342" s="167">
        <v>3</v>
      </c>
      <c r="F342" s="188"/>
      <c r="G342" s="172">
        <f>ROUND(E342*F342,2)</f>
        <v>0</v>
      </c>
      <c r="H342" s="172">
        <v>0</v>
      </c>
      <c r="I342" s="172">
        <f>ROUND(E342*H342,2)</f>
        <v>0</v>
      </c>
      <c r="J342" s="172">
        <v>187</v>
      </c>
      <c r="K342" s="172">
        <f>ROUND(E342*J342,2)</f>
        <v>561</v>
      </c>
      <c r="L342" s="172">
        <v>21</v>
      </c>
      <c r="M342" s="172">
        <f>G342*(1+L342/100)</f>
        <v>0</v>
      </c>
      <c r="N342" s="172">
        <v>0</v>
      </c>
      <c r="O342" s="172">
        <f>ROUND(E342*N342,2)</f>
        <v>0</v>
      </c>
      <c r="P342" s="172">
        <v>1.4999999999999999E-2</v>
      </c>
      <c r="Q342" s="172">
        <f>ROUND(E342*P342,2)</f>
        <v>0.05</v>
      </c>
      <c r="R342" s="173" t="s">
        <v>542</v>
      </c>
      <c r="S342" s="172" t="s">
        <v>129</v>
      </c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 t="s">
        <v>130</v>
      </c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</row>
    <row r="343" spans="1:59" outlineLevel="1" x14ac:dyDescent="0.2">
      <c r="A343" s="151">
        <v>133</v>
      </c>
      <c r="B343" s="161" t="s">
        <v>582</v>
      </c>
      <c r="C343" s="182" t="s">
        <v>583</v>
      </c>
      <c r="D343" s="163" t="s">
        <v>137</v>
      </c>
      <c r="E343" s="167">
        <v>8.3000000000000007</v>
      </c>
      <c r="F343" s="188"/>
      <c r="G343" s="172">
        <f>ROUND(E343*F343,2)</f>
        <v>0</v>
      </c>
      <c r="H343" s="172">
        <v>0</v>
      </c>
      <c r="I343" s="172">
        <f>ROUND(E343*H343,2)</f>
        <v>0</v>
      </c>
      <c r="J343" s="172">
        <v>246.5</v>
      </c>
      <c r="K343" s="172">
        <f>ROUND(E343*J343,2)</f>
        <v>2045.95</v>
      </c>
      <c r="L343" s="172">
        <v>21</v>
      </c>
      <c r="M343" s="172">
        <f>G343*(1+L343/100)</f>
        <v>0</v>
      </c>
      <c r="N343" s="172">
        <v>0</v>
      </c>
      <c r="O343" s="172">
        <f>ROUND(E343*N343,2)</f>
        <v>0</v>
      </c>
      <c r="P343" s="172">
        <v>6.5000000000000002E-2</v>
      </c>
      <c r="Q343" s="172">
        <f>ROUND(E343*P343,2)</f>
        <v>0.54</v>
      </c>
      <c r="R343" s="173" t="s">
        <v>542</v>
      </c>
      <c r="S343" s="172" t="s">
        <v>129</v>
      </c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 t="s">
        <v>142</v>
      </c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</row>
    <row r="344" spans="1:59" outlineLevel="1" x14ac:dyDescent="0.2">
      <c r="A344" s="151"/>
      <c r="B344" s="161"/>
      <c r="C344" s="183" t="s">
        <v>584</v>
      </c>
      <c r="D344" s="164"/>
      <c r="E344" s="168">
        <v>8.3000000000000007</v>
      </c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3"/>
      <c r="S344" s="172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 t="s">
        <v>130</v>
      </c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</row>
    <row r="345" spans="1:59" outlineLevel="1" x14ac:dyDescent="0.2">
      <c r="A345" s="151">
        <v>134</v>
      </c>
      <c r="B345" s="161" t="s">
        <v>585</v>
      </c>
      <c r="C345" s="182" t="s">
        <v>586</v>
      </c>
      <c r="D345" s="163" t="s">
        <v>137</v>
      </c>
      <c r="E345" s="167">
        <v>4</v>
      </c>
      <c r="F345" s="188"/>
      <c r="G345" s="172">
        <f>ROUND(E345*F345,2)</f>
        <v>0</v>
      </c>
      <c r="H345" s="172">
        <v>0</v>
      </c>
      <c r="I345" s="172">
        <f>ROUND(E345*H345,2)</f>
        <v>0</v>
      </c>
      <c r="J345" s="172">
        <v>161</v>
      </c>
      <c r="K345" s="172">
        <f>ROUND(E345*J345,2)</f>
        <v>644</v>
      </c>
      <c r="L345" s="172">
        <v>21</v>
      </c>
      <c r="M345" s="172">
        <f>G345*(1+L345/100)</f>
        <v>0</v>
      </c>
      <c r="N345" s="172">
        <v>0</v>
      </c>
      <c r="O345" s="172">
        <f>ROUND(E345*N345,2)</f>
        <v>0</v>
      </c>
      <c r="P345" s="172">
        <v>3.6999999999999998E-2</v>
      </c>
      <c r="Q345" s="172">
        <f>ROUND(E345*P345,2)</f>
        <v>0.15</v>
      </c>
      <c r="R345" s="173" t="s">
        <v>542</v>
      </c>
      <c r="S345" s="172" t="s">
        <v>129</v>
      </c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 t="s">
        <v>142</v>
      </c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</row>
    <row r="346" spans="1:59" outlineLevel="1" x14ac:dyDescent="0.2">
      <c r="A346" s="151"/>
      <c r="B346" s="161"/>
      <c r="C346" s="183" t="s">
        <v>587</v>
      </c>
      <c r="D346" s="164"/>
      <c r="E346" s="168">
        <v>4</v>
      </c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3"/>
      <c r="S346" s="172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 t="s">
        <v>130</v>
      </c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</row>
    <row r="347" spans="1:59" outlineLevel="1" x14ac:dyDescent="0.2">
      <c r="A347" s="151">
        <v>135</v>
      </c>
      <c r="B347" s="161" t="s">
        <v>588</v>
      </c>
      <c r="C347" s="182" t="s">
        <v>589</v>
      </c>
      <c r="D347" s="163" t="s">
        <v>127</v>
      </c>
      <c r="E347" s="167">
        <v>8</v>
      </c>
      <c r="F347" s="188"/>
      <c r="G347" s="172">
        <f>ROUND(E347*F347,2)</f>
        <v>0</v>
      </c>
      <c r="H347" s="172">
        <v>0</v>
      </c>
      <c r="I347" s="172">
        <f>ROUND(E347*H347,2)</f>
        <v>0</v>
      </c>
      <c r="J347" s="172">
        <v>88.2</v>
      </c>
      <c r="K347" s="172">
        <f>ROUND(E347*J347,2)</f>
        <v>705.6</v>
      </c>
      <c r="L347" s="172">
        <v>21</v>
      </c>
      <c r="M347" s="172">
        <f>G347*(1+L347/100)</f>
        <v>0</v>
      </c>
      <c r="N347" s="172">
        <v>0</v>
      </c>
      <c r="O347" s="172">
        <f>ROUND(E347*N347,2)</f>
        <v>0</v>
      </c>
      <c r="P347" s="172">
        <v>7.0000000000000001E-3</v>
      </c>
      <c r="Q347" s="172">
        <f>ROUND(E347*P347,2)</f>
        <v>0.06</v>
      </c>
      <c r="R347" s="173" t="s">
        <v>542</v>
      </c>
      <c r="S347" s="172" t="s">
        <v>129</v>
      </c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 t="s">
        <v>142</v>
      </c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</row>
    <row r="348" spans="1:59" outlineLevel="1" x14ac:dyDescent="0.2">
      <c r="A348" s="151"/>
      <c r="B348" s="161"/>
      <c r="C348" s="183" t="s">
        <v>590</v>
      </c>
      <c r="D348" s="164"/>
      <c r="E348" s="168">
        <v>8</v>
      </c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3"/>
      <c r="S348" s="172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 t="s">
        <v>130</v>
      </c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</row>
    <row r="349" spans="1:59" outlineLevel="1" x14ac:dyDescent="0.2">
      <c r="A349" s="151">
        <v>136</v>
      </c>
      <c r="B349" s="161" t="s">
        <v>591</v>
      </c>
      <c r="C349" s="182" t="s">
        <v>592</v>
      </c>
      <c r="D349" s="163" t="s">
        <v>133</v>
      </c>
      <c r="E349" s="167">
        <v>6.08</v>
      </c>
      <c r="F349" s="188"/>
      <c r="G349" s="172">
        <f>ROUND(E349*F349,2)</f>
        <v>0</v>
      </c>
      <c r="H349" s="172">
        <v>0</v>
      </c>
      <c r="I349" s="172">
        <f>ROUND(E349*H349,2)</f>
        <v>0</v>
      </c>
      <c r="J349" s="172">
        <v>68.900000000000006</v>
      </c>
      <c r="K349" s="172">
        <f>ROUND(E349*J349,2)</f>
        <v>418.91</v>
      </c>
      <c r="L349" s="172">
        <v>21</v>
      </c>
      <c r="M349" s="172">
        <f>G349*(1+L349/100)</f>
        <v>0</v>
      </c>
      <c r="N349" s="172">
        <v>0</v>
      </c>
      <c r="O349" s="172">
        <f>ROUND(E349*N349,2)</f>
        <v>0</v>
      </c>
      <c r="P349" s="172">
        <v>4.5999999999999999E-2</v>
      </c>
      <c r="Q349" s="172">
        <f>ROUND(E349*P349,2)</f>
        <v>0.28000000000000003</v>
      </c>
      <c r="R349" s="173" t="s">
        <v>542</v>
      </c>
      <c r="S349" s="172" t="s">
        <v>129</v>
      </c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 t="s">
        <v>142</v>
      </c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</row>
    <row r="350" spans="1:59" outlineLevel="1" x14ac:dyDescent="0.2">
      <c r="A350" s="151"/>
      <c r="B350" s="161"/>
      <c r="C350" s="183" t="s">
        <v>593</v>
      </c>
      <c r="D350" s="164"/>
      <c r="E350" s="168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3"/>
      <c r="S350" s="172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 t="s">
        <v>142</v>
      </c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</row>
    <row r="351" spans="1:59" outlineLevel="1" x14ac:dyDescent="0.2">
      <c r="A351" s="151"/>
      <c r="B351" s="161"/>
      <c r="C351" s="183" t="s">
        <v>594</v>
      </c>
      <c r="D351" s="164"/>
      <c r="E351" s="168">
        <v>2.88</v>
      </c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3"/>
      <c r="S351" s="172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 t="s">
        <v>142</v>
      </c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</row>
    <row r="352" spans="1:59" outlineLevel="1" x14ac:dyDescent="0.2">
      <c r="A352" s="151"/>
      <c r="B352" s="161"/>
      <c r="C352" s="183" t="s">
        <v>595</v>
      </c>
      <c r="D352" s="164"/>
      <c r="E352" s="168">
        <v>3.2</v>
      </c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3"/>
      <c r="S352" s="172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 t="s">
        <v>130</v>
      </c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</row>
    <row r="353" spans="1:59" outlineLevel="1" x14ac:dyDescent="0.2">
      <c r="A353" s="151">
        <v>137</v>
      </c>
      <c r="B353" s="161" t="s">
        <v>596</v>
      </c>
      <c r="C353" s="182" t="s">
        <v>597</v>
      </c>
      <c r="D353" s="163" t="s">
        <v>133</v>
      </c>
      <c r="E353" s="167">
        <v>18.502500000000001</v>
      </c>
      <c r="F353" s="188"/>
      <c r="G353" s="172">
        <f>ROUND(E353*F353,2)</f>
        <v>0</v>
      </c>
      <c r="H353" s="172">
        <v>0</v>
      </c>
      <c r="I353" s="172">
        <f>ROUND(E353*H353,2)</f>
        <v>0</v>
      </c>
      <c r="J353" s="172">
        <v>53</v>
      </c>
      <c r="K353" s="172">
        <f>ROUND(E353*J353,2)</f>
        <v>980.63</v>
      </c>
      <c r="L353" s="172">
        <v>21</v>
      </c>
      <c r="M353" s="172">
        <f>G353*(1+L353/100)</f>
        <v>0</v>
      </c>
      <c r="N353" s="172">
        <v>0</v>
      </c>
      <c r="O353" s="172">
        <f>ROUND(E353*N353,2)</f>
        <v>0</v>
      </c>
      <c r="P353" s="172">
        <v>5.8999999999999997E-2</v>
      </c>
      <c r="Q353" s="172">
        <f>ROUND(E353*P353,2)</f>
        <v>1.0900000000000001</v>
      </c>
      <c r="R353" s="173" t="s">
        <v>542</v>
      </c>
      <c r="S353" s="172" t="s">
        <v>129</v>
      </c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 t="s">
        <v>142</v>
      </c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</row>
    <row r="354" spans="1:59" x14ac:dyDescent="0.2">
      <c r="A354" s="151"/>
      <c r="B354" s="161"/>
      <c r="C354" s="183" t="s">
        <v>598</v>
      </c>
      <c r="D354" s="164"/>
      <c r="E354" s="168">
        <v>18.502500000000001</v>
      </c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3"/>
      <c r="S354" s="172"/>
      <c r="AD354" t="s">
        <v>125</v>
      </c>
    </row>
    <row r="355" spans="1:59" outlineLevel="1" x14ac:dyDescent="0.2">
      <c r="A355" s="157" t="s">
        <v>124</v>
      </c>
      <c r="B355" s="162" t="s">
        <v>75</v>
      </c>
      <c r="C355" s="184" t="s">
        <v>76</v>
      </c>
      <c r="D355" s="165"/>
      <c r="E355" s="169"/>
      <c r="F355" s="174"/>
      <c r="G355" s="174">
        <f>SUM(G356:G356)</f>
        <v>0</v>
      </c>
      <c r="H355" s="174"/>
      <c r="I355" s="174">
        <f>SUM(I356:I356)</f>
        <v>0</v>
      </c>
      <c r="J355" s="174"/>
      <c r="K355" s="174">
        <f>SUM(K356:K356)</f>
        <v>54705.81</v>
      </c>
      <c r="L355" s="174"/>
      <c r="M355" s="174">
        <f>SUM(M356:M356)</f>
        <v>0</v>
      </c>
      <c r="N355" s="174"/>
      <c r="O355" s="174">
        <f>SUM(O356:O356)</f>
        <v>0</v>
      </c>
      <c r="P355" s="174"/>
      <c r="Q355" s="174">
        <f>SUM(Q356:Q356)</f>
        <v>0</v>
      </c>
      <c r="R355" s="175"/>
      <c r="S355" s="174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 t="s">
        <v>601</v>
      </c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</row>
    <row r="356" spans="1:59" x14ac:dyDescent="0.2">
      <c r="A356" s="151">
        <v>138</v>
      </c>
      <c r="B356" s="161" t="s">
        <v>599</v>
      </c>
      <c r="C356" s="182" t="s">
        <v>600</v>
      </c>
      <c r="D356" s="163" t="s">
        <v>162</v>
      </c>
      <c r="E356" s="167">
        <v>192.62609</v>
      </c>
      <c r="F356" s="188"/>
      <c r="G356" s="172">
        <f>ROUND(E356*F356,2)</f>
        <v>0</v>
      </c>
      <c r="H356" s="172">
        <v>0</v>
      </c>
      <c r="I356" s="172">
        <f>ROUND(E356*H356,2)</f>
        <v>0</v>
      </c>
      <c r="J356" s="172">
        <v>284</v>
      </c>
      <c r="K356" s="172">
        <f>ROUND(E356*J356,2)</f>
        <v>54705.81</v>
      </c>
      <c r="L356" s="172">
        <v>21</v>
      </c>
      <c r="M356" s="172">
        <f>G356*(1+L356/100)</f>
        <v>0</v>
      </c>
      <c r="N356" s="172">
        <v>0</v>
      </c>
      <c r="O356" s="172">
        <f>ROUND(E356*N356,2)</f>
        <v>0</v>
      </c>
      <c r="P356" s="172">
        <v>0</v>
      </c>
      <c r="Q356" s="172">
        <f>ROUND(E356*P356,2)</f>
        <v>0</v>
      </c>
      <c r="R356" s="173" t="s">
        <v>180</v>
      </c>
      <c r="S356" s="172" t="s">
        <v>129</v>
      </c>
      <c r="AD356" t="s">
        <v>125</v>
      </c>
    </row>
    <row r="357" spans="1:59" outlineLevel="1" x14ac:dyDescent="0.2">
      <c r="A357" s="157" t="s">
        <v>124</v>
      </c>
      <c r="B357" s="162" t="s">
        <v>77</v>
      </c>
      <c r="C357" s="184" t="s">
        <v>78</v>
      </c>
      <c r="D357" s="165"/>
      <c r="E357" s="169"/>
      <c r="F357" s="174"/>
      <c r="G357" s="174">
        <f>SUM(G358:G361)</f>
        <v>0</v>
      </c>
      <c r="H357" s="174"/>
      <c r="I357" s="174">
        <f>SUM(I358:I361)</f>
        <v>0</v>
      </c>
      <c r="J357" s="174"/>
      <c r="K357" s="174">
        <f>SUM(K358:K361)</f>
        <v>17948.91</v>
      </c>
      <c r="L357" s="174"/>
      <c r="M357" s="174">
        <f>SUM(M358:M361)</f>
        <v>0</v>
      </c>
      <c r="N357" s="174"/>
      <c r="O357" s="174">
        <f>SUM(O358:O361)</f>
        <v>0</v>
      </c>
      <c r="P357" s="174"/>
      <c r="Q357" s="174">
        <f>SUM(Q358:Q361)</f>
        <v>0</v>
      </c>
      <c r="R357" s="175"/>
      <c r="S357" s="174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 t="s">
        <v>604</v>
      </c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</row>
    <row r="358" spans="1:59" outlineLevel="1" x14ac:dyDescent="0.2">
      <c r="A358" s="151">
        <v>139</v>
      </c>
      <c r="B358" s="161" t="s">
        <v>602</v>
      </c>
      <c r="C358" s="182" t="s">
        <v>603</v>
      </c>
      <c r="D358" s="163" t="s">
        <v>162</v>
      </c>
      <c r="E358" s="167">
        <v>22.914480000000001</v>
      </c>
      <c r="F358" s="188"/>
      <c r="G358" s="172">
        <f>ROUND(E358*F358,2)</f>
        <v>0</v>
      </c>
      <c r="H358" s="172">
        <v>0</v>
      </c>
      <c r="I358" s="172">
        <f>ROUND(E358*H358,2)</f>
        <v>0</v>
      </c>
      <c r="J358" s="172">
        <v>188.5</v>
      </c>
      <c r="K358" s="172">
        <f>ROUND(E358*J358,2)</f>
        <v>4319.38</v>
      </c>
      <c r="L358" s="172">
        <v>21</v>
      </c>
      <c r="M358" s="172">
        <f>G358*(1+L358/100)</f>
        <v>0</v>
      </c>
      <c r="N358" s="172">
        <v>0</v>
      </c>
      <c r="O358" s="172">
        <f>ROUND(E358*N358,2)</f>
        <v>0</v>
      </c>
      <c r="P358" s="172">
        <v>0</v>
      </c>
      <c r="Q358" s="172">
        <f>ROUND(E358*P358,2)</f>
        <v>0</v>
      </c>
      <c r="R358" s="173" t="s">
        <v>542</v>
      </c>
      <c r="S358" s="172" t="s">
        <v>129</v>
      </c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 t="s">
        <v>604</v>
      </c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</row>
    <row r="359" spans="1:59" outlineLevel="1" x14ac:dyDescent="0.2">
      <c r="A359" s="151">
        <v>140</v>
      </c>
      <c r="B359" s="161" t="s">
        <v>605</v>
      </c>
      <c r="C359" s="182" t="s">
        <v>606</v>
      </c>
      <c r="D359" s="163" t="s">
        <v>162</v>
      </c>
      <c r="E359" s="167">
        <v>68.743430000000004</v>
      </c>
      <c r="F359" s="188"/>
      <c r="G359" s="172">
        <f>ROUND(E359*F359,2)</f>
        <v>0</v>
      </c>
      <c r="H359" s="172">
        <v>0</v>
      </c>
      <c r="I359" s="172">
        <f>ROUND(E359*H359,2)</f>
        <v>0</v>
      </c>
      <c r="J359" s="172">
        <v>15.1</v>
      </c>
      <c r="K359" s="172">
        <f>ROUND(E359*J359,2)</f>
        <v>1038.03</v>
      </c>
      <c r="L359" s="172">
        <v>21</v>
      </c>
      <c r="M359" s="172">
        <f>G359*(1+L359/100)</f>
        <v>0</v>
      </c>
      <c r="N359" s="172">
        <v>0</v>
      </c>
      <c r="O359" s="172">
        <f>ROUND(E359*N359,2)</f>
        <v>0</v>
      </c>
      <c r="P359" s="172">
        <v>0</v>
      </c>
      <c r="Q359" s="172">
        <f>ROUND(E359*P359,2)</f>
        <v>0</v>
      </c>
      <c r="R359" s="173" t="s">
        <v>542</v>
      </c>
      <c r="S359" s="172" t="s">
        <v>129</v>
      </c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 t="s">
        <v>604</v>
      </c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</row>
    <row r="360" spans="1:59" outlineLevel="1" x14ac:dyDescent="0.2">
      <c r="A360" s="151">
        <v>141</v>
      </c>
      <c r="B360" s="161" t="s">
        <v>607</v>
      </c>
      <c r="C360" s="182" t="s">
        <v>608</v>
      </c>
      <c r="D360" s="163" t="s">
        <v>162</v>
      </c>
      <c r="E360" s="167">
        <v>22.914480000000001</v>
      </c>
      <c r="F360" s="188"/>
      <c r="G360" s="172">
        <f>ROUND(E360*F360,2)</f>
        <v>0</v>
      </c>
      <c r="H360" s="172">
        <v>0</v>
      </c>
      <c r="I360" s="172">
        <f>ROUND(E360*H360,2)</f>
        <v>0</v>
      </c>
      <c r="J360" s="172">
        <v>249.5</v>
      </c>
      <c r="K360" s="172">
        <f>ROUND(E360*J360,2)</f>
        <v>5717.16</v>
      </c>
      <c r="L360" s="172">
        <v>21</v>
      </c>
      <c r="M360" s="172">
        <f>G360*(1+L360/100)</f>
        <v>0</v>
      </c>
      <c r="N360" s="172">
        <v>0</v>
      </c>
      <c r="O360" s="172">
        <f>ROUND(E360*N360,2)</f>
        <v>0</v>
      </c>
      <c r="P360" s="172">
        <v>0</v>
      </c>
      <c r="Q360" s="172">
        <f>ROUND(E360*P360,2)</f>
        <v>0</v>
      </c>
      <c r="R360" s="173" t="s">
        <v>542</v>
      </c>
      <c r="S360" s="172" t="s">
        <v>129</v>
      </c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 t="s">
        <v>604</v>
      </c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</row>
    <row r="361" spans="1:59" x14ac:dyDescent="0.2">
      <c r="A361" s="151">
        <v>142</v>
      </c>
      <c r="B361" s="161" t="s">
        <v>609</v>
      </c>
      <c r="C361" s="182" t="s">
        <v>610</v>
      </c>
      <c r="D361" s="163" t="s">
        <v>162</v>
      </c>
      <c r="E361" s="167">
        <v>22.914480000000001</v>
      </c>
      <c r="F361" s="188"/>
      <c r="G361" s="172">
        <f>ROUND(E361*F361,2)</f>
        <v>0</v>
      </c>
      <c r="H361" s="172">
        <v>0</v>
      </c>
      <c r="I361" s="172">
        <f>ROUND(E361*H361,2)</f>
        <v>0</v>
      </c>
      <c r="J361" s="172">
        <v>300</v>
      </c>
      <c r="K361" s="172">
        <f>ROUND(E361*J361,2)</f>
        <v>6874.34</v>
      </c>
      <c r="L361" s="172">
        <v>21</v>
      </c>
      <c r="M361" s="172">
        <f>G361*(1+L361/100)</f>
        <v>0</v>
      </c>
      <c r="N361" s="172">
        <v>0</v>
      </c>
      <c r="O361" s="172">
        <f>ROUND(E361*N361,2)</f>
        <v>0</v>
      </c>
      <c r="P361" s="172">
        <v>0</v>
      </c>
      <c r="Q361" s="172">
        <f>ROUND(E361*P361,2)</f>
        <v>0</v>
      </c>
      <c r="R361" s="173" t="s">
        <v>542</v>
      </c>
      <c r="S361" s="172" t="s">
        <v>129</v>
      </c>
      <c r="AD361" t="s">
        <v>125</v>
      </c>
    </row>
    <row r="362" spans="1:59" outlineLevel="1" x14ac:dyDescent="0.2">
      <c r="A362" s="157" t="s">
        <v>124</v>
      </c>
      <c r="B362" s="162" t="s">
        <v>79</v>
      </c>
      <c r="C362" s="184" t="s">
        <v>80</v>
      </c>
      <c r="D362" s="165"/>
      <c r="E362" s="169"/>
      <c r="F362" s="174"/>
      <c r="G362" s="174">
        <f>SUM(G363:G371)</f>
        <v>0</v>
      </c>
      <c r="H362" s="174"/>
      <c r="I362" s="174">
        <f>SUM(I363:I371)</f>
        <v>9325.119999999999</v>
      </c>
      <c r="J362" s="174"/>
      <c r="K362" s="174">
        <f>SUM(K363:K371)</f>
        <v>10228.280000000001</v>
      </c>
      <c r="L362" s="174"/>
      <c r="M362" s="174">
        <f>SUM(M363:M371)</f>
        <v>0</v>
      </c>
      <c r="N362" s="174"/>
      <c r="O362" s="174">
        <f>SUM(O363:O371)</f>
        <v>0.13</v>
      </c>
      <c r="P362" s="174"/>
      <c r="Q362" s="174">
        <f>SUM(Q363:Q371)</f>
        <v>0</v>
      </c>
      <c r="R362" s="175"/>
      <c r="S362" s="174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 t="s">
        <v>130</v>
      </c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</row>
    <row r="363" spans="1:59" outlineLevel="1" x14ac:dyDescent="0.2">
      <c r="A363" s="151">
        <v>143</v>
      </c>
      <c r="B363" s="161" t="s">
        <v>611</v>
      </c>
      <c r="C363" s="182" t="s">
        <v>612</v>
      </c>
      <c r="D363" s="163" t="s">
        <v>133</v>
      </c>
      <c r="E363" s="167">
        <v>44.8</v>
      </c>
      <c r="F363" s="188"/>
      <c r="G363" s="172">
        <f>ROUND(E363*F363,2)</f>
        <v>0</v>
      </c>
      <c r="H363" s="172">
        <v>0</v>
      </c>
      <c r="I363" s="172">
        <f>ROUND(E363*H363,2)</f>
        <v>0</v>
      </c>
      <c r="J363" s="172">
        <v>145</v>
      </c>
      <c r="K363" s="172">
        <f>ROUND(E363*J363,2)</f>
        <v>6496</v>
      </c>
      <c r="L363" s="172">
        <v>21</v>
      </c>
      <c r="M363" s="172">
        <f>G363*(1+L363/100)</f>
        <v>0</v>
      </c>
      <c r="N363" s="172">
        <v>0</v>
      </c>
      <c r="O363" s="172">
        <f>ROUND(E363*N363,2)</f>
        <v>0</v>
      </c>
      <c r="P363" s="172">
        <v>0</v>
      </c>
      <c r="Q363" s="172">
        <f>ROUND(E363*P363,2)</f>
        <v>0</v>
      </c>
      <c r="R363" s="173" t="s">
        <v>613</v>
      </c>
      <c r="S363" s="172" t="s">
        <v>129</v>
      </c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 t="s">
        <v>142</v>
      </c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</row>
    <row r="364" spans="1:59" outlineLevel="1" x14ac:dyDescent="0.2">
      <c r="A364" s="151"/>
      <c r="B364" s="161"/>
      <c r="C364" s="183" t="s">
        <v>614</v>
      </c>
      <c r="D364" s="164"/>
      <c r="E364" s="168">
        <v>44.8</v>
      </c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3"/>
      <c r="S364" s="172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 t="s">
        <v>130</v>
      </c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</row>
    <row r="365" spans="1:59" outlineLevel="1" x14ac:dyDescent="0.2">
      <c r="A365" s="151">
        <v>144</v>
      </c>
      <c r="B365" s="161" t="s">
        <v>615</v>
      </c>
      <c r="C365" s="182" t="s">
        <v>616</v>
      </c>
      <c r="D365" s="163" t="s">
        <v>133</v>
      </c>
      <c r="E365" s="167">
        <v>44.8</v>
      </c>
      <c r="F365" s="188"/>
      <c r="G365" s="172">
        <f>ROUND(E365*F365,2)</f>
        <v>0</v>
      </c>
      <c r="H365" s="172">
        <v>0</v>
      </c>
      <c r="I365" s="172">
        <f>ROUND(E365*H365,2)</f>
        <v>0</v>
      </c>
      <c r="J365" s="172">
        <v>36</v>
      </c>
      <c r="K365" s="172">
        <f>ROUND(E365*J365,2)</f>
        <v>1612.8</v>
      </c>
      <c r="L365" s="172">
        <v>21</v>
      </c>
      <c r="M365" s="172">
        <f>G365*(1+L365/100)</f>
        <v>0</v>
      </c>
      <c r="N365" s="172">
        <v>0</v>
      </c>
      <c r="O365" s="172">
        <f>ROUND(E365*N365,2)</f>
        <v>0</v>
      </c>
      <c r="P365" s="172">
        <v>0</v>
      </c>
      <c r="Q365" s="172">
        <f>ROUND(E365*P365,2)</f>
        <v>0</v>
      </c>
      <c r="R365" s="173" t="s">
        <v>613</v>
      </c>
      <c r="S365" s="172" t="s">
        <v>129</v>
      </c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 t="s">
        <v>130</v>
      </c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</row>
    <row r="366" spans="1:59" outlineLevel="1" x14ac:dyDescent="0.2">
      <c r="A366" s="151">
        <v>145</v>
      </c>
      <c r="B366" s="161" t="s">
        <v>617</v>
      </c>
      <c r="C366" s="182" t="s">
        <v>618</v>
      </c>
      <c r="D366" s="163" t="s">
        <v>133</v>
      </c>
      <c r="E366" s="167">
        <v>44.8</v>
      </c>
      <c r="F366" s="188"/>
      <c r="G366" s="172">
        <f>ROUND(E366*F366,2)</f>
        <v>0</v>
      </c>
      <c r="H366" s="172">
        <v>0</v>
      </c>
      <c r="I366" s="172">
        <f>ROUND(E366*H366,2)</f>
        <v>0</v>
      </c>
      <c r="J366" s="172">
        <v>44.8</v>
      </c>
      <c r="K366" s="172">
        <f>ROUND(E366*J366,2)</f>
        <v>2007.04</v>
      </c>
      <c r="L366" s="172">
        <v>21</v>
      </c>
      <c r="M366" s="172">
        <f>G366*(1+L366/100)</f>
        <v>0</v>
      </c>
      <c r="N366" s="172">
        <v>0</v>
      </c>
      <c r="O366" s="172">
        <f>ROUND(E366*N366,2)</f>
        <v>0</v>
      </c>
      <c r="P366" s="172">
        <v>0</v>
      </c>
      <c r="Q366" s="172">
        <f>ROUND(E366*P366,2)</f>
        <v>0</v>
      </c>
      <c r="R366" s="173" t="s">
        <v>613</v>
      </c>
      <c r="S366" s="172" t="s">
        <v>129</v>
      </c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 t="s">
        <v>266</v>
      </c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</row>
    <row r="367" spans="1:59" outlineLevel="1" x14ac:dyDescent="0.2">
      <c r="A367" s="151">
        <v>146</v>
      </c>
      <c r="B367" s="161" t="s">
        <v>619</v>
      </c>
      <c r="C367" s="182" t="s">
        <v>620</v>
      </c>
      <c r="D367" s="163" t="s">
        <v>133</v>
      </c>
      <c r="E367" s="167">
        <v>51.52</v>
      </c>
      <c r="F367" s="188"/>
      <c r="G367" s="172">
        <f>ROUND(E367*F367,2)</f>
        <v>0</v>
      </c>
      <c r="H367" s="172">
        <v>137</v>
      </c>
      <c r="I367" s="172">
        <f>ROUND(E367*H367,2)</f>
        <v>7058.24</v>
      </c>
      <c r="J367" s="172">
        <v>0</v>
      </c>
      <c r="K367" s="172">
        <f>ROUND(E367*J367,2)</f>
        <v>0</v>
      </c>
      <c r="L367" s="172">
        <v>21</v>
      </c>
      <c r="M367" s="172">
        <f>G367*(1+L367/100)</f>
        <v>0</v>
      </c>
      <c r="N367" s="172">
        <v>1.9E-3</v>
      </c>
      <c r="O367" s="172">
        <f>ROUND(E367*N367,2)</f>
        <v>0.1</v>
      </c>
      <c r="P367" s="172">
        <v>0</v>
      </c>
      <c r="Q367" s="172">
        <f>ROUND(E367*P367,2)</f>
        <v>0</v>
      </c>
      <c r="R367" s="173" t="s">
        <v>265</v>
      </c>
      <c r="S367" s="172" t="s">
        <v>129</v>
      </c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 t="s">
        <v>142</v>
      </c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</row>
    <row r="368" spans="1:59" outlineLevel="1" x14ac:dyDescent="0.2">
      <c r="A368" s="151"/>
      <c r="B368" s="161"/>
      <c r="C368" s="183" t="s">
        <v>621</v>
      </c>
      <c r="D368" s="164"/>
      <c r="E368" s="168">
        <v>51.52</v>
      </c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3"/>
      <c r="S368" s="172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 t="s">
        <v>266</v>
      </c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</row>
    <row r="369" spans="1:59" outlineLevel="1" x14ac:dyDescent="0.2">
      <c r="A369" s="151">
        <v>147</v>
      </c>
      <c r="B369" s="161" t="s">
        <v>622</v>
      </c>
      <c r="C369" s="182" t="s">
        <v>623</v>
      </c>
      <c r="D369" s="163" t="s">
        <v>133</v>
      </c>
      <c r="E369" s="167">
        <v>103.04</v>
      </c>
      <c r="F369" s="188"/>
      <c r="G369" s="172">
        <f>ROUND(E369*F369,2)</f>
        <v>0</v>
      </c>
      <c r="H369" s="172">
        <v>22</v>
      </c>
      <c r="I369" s="172">
        <f>ROUND(E369*H369,2)</f>
        <v>2266.88</v>
      </c>
      <c r="J369" s="172">
        <v>0</v>
      </c>
      <c r="K369" s="172">
        <f>ROUND(E369*J369,2)</f>
        <v>0</v>
      </c>
      <c r="L369" s="172">
        <v>21</v>
      </c>
      <c r="M369" s="172">
        <f>G369*(1+L369/100)</f>
        <v>0</v>
      </c>
      <c r="N369" s="172">
        <v>2.9999999999999997E-4</v>
      </c>
      <c r="O369" s="172">
        <f>ROUND(E369*N369,2)</f>
        <v>0.03</v>
      </c>
      <c r="P369" s="172">
        <v>0</v>
      </c>
      <c r="Q369" s="172">
        <f>ROUND(E369*P369,2)</f>
        <v>0</v>
      </c>
      <c r="R369" s="173" t="s">
        <v>265</v>
      </c>
      <c r="S369" s="172" t="s">
        <v>129</v>
      </c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 t="s">
        <v>142</v>
      </c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</row>
    <row r="370" spans="1:59" outlineLevel="1" x14ac:dyDescent="0.2">
      <c r="A370" s="151"/>
      <c r="B370" s="161"/>
      <c r="C370" s="183" t="s">
        <v>624</v>
      </c>
      <c r="D370" s="164"/>
      <c r="E370" s="168">
        <v>103.04</v>
      </c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3"/>
      <c r="S370" s="172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 t="s">
        <v>601</v>
      </c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</row>
    <row r="371" spans="1:59" x14ac:dyDescent="0.2">
      <c r="A371" s="151">
        <v>148</v>
      </c>
      <c r="B371" s="161" t="s">
        <v>625</v>
      </c>
      <c r="C371" s="182" t="s">
        <v>626</v>
      </c>
      <c r="D371" s="163" t="s">
        <v>162</v>
      </c>
      <c r="E371" s="167">
        <v>0.1288</v>
      </c>
      <c r="F371" s="188"/>
      <c r="G371" s="172">
        <f>ROUND(E371*F371,2)</f>
        <v>0</v>
      </c>
      <c r="H371" s="172">
        <v>0</v>
      </c>
      <c r="I371" s="172">
        <f>ROUND(E371*H371,2)</f>
        <v>0</v>
      </c>
      <c r="J371" s="172">
        <v>873</v>
      </c>
      <c r="K371" s="172">
        <f>ROUND(E371*J371,2)</f>
        <v>112.44</v>
      </c>
      <c r="L371" s="172">
        <v>21</v>
      </c>
      <c r="M371" s="172">
        <f>G371*(1+L371/100)</f>
        <v>0</v>
      </c>
      <c r="N371" s="172">
        <v>0</v>
      </c>
      <c r="O371" s="172">
        <f>ROUND(E371*N371,2)</f>
        <v>0</v>
      </c>
      <c r="P371" s="172">
        <v>0</v>
      </c>
      <c r="Q371" s="172">
        <f>ROUND(E371*P371,2)</f>
        <v>0</v>
      </c>
      <c r="R371" s="173" t="s">
        <v>613</v>
      </c>
      <c r="S371" s="172" t="s">
        <v>129</v>
      </c>
      <c r="AD371" t="s">
        <v>125</v>
      </c>
    </row>
    <row r="372" spans="1:59" outlineLevel="1" x14ac:dyDescent="0.2">
      <c r="A372" s="157" t="s">
        <v>124</v>
      </c>
      <c r="B372" s="162" t="s">
        <v>81</v>
      </c>
      <c r="C372" s="184" t="s">
        <v>82</v>
      </c>
      <c r="D372" s="165"/>
      <c r="E372" s="169"/>
      <c r="F372" s="174"/>
      <c r="G372" s="174">
        <f>SUM(G373:G384)</f>
        <v>0</v>
      </c>
      <c r="H372" s="174"/>
      <c r="I372" s="174">
        <f>SUM(I373:I384)</f>
        <v>30945.65</v>
      </c>
      <c r="J372" s="174"/>
      <c r="K372" s="174">
        <f>SUM(K373:K384)</f>
        <v>5304.53</v>
      </c>
      <c r="L372" s="174"/>
      <c r="M372" s="174">
        <f>SUM(M373:M384)</f>
        <v>0</v>
      </c>
      <c r="N372" s="174"/>
      <c r="O372" s="174">
        <f>SUM(O373:O384)</f>
        <v>0.32</v>
      </c>
      <c r="P372" s="174"/>
      <c r="Q372" s="174">
        <f>SUM(Q373:Q384)</f>
        <v>0</v>
      </c>
      <c r="R372" s="175"/>
      <c r="S372" s="174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 t="s">
        <v>130</v>
      </c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</row>
    <row r="373" spans="1:59" outlineLevel="1" x14ac:dyDescent="0.2">
      <c r="A373" s="151">
        <v>149</v>
      </c>
      <c r="B373" s="161" t="s">
        <v>627</v>
      </c>
      <c r="C373" s="182" t="s">
        <v>628</v>
      </c>
      <c r="D373" s="163" t="s">
        <v>133</v>
      </c>
      <c r="E373" s="167">
        <v>39.93</v>
      </c>
      <c r="F373" s="188"/>
      <c r="G373" s="172">
        <f>ROUND(E373*F373,2)</f>
        <v>0</v>
      </c>
      <c r="H373" s="172">
        <v>0</v>
      </c>
      <c r="I373" s="172">
        <f>ROUND(E373*H373,2)</f>
        <v>0</v>
      </c>
      <c r="J373" s="172">
        <v>32</v>
      </c>
      <c r="K373" s="172">
        <f>ROUND(E373*J373,2)</f>
        <v>1277.76</v>
      </c>
      <c r="L373" s="172">
        <v>21</v>
      </c>
      <c r="M373" s="172">
        <f>G373*(1+L373/100)</f>
        <v>0</v>
      </c>
      <c r="N373" s="172">
        <v>0</v>
      </c>
      <c r="O373" s="172">
        <f>ROUND(E373*N373,2)</f>
        <v>0</v>
      </c>
      <c r="P373" s="172">
        <v>0</v>
      </c>
      <c r="Q373" s="172">
        <f>ROUND(E373*P373,2)</f>
        <v>0</v>
      </c>
      <c r="R373" s="173" t="s">
        <v>629</v>
      </c>
      <c r="S373" s="172" t="s">
        <v>129</v>
      </c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 t="s">
        <v>142</v>
      </c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</row>
    <row r="374" spans="1:59" outlineLevel="1" x14ac:dyDescent="0.2">
      <c r="A374" s="151"/>
      <c r="B374" s="161"/>
      <c r="C374" s="183" t="s">
        <v>630</v>
      </c>
      <c r="D374" s="164"/>
      <c r="E374" s="168">
        <v>39.93</v>
      </c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3"/>
      <c r="S374" s="172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 t="s">
        <v>130</v>
      </c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</row>
    <row r="375" spans="1:59" outlineLevel="1" x14ac:dyDescent="0.2">
      <c r="A375" s="151">
        <v>150</v>
      </c>
      <c r="B375" s="161" t="s">
        <v>631</v>
      </c>
      <c r="C375" s="182" t="s">
        <v>632</v>
      </c>
      <c r="D375" s="163" t="s">
        <v>133</v>
      </c>
      <c r="E375" s="167">
        <v>87.68</v>
      </c>
      <c r="F375" s="188"/>
      <c r="G375" s="172">
        <f>ROUND(E375*F375,2)</f>
        <v>0</v>
      </c>
      <c r="H375" s="172">
        <v>0</v>
      </c>
      <c r="I375" s="172">
        <f>ROUND(E375*H375,2)</f>
        <v>0</v>
      </c>
      <c r="J375" s="172">
        <v>28</v>
      </c>
      <c r="K375" s="172">
        <f>ROUND(E375*J375,2)</f>
        <v>2455.04</v>
      </c>
      <c r="L375" s="172">
        <v>21</v>
      </c>
      <c r="M375" s="172">
        <f>G375*(1+L375/100)</f>
        <v>0</v>
      </c>
      <c r="N375" s="172">
        <v>0</v>
      </c>
      <c r="O375" s="172">
        <f>ROUND(E375*N375,2)</f>
        <v>0</v>
      </c>
      <c r="P375" s="172">
        <v>0</v>
      </c>
      <c r="Q375" s="172">
        <f>ROUND(E375*P375,2)</f>
        <v>0</v>
      </c>
      <c r="R375" s="173" t="s">
        <v>629</v>
      </c>
      <c r="S375" s="172" t="s">
        <v>129</v>
      </c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 t="s">
        <v>142</v>
      </c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</row>
    <row r="376" spans="1:59" outlineLevel="1" x14ac:dyDescent="0.2">
      <c r="A376" s="151"/>
      <c r="B376" s="161"/>
      <c r="C376" s="183" t="s">
        <v>633</v>
      </c>
      <c r="D376" s="164"/>
      <c r="E376" s="168">
        <v>87.68</v>
      </c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3"/>
      <c r="S376" s="172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 t="s">
        <v>130</v>
      </c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</row>
    <row r="377" spans="1:59" outlineLevel="1" x14ac:dyDescent="0.2">
      <c r="A377" s="151">
        <v>151</v>
      </c>
      <c r="B377" s="161" t="s">
        <v>634</v>
      </c>
      <c r="C377" s="182" t="s">
        <v>635</v>
      </c>
      <c r="D377" s="163" t="s">
        <v>133</v>
      </c>
      <c r="E377" s="167">
        <v>39.93</v>
      </c>
      <c r="F377" s="188"/>
      <c r="G377" s="172">
        <f>ROUND(E377*F377,2)</f>
        <v>0</v>
      </c>
      <c r="H377" s="172">
        <v>0</v>
      </c>
      <c r="I377" s="172">
        <f>ROUND(E377*H377,2)</f>
        <v>0</v>
      </c>
      <c r="J377" s="172">
        <v>34</v>
      </c>
      <c r="K377" s="172">
        <f>ROUND(E377*J377,2)</f>
        <v>1357.62</v>
      </c>
      <c r="L377" s="172">
        <v>21</v>
      </c>
      <c r="M377" s="172">
        <f>G377*(1+L377/100)</f>
        <v>0</v>
      </c>
      <c r="N377" s="172">
        <v>1.0000000000000001E-5</v>
      </c>
      <c r="O377" s="172">
        <f>ROUND(E377*N377,2)</f>
        <v>0</v>
      </c>
      <c r="P377" s="172">
        <v>0</v>
      </c>
      <c r="Q377" s="172">
        <f>ROUND(E377*P377,2)</f>
        <v>0</v>
      </c>
      <c r="R377" s="173" t="s">
        <v>629</v>
      </c>
      <c r="S377" s="172" t="s">
        <v>129</v>
      </c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 t="s">
        <v>266</v>
      </c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</row>
    <row r="378" spans="1:59" outlineLevel="1" x14ac:dyDescent="0.2">
      <c r="A378" s="151">
        <v>152</v>
      </c>
      <c r="B378" s="161" t="s">
        <v>636</v>
      </c>
      <c r="C378" s="182" t="s">
        <v>637</v>
      </c>
      <c r="D378" s="163" t="s">
        <v>133</v>
      </c>
      <c r="E378" s="167">
        <v>49</v>
      </c>
      <c r="F378" s="188"/>
      <c r="G378" s="172">
        <f>ROUND(E378*F378,2)</f>
        <v>0</v>
      </c>
      <c r="H378" s="172">
        <v>225.94</v>
      </c>
      <c r="I378" s="172">
        <f>ROUND(E378*H378,2)</f>
        <v>11071.06</v>
      </c>
      <c r="J378" s="172">
        <v>0</v>
      </c>
      <c r="K378" s="172">
        <f>ROUND(E378*J378,2)</f>
        <v>0</v>
      </c>
      <c r="L378" s="172">
        <v>21</v>
      </c>
      <c r="M378" s="172">
        <f>G378*(1+L378/100)</f>
        <v>0</v>
      </c>
      <c r="N378" s="172">
        <v>2E-3</v>
      </c>
      <c r="O378" s="172">
        <f>ROUND(E378*N378,2)</f>
        <v>0.1</v>
      </c>
      <c r="P378" s="172">
        <v>0</v>
      </c>
      <c r="Q378" s="172">
        <f>ROUND(E378*P378,2)</f>
        <v>0</v>
      </c>
      <c r="R378" s="173" t="s">
        <v>265</v>
      </c>
      <c r="S378" s="172" t="s">
        <v>129</v>
      </c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 t="s">
        <v>142</v>
      </c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</row>
    <row r="379" spans="1:59" outlineLevel="1" x14ac:dyDescent="0.2">
      <c r="A379" s="151"/>
      <c r="B379" s="161"/>
      <c r="C379" s="183" t="s">
        <v>638</v>
      </c>
      <c r="D379" s="164"/>
      <c r="E379" s="168">
        <v>49</v>
      </c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3"/>
      <c r="S379" s="172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 t="s">
        <v>266</v>
      </c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</row>
    <row r="380" spans="1:59" outlineLevel="1" x14ac:dyDescent="0.2">
      <c r="A380" s="151">
        <v>153</v>
      </c>
      <c r="B380" s="161" t="s">
        <v>639</v>
      </c>
      <c r="C380" s="182" t="s">
        <v>640</v>
      </c>
      <c r="D380" s="163" t="s">
        <v>133</v>
      </c>
      <c r="E380" s="167">
        <v>49</v>
      </c>
      <c r="F380" s="188"/>
      <c r="G380" s="172">
        <f>ROUND(E380*F380,2)</f>
        <v>0</v>
      </c>
      <c r="H380" s="172">
        <v>270.91000000000003</v>
      </c>
      <c r="I380" s="172">
        <f>ROUND(E380*H380,2)</f>
        <v>13274.59</v>
      </c>
      <c r="J380" s="172">
        <v>0</v>
      </c>
      <c r="K380" s="172">
        <f>ROUND(E380*J380,2)</f>
        <v>0</v>
      </c>
      <c r="L380" s="172">
        <v>21</v>
      </c>
      <c r="M380" s="172">
        <f>G380*(1+L380/100)</f>
        <v>0</v>
      </c>
      <c r="N380" s="172">
        <v>2.3999999999999998E-3</v>
      </c>
      <c r="O380" s="172">
        <f>ROUND(E380*N380,2)</f>
        <v>0.12</v>
      </c>
      <c r="P380" s="172">
        <v>0</v>
      </c>
      <c r="Q380" s="172">
        <f>ROUND(E380*P380,2)</f>
        <v>0</v>
      </c>
      <c r="R380" s="173"/>
      <c r="S380" s="172" t="s">
        <v>163</v>
      </c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 t="s">
        <v>142</v>
      </c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</row>
    <row r="381" spans="1:59" outlineLevel="1" x14ac:dyDescent="0.2">
      <c r="A381" s="151"/>
      <c r="B381" s="161"/>
      <c r="C381" s="183" t="s">
        <v>638</v>
      </c>
      <c r="D381" s="164"/>
      <c r="E381" s="168">
        <v>49</v>
      </c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3"/>
      <c r="S381" s="172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 t="s">
        <v>266</v>
      </c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</row>
    <row r="382" spans="1:59" outlineLevel="1" x14ac:dyDescent="0.2">
      <c r="A382" s="151">
        <v>154</v>
      </c>
      <c r="B382" s="161" t="s">
        <v>641</v>
      </c>
      <c r="C382" s="182" t="s">
        <v>642</v>
      </c>
      <c r="D382" s="163" t="s">
        <v>133</v>
      </c>
      <c r="E382" s="167">
        <v>44</v>
      </c>
      <c r="F382" s="188"/>
      <c r="G382" s="172">
        <f>ROUND(E382*F382,2)</f>
        <v>0</v>
      </c>
      <c r="H382" s="172">
        <v>150</v>
      </c>
      <c r="I382" s="172">
        <f>ROUND(E382*H382,2)</f>
        <v>6600</v>
      </c>
      <c r="J382" s="172">
        <v>0</v>
      </c>
      <c r="K382" s="172">
        <f>ROUND(E382*J382,2)</f>
        <v>0</v>
      </c>
      <c r="L382" s="172">
        <v>21</v>
      </c>
      <c r="M382" s="172">
        <f>G382*(1+L382/100)</f>
        <v>0</v>
      </c>
      <c r="N382" s="172">
        <v>2.3E-3</v>
      </c>
      <c r="O382" s="172">
        <f>ROUND(E382*N382,2)</f>
        <v>0.1</v>
      </c>
      <c r="P382" s="172">
        <v>0</v>
      </c>
      <c r="Q382" s="172">
        <f>ROUND(E382*P382,2)</f>
        <v>0</v>
      </c>
      <c r="R382" s="173" t="s">
        <v>265</v>
      </c>
      <c r="S382" s="172" t="s">
        <v>129</v>
      </c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 t="s">
        <v>142</v>
      </c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</row>
    <row r="383" spans="1:59" outlineLevel="1" x14ac:dyDescent="0.2">
      <c r="A383" s="151"/>
      <c r="B383" s="161"/>
      <c r="C383" s="183" t="s">
        <v>643</v>
      </c>
      <c r="D383" s="164"/>
      <c r="E383" s="168">
        <v>44</v>
      </c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3"/>
      <c r="S383" s="172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 t="s">
        <v>601</v>
      </c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</row>
    <row r="384" spans="1:59" x14ac:dyDescent="0.2">
      <c r="A384" s="151">
        <v>155</v>
      </c>
      <c r="B384" s="161" t="s">
        <v>644</v>
      </c>
      <c r="C384" s="182" t="s">
        <v>645</v>
      </c>
      <c r="D384" s="163" t="s">
        <v>162</v>
      </c>
      <c r="E384" s="167">
        <v>0.31719999999999998</v>
      </c>
      <c r="F384" s="188"/>
      <c r="G384" s="172">
        <f>ROUND(E384*F384,2)</f>
        <v>0</v>
      </c>
      <c r="H384" s="172">
        <v>0</v>
      </c>
      <c r="I384" s="172">
        <f>ROUND(E384*H384,2)</f>
        <v>0</v>
      </c>
      <c r="J384" s="172">
        <v>675</v>
      </c>
      <c r="K384" s="172">
        <f>ROUND(E384*J384,2)</f>
        <v>214.11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3" t="s">
        <v>629</v>
      </c>
      <c r="S384" s="172" t="s">
        <v>129</v>
      </c>
      <c r="AD384" t="s">
        <v>125</v>
      </c>
    </row>
    <row r="385" spans="1:59" outlineLevel="1" x14ac:dyDescent="0.2">
      <c r="A385" s="157" t="s">
        <v>124</v>
      </c>
      <c r="B385" s="162" t="s">
        <v>83</v>
      </c>
      <c r="C385" s="184" t="s">
        <v>84</v>
      </c>
      <c r="D385" s="165"/>
      <c r="E385" s="169"/>
      <c r="F385" s="174"/>
      <c r="G385" s="174">
        <f>SUM(G386:G430)</f>
        <v>0</v>
      </c>
      <c r="H385" s="174"/>
      <c r="I385" s="174">
        <f>SUM(I386:I430)</f>
        <v>59594.65</v>
      </c>
      <c r="J385" s="174"/>
      <c r="K385" s="174">
        <f>SUM(K386:K430)</f>
        <v>99494.510000000009</v>
      </c>
      <c r="L385" s="174"/>
      <c r="M385" s="174">
        <f>SUM(M386:M430)</f>
        <v>0</v>
      </c>
      <c r="N385" s="174"/>
      <c r="O385" s="174">
        <f>SUM(O386:O430)</f>
        <v>4.8</v>
      </c>
      <c r="P385" s="174"/>
      <c r="Q385" s="174">
        <f>SUM(Q386:Q430)</f>
        <v>0</v>
      </c>
      <c r="R385" s="175"/>
      <c r="S385" s="174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 t="s">
        <v>130</v>
      </c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</row>
    <row r="386" spans="1:59" outlineLevel="1" x14ac:dyDescent="0.2">
      <c r="A386" s="151">
        <v>156</v>
      </c>
      <c r="B386" s="161" t="s">
        <v>646</v>
      </c>
      <c r="C386" s="182" t="s">
        <v>647</v>
      </c>
      <c r="D386" s="163" t="s">
        <v>127</v>
      </c>
      <c r="E386" s="167">
        <v>128</v>
      </c>
      <c r="F386" s="188"/>
      <c r="G386" s="172">
        <f>ROUND(E386*F386,2)</f>
        <v>0</v>
      </c>
      <c r="H386" s="172">
        <v>0</v>
      </c>
      <c r="I386" s="172">
        <f>ROUND(E386*H386,2)</f>
        <v>0</v>
      </c>
      <c r="J386" s="172">
        <v>37.1</v>
      </c>
      <c r="K386" s="172">
        <f>ROUND(E386*J386,2)</f>
        <v>4748.8</v>
      </c>
      <c r="L386" s="172">
        <v>21</v>
      </c>
      <c r="M386" s="172">
        <f>G386*(1+L386/100)</f>
        <v>0</v>
      </c>
      <c r="N386" s="172">
        <v>0</v>
      </c>
      <c r="O386" s="172">
        <f>ROUND(E386*N386,2)</f>
        <v>0</v>
      </c>
      <c r="P386" s="172">
        <v>0</v>
      </c>
      <c r="Q386" s="172">
        <f>ROUND(E386*P386,2)</f>
        <v>0</v>
      </c>
      <c r="R386" s="173" t="s">
        <v>648</v>
      </c>
      <c r="S386" s="172" t="s">
        <v>129</v>
      </c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 t="s">
        <v>142</v>
      </c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</row>
    <row r="387" spans="1:59" outlineLevel="1" x14ac:dyDescent="0.2">
      <c r="A387" s="151"/>
      <c r="B387" s="161"/>
      <c r="C387" s="183" t="s">
        <v>649</v>
      </c>
      <c r="D387" s="164"/>
      <c r="E387" s="168">
        <v>32</v>
      </c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3"/>
      <c r="S387" s="172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 t="s">
        <v>142</v>
      </c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</row>
    <row r="388" spans="1:59" outlineLevel="1" x14ac:dyDescent="0.2">
      <c r="A388" s="151"/>
      <c r="B388" s="161"/>
      <c r="C388" s="183" t="s">
        <v>650</v>
      </c>
      <c r="D388" s="164"/>
      <c r="E388" s="168">
        <v>64</v>
      </c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3"/>
      <c r="S388" s="172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 t="s">
        <v>142</v>
      </c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</row>
    <row r="389" spans="1:59" outlineLevel="1" x14ac:dyDescent="0.2">
      <c r="A389" s="151"/>
      <c r="B389" s="161"/>
      <c r="C389" s="183" t="s">
        <v>651</v>
      </c>
      <c r="D389" s="164"/>
      <c r="E389" s="168">
        <v>32</v>
      </c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3"/>
      <c r="S389" s="172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 t="s">
        <v>130</v>
      </c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</row>
    <row r="390" spans="1:59" outlineLevel="1" x14ac:dyDescent="0.2">
      <c r="A390" s="151">
        <v>157</v>
      </c>
      <c r="B390" s="161" t="s">
        <v>652</v>
      </c>
      <c r="C390" s="182" t="s">
        <v>653</v>
      </c>
      <c r="D390" s="163" t="s">
        <v>127</v>
      </c>
      <c r="E390" s="167">
        <v>16</v>
      </c>
      <c r="F390" s="188"/>
      <c r="G390" s="172">
        <f>ROUND(E390*F390,2)</f>
        <v>0</v>
      </c>
      <c r="H390" s="172">
        <v>0</v>
      </c>
      <c r="I390" s="172">
        <f>ROUND(E390*H390,2)</f>
        <v>0</v>
      </c>
      <c r="J390" s="172">
        <v>157</v>
      </c>
      <c r="K390" s="172">
        <f>ROUND(E390*J390,2)</f>
        <v>2512</v>
      </c>
      <c r="L390" s="172">
        <v>21</v>
      </c>
      <c r="M390" s="172">
        <f>G390*(1+L390/100)</f>
        <v>0</v>
      </c>
      <c r="N390" s="172">
        <v>3.32E-3</v>
      </c>
      <c r="O390" s="172">
        <f>ROUND(E390*N390,2)</f>
        <v>0.05</v>
      </c>
      <c r="P390" s="172">
        <v>0</v>
      </c>
      <c r="Q390" s="172">
        <f>ROUND(E390*P390,2)</f>
        <v>0</v>
      </c>
      <c r="R390" s="173" t="s">
        <v>648</v>
      </c>
      <c r="S390" s="172" t="s">
        <v>129</v>
      </c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 t="s">
        <v>142</v>
      </c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</row>
    <row r="391" spans="1:59" outlineLevel="1" x14ac:dyDescent="0.2">
      <c r="A391" s="151"/>
      <c r="B391" s="161"/>
      <c r="C391" s="183" t="s">
        <v>654</v>
      </c>
      <c r="D391" s="164"/>
      <c r="E391" s="168">
        <v>16</v>
      </c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3"/>
      <c r="S391" s="172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 t="s">
        <v>130</v>
      </c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</row>
    <row r="392" spans="1:59" outlineLevel="1" x14ac:dyDescent="0.2">
      <c r="A392" s="151">
        <v>158</v>
      </c>
      <c r="B392" s="161" t="s">
        <v>655</v>
      </c>
      <c r="C392" s="182" t="s">
        <v>656</v>
      </c>
      <c r="D392" s="163" t="s">
        <v>127</v>
      </c>
      <c r="E392" s="167">
        <v>16</v>
      </c>
      <c r="F392" s="188"/>
      <c r="G392" s="172">
        <f>ROUND(E392*F392,2)</f>
        <v>0</v>
      </c>
      <c r="H392" s="172">
        <v>0</v>
      </c>
      <c r="I392" s="172">
        <f>ROUND(E392*H392,2)</f>
        <v>0</v>
      </c>
      <c r="J392" s="172">
        <v>25.3</v>
      </c>
      <c r="K392" s="172">
        <f>ROUND(E392*J392,2)</f>
        <v>404.8</v>
      </c>
      <c r="L392" s="172">
        <v>21</v>
      </c>
      <c r="M392" s="172">
        <f>G392*(1+L392/100)</f>
        <v>0</v>
      </c>
      <c r="N392" s="172">
        <v>0</v>
      </c>
      <c r="O392" s="172">
        <f>ROUND(E392*N392,2)</f>
        <v>0</v>
      </c>
      <c r="P392" s="172">
        <v>0</v>
      </c>
      <c r="Q392" s="172">
        <f>ROUND(E392*P392,2)</f>
        <v>0</v>
      </c>
      <c r="R392" s="173" t="s">
        <v>648</v>
      </c>
      <c r="S392" s="172" t="s">
        <v>129</v>
      </c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 t="s">
        <v>142</v>
      </c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</row>
    <row r="393" spans="1:59" outlineLevel="1" x14ac:dyDescent="0.2">
      <c r="A393" s="151"/>
      <c r="B393" s="161"/>
      <c r="C393" s="183" t="s">
        <v>657</v>
      </c>
      <c r="D393" s="164"/>
      <c r="E393" s="168">
        <v>16</v>
      </c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3"/>
      <c r="S393" s="172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 t="s">
        <v>130</v>
      </c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</row>
    <row r="394" spans="1:59" outlineLevel="1" x14ac:dyDescent="0.2">
      <c r="A394" s="151">
        <v>159</v>
      </c>
      <c r="B394" s="161" t="s">
        <v>658</v>
      </c>
      <c r="C394" s="182" t="s">
        <v>659</v>
      </c>
      <c r="D394" s="163" t="s">
        <v>127</v>
      </c>
      <c r="E394" s="167">
        <v>32</v>
      </c>
      <c r="F394" s="188"/>
      <c r="G394" s="172">
        <f>ROUND(E394*F394,2)</f>
        <v>0</v>
      </c>
      <c r="H394" s="172">
        <v>0</v>
      </c>
      <c r="I394" s="172">
        <f>ROUND(E394*H394,2)</f>
        <v>0</v>
      </c>
      <c r="J394" s="172">
        <v>38.700000000000003</v>
      </c>
      <c r="K394" s="172">
        <f>ROUND(E394*J394,2)</f>
        <v>1238.4000000000001</v>
      </c>
      <c r="L394" s="172">
        <v>21</v>
      </c>
      <c r="M394" s="172">
        <f>G394*(1+L394/100)</f>
        <v>0</v>
      </c>
      <c r="N394" s="172">
        <v>0</v>
      </c>
      <c r="O394" s="172">
        <f>ROUND(E394*N394,2)</f>
        <v>0</v>
      </c>
      <c r="P394" s="172">
        <v>0</v>
      </c>
      <c r="Q394" s="172">
        <f>ROUND(E394*P394,2)</f>
        <v>0</v>
      </c>
      <c r="R394" s="173" t="s">
        <v>648</v>
      </c>
      <c r="S394" s="172" t="s">
        <v>129</v>
      </c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 t="s">
        <v>142</v>
      </c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</row>
    <row r="395" spans="1:59" outlineLevel="1" x14ac:dyDescent="0.2">
      <c r="A395" s="151"/>
      <c r="B395" s="161"/>
      <c r="C395" s="183" t="s">
        <v>660</v>
      </c>
      <c r="D395" s="164"/>
      <c r="E395" s="168">
        <v>32</v>
      </c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3"/>
      <c r="S395" s="172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 t="s">
        <v>130</v>
      </c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</row>
    <row r="396" spans="1:59" outlineLevel="1" x14ac:dyDescent="0.2">
      <c r="A396" s="151">
        <v>160</v>
      </c>
      <c r="B396" s="161" t="s">
        <v>661</v>
      </c>
      <c r="C396" s="182" t="s">
        <v>662</v>
      </c>
      <c r="D396" s="163" t="s">
        <v>137</v>
      </c>
      <c r="E396" s="167">
        <v>275.2</v>
      </c>
      <c r="F396" s="188"/>
      <c r="G396" s="172">
        <f>ROUND(E396*F396,2)</f>
        <v>0</v>
      </c>
      <c r="H396" s="172">
        <v>0</v>
      </c>
      <c r="I396" s="172">
        <f>ROUND(E396*H396,2)</f>
        <v>0</v>
      </c>
      <c r="J396" s="172">
        <v>146.5</v>
      </c>
      <c r="K396" s="172">
        <f>ROUND(E396*J396,2)</f>
        <v>40316.800000000003</v>
      </c>
      <c r="L396" s="172">
        <v>21</v>
      </c>
      <c r="M396" s="172">
        <f>G396*(1+L396/100)</f>
        <v>0</v>
      </c>
      <c r="N396" s="172">
        <v>9.8999999999999999E-4</v>
      </c>
      <c r="O396" s="172">
        <f>ROUND(E396*N396,2)</f>
        <v>0.27</v>
      </c>
      <c r="P396" s="172">
        <v>0</v>
      </c>
      <c r="Q396" s="172">
        <f>ROUND(E396*P396,2)</f>
        <v>0</v>
      </c>
      <c r="R396" s="173" t="s">
        <v>648</v>
      </c>
      <c r="S396" s="172" t="s">
        <v>129</v>
      </c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 t="s">
        <v>142</v>
      </c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</row>
    <row r="397" spans="1:59" outlineLevel="1" x14ac:dyDescent="0.2">
      <c r="A397" s="151"/>
      <c r="B397" s="161"/>
      <c r="C397" s="183" t="s">
        <v>663</v>
      </c>
      <c r="D397" s="164"/>
      <c r="E397" s="168">
        <v>19.2</v>
      </c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3"/>
      <c r="S397" s="172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 t="s">
        <v>142</v>
      </c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</row>
    <row r="398" spans="1:59" outlineLevel="1" x14ac:dyDescent="0.2">
      <c r="A398" s="151"/>
      <c r="B398" s="161"/>
      <c r="C398" s="183" t="s">
        <v>664</v>
      </c>
      <c r="D398" s="164"/>
      <c r="E398" s="168">
        <v>150.4</v>
      </c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3"/>
      <c r="S398" s="172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 t="s">
        <v>142</v>
      </c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</row>
    <row r="399" spans="1:59" outlineLevel="1" x14ac:dyDescent="0.2">
      <c r="A399" s="151"/>
      <c r="B399" s="161"/>
      <c r="C399" s="183" t="s">
        <v>665</v>
      </c>
      <c r="D399" s="164"/>
      <c r="E399" s="168">
        <v>105.6</v>
      </c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3"/>
      <c r="S399" s="172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 t="s">
        <v>130</v>
      </c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</row>
    <row r="400" spans="1:59" outlineLevel="1" x14ac:dyDescent="0.2">
      <c r="A400" s="151">
        <v>161</v>
      </c>
      <c r="B400" s="161" t="s">
        <v>666</v>
      </c>
      <c r="C400" s="182" t="s">
        <v>667</v>
      </c>
      <c r="D400" s="163" t="s">
        <v>137</v>
      </c>
      <c r="E400" s="167">
        <v>2.8</v>
      </c>
      <c r="F400" s="188"/>
      <c r="G400" s="172">
        <f>ROUND(E400*F400,2)</f>
        <v>0</v>
      </c>
      <c r="H400" s="172">
        <v>0</v>
      </c>
      <c r="I400" s="172">
        <f>ROUND(E400*H400,2)</f>
        <v>0</v>
      </c>
      <c r="J400" s="172">
        <v>192.5</v>
      </c>
      <c r="K400" s="172">
        <f>ROUND(E400*J400,2)</f>
        <v>539</v>
      </c>
      <c r="L400" s="172">
        <v>21</v>
      </c>
      <c r="M400" s="172">
        <f>G400*(1+L400/100)</f>
        <v>0</v>
      </c>
      <c r="N400" s="172">
        <v>9.8999999999999999E-4</v>
      </c>
      <c r="O400" s="172">
        <f>ROUND(E400*N400,2)</f>
        <v>0</v>
      </c>
      <c r="P400" s="172">
        <v>0</v>
      </c>
      <c r="Q400" s="172">
        <f>ROUND(E400*P400,2)</f>
        <v>0</v>
      </c>
      <c r="R400" s="173" t="s">
        <v>648</v>
      </c>
      <c r="S400" s="172" t="s">
        <v>129</v>
      </c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 t="s">
        <v>142</v>
      </c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</row>
    <row r="401" spans="1:59" outlineLevel="1" x14ac:dyDescent="0.2">
      <c r="A401" s="151"/>
      <c r="B401" s="161"/>
      <c r="C401" s="183" t="s">
        <v>668</v>
      </c>
      <c r="D401" s="164"/>
      <c r="E401" s="168">
        <v>2.8</v>
      </c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3"/>
      <c r="S401" s="172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 t="s">
        <v>130</v>
      </c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</row>
    <row r="402" spans="1:59" outlineLevel="1" x14ac:dyDescent="0.2">
      <c r="A402" s="151">
        <v>162</v>
      </c>
      <c r="B402" s="161" t="s">
        <v>669</v>
      </c>
      <c r="C402" s="182" t="s">
        <v>670</v>
      </c>
      <c r="D402" s="163" t="s">
        <v>137</v>
      </c>
      <c r="E402" s="167">
        <v>66.599999999999994</v>
      </c>
      <c r="F402" s="188"/>
      <c r="G402" s="172">
        <f>ROUND(E402*F402,2)</f>
        <v>0</v>
      </c>
      <c r="H402" s="172">
        <v>0</v>
      </c>
      <c r="I402" s="172">
        <f>ROUND(E402*H402,2)</f>
        <v>0</v>
      </c>
      <c r="J402" s="172">
        <v>255.5</v>
      </c>
      <c r="K402" s="172">
        <f>ROUND(E402*J402,2)</f>
        <v>17016.3</v>
      </c>
      <c r="L402" s="172">
        <v>21</v>
      </c>
      <c r="M402" s="172">
        <f>G402*(1+L402/100)</f>
        <v>0</v>
      </c>
      <c r="N402" s="172">
        <v>9.8999999999999999E-4</v>
      </c>
      <c r="O402" s="172">
        <f>ROUND(E402*N402,2)</f>
        <v>7.0000000000000007E-2</v>
      </c>
      <c r="P402" s="172">
        <v>0</v>
      </c>
      <c r="Q402" s="172">
        <f>ROUND(E402*P402,2)</f>
        <v>0</v>
      </c>
      <c r="R402" s="173" t="s">
        <v>648</v>
      </c>
      <c r="S402" s="172" t="s">
        <v>129</v>
      </c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 t="s">
        <v>142</v>
      </c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</row>
    <row r="403" spans="1:59" outlineLevel="1" x14ac:dyDescent="0.2">
      <c r="A403" s="151"/>
      <c r="B403" s="161"/>
      <c r="C403" s="183" t="s">
        <v>671</v>
      </c>
      <c r="D403" s="164"/>
      <c r="E403" s="168">
        <v>41.7</v>
      </c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3"/>
      <c r="S403" s="172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 t="s">
        <v>142</v>
      </c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</row>
    <row r="404" spans="1:59" outlineLevel="1" x14ac:dyDescent="0.2">
      <c r="A404" s="151"/>
      <c r="B404" s="161"/>
      <c r="C404" s="183" t="s">
        <v>672</v>
      </c>
      <c r="D404" s="164"/>
      <c r="E404" s="168">
        <v>24.9</v>
      </c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3"/>
      <c r="S404" s="172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 t="s">
        <v>130</v>
      </c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</row>
    <row r="405" spans="1:59" outlineLevel="1" x14ac:dyDescent="0.2">
      <c r="A405" s="151">
        <v>163</v>
      </c>
      <c r="B405" s="161" t="s">
        <v>673</v>
      </c>
      <c r="C405" s="182" t="s">
        <v>674</v>
      </c>
      <c r="D405" s="163" t="s">
        <v>133</v>
      </c>
      <c r="E405" s="167">
        <v>16</v>
      </c>
      <c r="F405" s="188"/>
      <c r="G405" s="172">
        <f>ROUND(E405*F405,2)</f>
        <v>0</v>
      </c>
      <c r="H405" s="172">
        <v>0</v>
      </c>
      <c r="I405" s="172">
        <f>ROUND(E405*H405,2)</f>
        <v>0</v>
      </c>
      <c r="J405" s="172">
        <v>276.5</v>
      </c>
      <c r="K405" s="172">
        <f>ROUND(E405*J405,2)</f>
        <v>4424</v>
      </c>
      <c r="L405" s="172">
        <v>21</v>
      </c>
      <c r="M405" s="172">
        <f>G405*(1+L405/100)</f>
        <v>0</v>
      </c>
      <c r="N405" s="172">
        <v>0</v>
      </c>
      <c r="O405" s="172">
        <f>ROUND(E405*N405,2)</f>
        <v>0</v>
      </c>
      <c r="P405" s="172">
        <v>0</v>
      </c>
      <c r="Q405" s="172">
        <f>ROUND(E405*P405,2)</f>
        <v>0</v>
      </c>
      <c r="R405" s="173" t="s">
        <v>648</v>
      </c>
      <c r="S405" s="172" t="s">
        <v>129</v>
      </c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 t="s">
        <v>130</v>
      </c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</row>
    <row r="406" spans="1:59" outlineLevel="1" x14ac:dyDescent="0.2">
      <c r="A406" s="151">
        <v>164</v>
      </c>
      <c r="B406" s="161" t="s">
        <v>675</v>
      </c>
      <c r="C406" s="182" t="s">
        <v>676</v>
      </c>
      <c r="D406" s="163" t="s">
        <v>133</v>
      </c>
      <c r="E406" s="167">
        <v>110</v>
      </c>
      <c r="F406" s="188"/>
      <c r="G406" s="172">
        <f>ROUND(E406*F406,2)</f>
        <v>0</v>
      </c>
      <c r="H406" s="172">
        <v>0</v>
      </c>
      <c r="I406" s="172">
        <f>ROUND(E406*H406,2)</f>
        <v>0</v>
      </c>
      <c r="J406" s="172">
        <v>64.599999999999994</v>
      </c>
      <c r="K406" s="172">
        <f>ROUND(E406*J406,2)</f>
        <v>7106</v>
      </c>
      <c r="L406" s="172">
        <v>21</v>
      </c>
      <c r="M406" s="172">
        <f>G406*(1+L406/100)</f>
        <v>0</v>
      </c>
      <c r="N406" s="172">
        <v>0</v>
      </c>
      <c r="O406" s="172">
        <f>ROUND(E406*N406,2)</f>
        <v>0</v>
      </c>
      <c r="P406" s="172">
        <v>0</v>
      </c>
      <c r="Q406" s="172">
        <f>ROUND(E406*P406,2)</f>
        <v>0</v>
      </c>
      <c r="R406" s="173" t="s">
        <v>648</v>
      </c>
      <c r="S406" s="172" t="s">
        <v>129</v>
      </c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 t="s">
        <v>130</v>
      </c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</row>
    <row r="407" spans="1:59" outlineLevel="1" x14ac:dyDescent="0.2">
      <c r="A407" s="151">
        <v>165</v>
      </c>
      <c r="B407" s="161" t="s">
        <v>677</v>
      </c>
      <c r="C407" s="182" t="s">
        <v>678</v>
      </c>
      <c r="D407" s="163" t="s">
        <v>133</v>
      </c>
      <c r="E407" s="167">
        <v>110</v>
      </c>
      <c r="F407" s="188"/>
      <c r="G407" s="172">
        <f>ROUND(E407*F407,2)</f>
        <v>0</v>
      </c>
      <c r="H407" s="172">
        <v>0</v>
      </c>
      <c r="I407" s="172">
        <f>ROUND(E407*H407,2)</f>
        <v>0</v>
      </c>
      <c r="J407" s="172">
        <v>22.8</v>
      </c>
      <c r="K407" s="172">
        <f>ROUND(E407*J407,2)</f>
        <v>2508</v>
      </c>
      <c r="L407" s="172">
        <v>21</v>
      </c>
      <c r="M407" s="172">
        <f>G407*(1+L407/100)</f>
        <v>0</v>
      </c>
      <c r="N407" s="172">
        <v>0</v>
      </c>
      <c r="O407" s="172">
        <f>ROUND(E407*N407,2)</f>
        <v>0</v>
      </c>
      <c r="P407" s="172">
        <v>0</v>
      </c>
      <c r="Q407" s="172">
        <f>ROUND(E407*P407,2)</f>
        <v>0</v>
      </c>
      <c r="R407" s="173" t="s">
        <v>648</v>
      </c>
      <c r="S407" s="172" t="s">
        <v>129</v>
      </c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 t="s">
        <v>130</v>
      </c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</row>
    <row r="408" spans="1:59" outlineLevel="1" x14ac:dyDescent="0.2">
      <c r="A408" s="151">
        <v>166</v>
      </c>
      <c r="B408" s="161" t="s">
        <v>679</v>
      </c>
      <c r="C408" s="182" t="s">
        <v>680</v>
      </c>
      <c r="D408" s="163" t="s">
        <v>140</v>
      </c>
      <c r="E408" s="167">
        <v>6.4862799999999998</v>
      </c>
      <c r="F408" s="188"/>
      <c r="G408" s="172">
        <f>ROUND(E408*F408,2)</f>
        <v>0</v>
      </c>
      <c r="H408" s="172">
        <v>0</v>
      </c>
      <c r="I408" s="172">
        <f>ROUND(E408*H408,2)</f>
        <v>0</v>
      </c>
      <c r="J408" s="172">
        <v>1198</v>
      </c>
      <c r="K408" s="172">
        <f>ROUND(E408*J408,2)</f>
        <v>7770.56</v>
      </c>
      <c r="L408" s="172">
        <v>21</v>
      </c>
      <c r="M408" s="172">
        <f>G408*(1+L408/100)</f>
        <v>0</v>
      </c>
      <c r="N408" s="172">
        <v>2.3570000000000001E-2</v>
      </c>
      <c r="O408" s="172">
        <f>ROUND(E408*N408,2)</f>
        <v>0.15</v>
      </c>
      <c r="P408" s="172">
        <v>0</v>
      </c>
      <c r="Q408" s="172">
        <f>ROUND(E408*P408,2)</f>
        <v>0</v>
      </c>
      <c r="R408" s="173" t="s">
        <v>648</v>
      </c>
      <c r="S408" s="172" t="s">
        <v>129</v>
      </c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 t="s">
        <v>142</v>
      </c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</row>
    <row r="409" spans="1:59" outlineLevel="1" x14ac:dyDescent="0.2">
      <c r="A409" s="151"/>
      <c r="B409" s="161"/>
      <c r="C409" s="183" t="s">
        <v>681</v>
      </c>
      <c r="D409" s="164"/>
      <c r="E409" s="168">
        <v>6.4862799999999998</v>
      </c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3"/>
      <c r="S409" s="172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 t="s">
        <v>130</v>
      </c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</row>
    <row r="410" spans="1:59" outlineLevel="1" x14ac:dyDescent="0.2">
      <c r="A410" s="151">
        <v>167</v>
      </c>
      <c r="B410" s="161" t="s">
        <v>682</v>
      </c>
      <c r="C410" s="182" t="s">
        <v>683</v>
      </c>
      <c r="D410" s="163" t="s">
        <v>133</v>
      </c>
      <c r="E410" s="167">
        <v>39.93</v>
      </c>
      <c r="F410" s="188"/>
      <c r="G410" s="172">
        <f>ROUND(E410*F410,2)</f>
        <v>0</v>
      </c>
      <c r="H410" s="172">
        <v>0</v>
      </c>
      <c r="I410" s="172">
        <f>ROUND(E410*H410,2)</f>
        <v>0</v>
      </c>
      <c r="J410" s="172">
        <v>125.5</v>
      </c>
      <c r="K410" s="172">
        <f>ROUND(E410*J410,2)</f>
        <v>5011.22</v>
      </c>
      <c r="L410" s="172">
        <v>21</v>
      </c>
      <c r="M410" s="172">
        <f>G410*(1+L410/100)</f>
        <v>0</v>
      </c>
      <c r="N410" s="172">
        <v>1.0000000000000001E-5</v>
      </c>
      <c r="O410" s="172">
        <f>ROUND(E410*N410,2)</f>
        <v>0</v>
      </c>
      <c r="P410" s="172">
        <v>0</v>
      </c>
      <c r="Q410" s="172">
        <f>ROUND(E410*P410,2)</f>
        <v>0</v>
      </c>
      <c r="R410" s="173" t="s">
        <v>648</v>
      </c>
      <c r="S410" s="172" t="s">
        <v>129</v>
      </c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 t="s">
        <v>142</v>
      </c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</row>
    <row r="411" spans="1:59" outlineLevel="1" x14ac:dyDescent="0.2">
      <c r="A411" s="151"/>
      <c r="B411" s="161"/>
      <c r="C411" s="183" t="s">
        <v>630</v>
      </c>
      <c r="D411" s="164"/>
      <c r="E411" s="168">
        <v>39.93</v>
      </c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3"/>
      <c r="S411" s="172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 t="s">
        <v>266</v>
      </c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</row>
    <row r="412" spans="1:59" outlineLevel="1" x14ac:dyDescent="0.2">
      <c r="A412" s="151">
        <v>168</v>
      </c>
      <c r="B412" s="161" t="s">
        <v>684</v>
      </c>
      <c r="C412" s="182" t="s">
        <v>685</v>
      </c>
      <c r="D412" s="163" t="s">
        <v>127</v>
      </c>
      <c r="E412" s="167">
        <v>16</v>
      </c>
      <c r="F412" s="188"/>
      <c r="G412" s="172">
        <f>ROUND(E412*F412,2)</f>
        <v>0</v>
      </c>
      <c r="H412" s="172">
        <v>24</v>
      </c>
      <c r="I412" s="172">
        <f>ROUND(E412*H412,2)</f>
        <v>384</v>
      </c>
      <c r="J412" s="172">
        <v>0</v>
      </c>
      <c r="K412" s="172">
        <f>ROUND(E412*J412,2)</f>
        <v>0</v>
      </c>
      <c r="L412" s="172">
        <v>21</v>
      </c>
      <c r="M412" s="172">
        <f>G412*(1+L412/100)</f>
        <v>0</v>
      </c>
      <c r="N412" s="172">
        <v>2.0000000000000001E-4</v>
      </c>
      <c r="O412" s="172">
        <f>ROUND(E412*N412,2)</f>
        <v>0</v>
      </c>
      <c r="P412" s="172">
        <v>0</v>
      </c>
      <c r="Q412" s="172">
        <f>ROUND(E412*P412,2)</f>
        <v>0</v>
      </c>
      <c r="R412" s="173" t="s">
        <v>265</v>
      </c>
      <c r="S412" s="172" t="s">
        <v>129</v>
      </c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 t="s">
        <v>266</v>
      </c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</row>
    <row r="413" spans="1:59" outlineLevel="1" x14ac:dyDescent="0.2">
      <c r="A413" s="151">
        <v>169</v>
      </c>
      <c r="B413" s="161" t="s">
        <v>686</v>
      </c>
      <c r="C413" s="182" t="s">
        <v>687</v>
      </c>
      <c r="D413" s="163" t="s">
        <v>127</v>
      </c>
      <c r="E413" s="167">
        <v>32</v>
      </c>
      <c r="F413" s="188"/>
      <c r="G413" s="172">
        <f>ROUND(E413*F413,2)</f>
        <v>0</v>
      </c>
      <c r="H413" s="172">
        <v>55</v>
      </c>
      <c r="I413" s="172">
        <f>ROUND(E413*H413,2)</f>
        <v>1760</v>
      </c>
      <c r="J413" s="172">
        <v>0</v>
      </c>
      <c r="K413" s="172">
        <f>ROUND(E413*J413,2)</f>
        <v>0</v>
      </c>
      <c r="L413" s="172">
        <v>21</v>
      </c>
      <c r="M413" s="172">
        <f>G413*(1+L413/100)</f>
        <v>0</v>
      </c>
      <c r="N413" s="172">
        <v>6.9999999999999999E-4</v>
      </c>
      <c r="O413" s="172">
        <f>ROUND(E413*N413,2)</f>
        <v>0.02</v>
      </c>
      <c r="P413" s="172">
        <v>0</v>
      </c>
      <c r="Q413" s="172">
        <f>ROUND(E413*P413,2)</f>
        <v>0</v>
      </c>
      <c r="R413" s="173" t="s">
        <v>265</v>
      </c>
      <c r="S413" s="172" t="s">
        <v>129</v>
      </c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 t="s">
        <v>266</v>
      </c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</row>
    <row r="414" spans="1:59" outlineLevel="1" x14ac:dyDescent="0.2">
      <c r="A414" s="151">
        <v>170</v>
      </c>
      <c r="B414" s="161" t="s">
        <v>688</v>
      </c>
      <c r="C414" s="182" t="s">
        <v>689</v>
      </c>
      <c r="D414" s="163" t="s">
        <v>127</v>
      </c>
      <c r="E414" s="167">
        <v>16</v>
      </c>
      <c r="F414" s="188"/>
      <c r="G414" s="172">
        <f>ROUND(E414*F414,2)</f>
        <v>0</v>
      </c>
      <c r="H414" s="172">
        <v>460</v>
      </c>
      <c r="I414" s="172">
        <f>ROUND(E414*H414,2)</f>
        <v>7360</v>
      </c>
      <c r="J414" s="172">
        <v>0</v>
      </c>
      <c r="K414" s="172">
        <f>ROUND(E414*J414,2)</f>
        <v>0</v>
      </c>
      <c r="L414" s="172">
        <v>21</v>
      </c>
      <c r="M414" s="172">
        <f>G414*(1+L414/100)</f>
        <v>0</v>
      </c>
      <c r="N414" s="172">
        <v>4.0000000000000001E-3</v>
      </c>
      <c r="O414" s="172">
        <f>ROUND(E414*N414,2)</f>
        <v>0.06</v>
      </c>
      <c r="P414" s="172">
        <v>0</v>
      </c>
      <c r="Q414" s="172">
        <f>ROUND(E414*P414,2)</f>
        <v>0</v>
      </c>
      <c r="R414" s="173"/>
      <c r="S414" s="172" t="s">
        <v>163</v>
      </c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 t="s">
        <v>266</v>
      </c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</row>
    <row r="415" spans="1:59" outlineLevel="1" x14ac:dyDescent="0.2">
      <c r="A415" s="151">
        <v>171</v>
      </c>
      <c r="B415" s="161" t="s">
        <v>690</v>
      </c>
      <c r="C415" s="182" t="s">
        <v>691</v>
      </c>
      <c r="D415" s="163" t="s">
        <v>140</v>
      </c>
      <c r="E415" s="167">
        <v>0.35199999999999998</v>
      </c>
      <c r="F415" s="188"/>
      <c r="G415" s="172">
        <f>ROUND(E415*F415,2)</f>
        <v>0</v>
      </c>
      <c r="H415" s="172">
        <v>4300</v>
      </c>
      <c r="I415" s="172">
        <f>ROUND(E415*H415,2)</f>
        <v>1513.6</v>
      </c>
      <c r="J415" s="172">
        <v>0</v>
      </c>
      <c r="K415" s="172">
        <f>ROUND(E415*J415,2)</f>
        <v>0</v>
      </c>
      <c r="L415" s="172">
        <v>21</v>
      </c>
      <c r="M415" s="172">
        <f>G415*(1+L415/100)</f>
        <v>0</v>
      </c>
      <c r="N415" s="172">
        <v>0.55000000000000004</v>
      </c>
      <c r="O415" s="172">
        <f>ROUND(E415*N415,2)</f>
        <v>0.19</v>
      </c>
      <c r="P415" s="172">
        <v>0</v>
      </c>
      <c r="Q415" s="172">
        <f>ROUND(E415*P415,2)</f>
        <v>0</v>
      </c>
      <c r="R415" s="173" t="s">
        <v>265</v>
      </c>
      <c r="S415" s="172" t="s">
        <v>129</v>
      </c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 t="s">
        <v>142</v>
      </c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</row>
    <row r="416" spans="1:59" outlineLevel="1" x14ac:dyDescent="0.2">
      <c r="A416" s="151"/>
      <c r="B416" s="161"/>
      <c r="C416" s="183" t="s">
        <v>692</v>
      </c>
      <c r="D416" s="164"/>
      <c r="E416" s="168">
        <v>0.35199999999999998</v>
      </c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3"/>
      <c r="S416" s="172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 t="s">
        <v>266</v>
      </c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</row>
    <row r="417" spans="1:59" outlineLevel="1" x14ac:dyDescent="0.2">
      <c r="A417" s="151">
        <v>172</v>
      </c>
      <c r="B417" s="161" t="s">
        <v>693</v>
      </c>
      <c r="C417" s="182" t="s">
        <v>694</v>
      </c>
      <c r="D417" s="163" t="s">
        <v>140</v>
      </c>
      <c r="E417" s="167">
        <v>5.2822800000000001</v>
      </c>
      <c r="F417" s="188"/>
      <c r="G417" s="172">
        <f>ROUND(E417*F417,2)</f>
        <v>0</v>
      </c>
      <c r="H417" s="172">
        <v>6100</v>
      </c>
      <c r="I417" s="172">
        <f>ROUND(E417*H417,2)</f>
        <v>32221.91</v>
      </c>
      <c r="J417" s="172">
        <v>0</v>
      </c>
      <c r="K417" s="172">
        <f>ROUND(E417*J417,2)</f>
        <v>0</v>
      </c>
      <c r="L417" s="172">
        <v>21</v>
      </c>
      <c r="M417" s="172">
        <f>G417*(1+L417/100)</f>
        <v>0</v>
      </c>
      <c r="N417" s="172">
        <v>0.55000000000000004</v>
      </c>
      <c r="O417" s="172">
        <f>ROUND(E417*N417,2)</f>
        <v>2.91</v>
      </c>
      <c r="P417" s="172">
        <v>0</v>
      </c>
      <c r="Q417" s="172">
        <f>ROUND(E417*P417,2)</f>
        <v>0</v>
      </c>
      <c r="R417" s="173" t="s">
        <v>265</v>
      </c>
      <c r="S417" s="172" t="s">
        <v>129</v>
      </c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 t="s">
        <v>142</v>
      </c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</row>
    <row r="418" spans="1:59" outlineLevel="1" x14ac:dyDescent="0.2">
      <c r="A418" s="151"/>
      <c r="B418" s="161"/>
      <c r="C418" s="183" t="s">
        <v>695</v>
      </c>
      <c r="D418" s="164"/>
      <c r="E418" s="168">
        <v>0.192</v>
      </c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3"/>
      <c r="S418" s="172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 t="s">
        <v>142</v>
      </c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</row>
    <row r="419" spans="1:59" ht="22.5" outlineLevel="1" x14ac:dyDescent="0.2">
      <c r="A419" s="151"/>
      <c r="B419" s="161"/>
      <c r="C419" s="183" t="s">
        <v>696</v>
      </c>
      <c r="D419" s="164"/>
      <c r="E419" s="168">
        <v>1.6919999999999999</v>
      </c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3"/>
      <c r="S419" s="172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 t="s">
        <v>142</v>
      </c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</row>
    <row r="420" spans="1:59" outlineLevel="1" x14ac:dyDescent="0.2">
      <c r="A420" s="151"/>
      <c r="B420" s="161"/>
      <c r="C420" s="183" t="s">
        <v>697</v>
      </c>
      <c r="D420" s="164"/>
      <c r="E420" s="168">
        <v>1.2672000000000001</v>
      </c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3"/>
      <c r="S420" s="172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 t="s">
        <v>142</v>
      </c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</row>
    <row r="421" spans="1:59" outlineLevel="1" x14ac:dyDescent="0.2">
      <c r="A421" s="151"/>
      <c r="B421" s="161"/>
      <c r="C421" s="183" t="s">
        <v>698</v>
      </c>
      <c r="D421" s="164"/>
      <c r="E421" s="168">
        <v>4.0320000000000002E-2</v>
      </c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3"/>
      <c r="S421" s="172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 t="s">
        <v>142</v>
      </c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</row>
    <row r="422" spans="1:59" ht="22.5" outlineLevel="1" x14ac:dyDescent="0.2">
      <c r="A422" s="151"/>
      <c r="B422" s="161"/>
      <c r="C422" s="183" t="s">
        <v>699</v>
      </c>
      <c r="D422" s="164"/>
      <c r="E422" s="168">
        <v>0.93825000000000003</v>
      </c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3"/>
      <c r="S422" s="172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 t="s">
        <v>142</v>
      </c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</row>
    <row r="423" spans="1:59" outlineLevel="1" x14ac:dyDescent="0.2">
      <c r="A423" s="151"/>
      <c r="B423" s="161"/>
      <c r="C423" s="183" t="s">
        <v>700</v>
      </c>
      <c r="D423" s="164"/>
      <c r="E423" s="168">
        <v>0.67230000000000001</v>
      </c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3"/>
      <c r="S423" s="172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 t="s">
        <v>142</v>
      </c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</row>
    <row r="424" spans="1:59" outlineLevel="1" x14ac:dyDescent="0.2">
      <c r="A424" s="151"/>
      <c r="B424" s="161"/>
      <c r="C424" s="183" t="s">
        <v>701</v>
      </c>
      <c r="D424" s="164"/>
      <c r="E424" s="168">
        <v>0.48021000000000003</v>
      </c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3"/>
      <c r="S424" s="172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 t="s">
        <v>266</v>
      </c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</row>
    <row r="425" spans="1:59" outlineLevel="1" x14ac:dyDescent="0.2">
      <c r="A425" s="151">
        <v>173</v>
      </c>
      <c r="B425" s="161" t="s">
        <v>702</v>
      </c>
      <c r="C425" s="182" t="s">
        <v>703</v>
      </c>
      <c r="D425" s="163" t="s">
        <v>140</v>
      </c>
      <c r="E425" s="167">
        <v>0.82499999999999996</v>
      </c>
      <c r="F425" s="188"/>
      <c r="G425" s="172">
        <f>ROUND(E425*F425,2)</f>
        <v>0</v>
      </c>
      <c r="H425" s="172">
        <v>5800</v>
      </c>
      <c r="I425" s="172">
        <f>ROUND(E425*H425,2)</f>
        <v>4785</v>
      </c>
      <c r="J425" s="172">
        <v>0</v>
      </c>
      <c r="K425" s="172">
        <f>ROUND(E425*J425,2)</f>
        <v>0</v>
      </c>
      <c r="L425" s="172">
        <v>21</v>
      </c>
      <c r="M425" s="172">
        <f>G425*(1+L425/100)</f>
        <v>0</v>
      </c>
      <c r="N425" s="172">
        <v>0.55000000000000004</v>
      </c>
      <c r="O425" s="172">
        <f>ROUND(E425*N425,2)</f>
        <v>0.45</v>
      </c>
      <c r="P425" s="172">
        <v>0</v>
      </c>
      <c r="Q425" s="172">
        <f>ROUND(E425*P425,2)</f>
        <v>0</v>
      </c>
      <c r="R425" s="173" t="s">
        <v>265</v>
      </c>
      <c r="S425" s="172" t="s">
        <v>129</v>
      </c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 t="s">
        <v>142</v>
      </c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</row>
    <row r="426" spans="1:59" outlineLevel="1" x14ac:dyDescent="0.2">
      <c r="A426" s="151"/>
      <c r="B426" s="161"/>
      <c r="C426" s="183" t="s">
        <v>704</v>
      </c>
      <c r="D426" s="164"/>
      <c r="E426" s="168">
        <v>0.82499999999999996</v>
      </c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3"/>
      <c r="S426" s="172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 t="s">
        <v>266</v>
      </c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</row>
    <row r="427" spans="1:59" outlineLevel="1" x14ac:dyDescent="0.2">
      <c r="A427" s="151">
        <v>174</v>
      </c>
      <c r="B427" s="161" t="s">
        <v>705</v>
      </c>
      <c r="C427" s="182" t="s">
        <v>908</v>
      </c>
      <c r="D427" s="163" t="s">
        <v>133</v>
      </c>
      <c r="E427" s="167">
        <v>45.5625</v>
      </c>
      <c r="F427" s="188"/>
      <c r="G427" s="172">
        <f>ROUND(E427*F427,2)</f>
        <v>0</v>
      </c>
      <c r="H427" s="172">
        <v>253.94</v>
      </c>
      <c r="I427" s="172">
        <f>ROUND(E427*H427,2)</f>
        <v>11570.14</v>
      </c>
      <c r="J427" s="172">
        <v>0</v>
      </c>
      <c r="K427" s="172">
        <f>ROUND(E427*J427,2)</f>
        <v>0</v>
      </c>
      <c r="L427" s="172">
        <v>21</v>
      </c>
      <c r="M427" s="172">
        <f>G427*(1+L427/100)</f>
        <v>0</v>
      </c>
      <c r="N427" s="172">
        <v>1.3899999999999999E-2</v>
      </c>
      <c r="O427" s="172">
        <f>ROUND(E427*N427,2)</f>
        <v>0.63</v>
      </c>
      <c r="P427" s="172">
        <v>0</v>
      </c>
      <c r="Q427" s="172">
        <f>ROUND(E427*P427,2)</f>
        <v>0</v>
      </c>
      <c r="R427" s="173"/>
      <c r="S427" s="172" t="s">
        <v>163</v>
      </c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 t="s">
        <v>142</v>
      </c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</row>
    <row r="428" spans="1:59" outlineLevel="1" x14ac:dyDescent="0.2">
      <c r="A428" s="151"/>
      <c r="B428" s="161"/>
      <c r="C428" s="183" t="s">
        <v>706</v>
      </c>
      <c r="D428" s="164"/>
      <c r="E428" s="168">
        <v>43.923000000000002</v>
      </c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3"/>
      <c r="S428" s="172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 t="s">
        <v>142</v>
      </c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</row>
    <row r="429" spans="1:59" outlineLevel="1" x14ac:dyDescent="0.2">
      <c r="A429" s="151"/>
      <c r="B429" s="161"/>
      <c r="C429" s="183" t="s">
        <v>707</v>
      </c>
      <c r="D429" s="164"/>
      <c r="E429" s="168">
        <v>1.6395</v>
      </c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3"/>
      <c r="S429" s="172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 t="s">
        <v>601</v>
      </c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</row>
    <row r="430" spans="1:59" ht="22.5" x14ac:dyDescent="0.2">
      <c r="A430" s="151">
        <v>175</v>
      </c>
      <c r="B430" s="161" t="s">
        <v>708</v>
      </c>
      <c r="C430" s="182" t="s">
        <v>709</v>
      </c>
      <c r="D430" s="163" t="s">
        <v>162</v>
      </c>
      <c r="E430" s="167">
        <v>4.82308</v>
      </c>
      <c r="F430" s="188"/>
      <c r="G430" s="172">
        <f>ROUND(E430*F430,2)</f>
        <v>0</v>
      </c>
      <c r="H430" s="172">
        <v>0</v>
      </c>
      <c r="I430" s="172">
        <f>ROUND(E430*H430,2)</f>
        <v>0</v>
      </c>
      <c r="J430" s="172">
        <v>1223</v>
      </c>
      <c r="K430" s="172">
        <f>ROUND(E430*J430,2)</f>
        <v>5898.63</v>
      </c>
      <c r="L430" s="172">
        <v>21</v>
      </c>
      <c r="M430" s="172">
        <f>G430*(1+L430/100)</f>
        <v>0</v>
      </c>
      <c r="N430" s="172">
        <v>0</v>
      </c>
      <c r="O430" s="172">
        <f>ROUND(E430*N430,2)</f>
        <v>0</v>
      </c>
      <c r="P430" s="172">
        <v>0</v>
      </c>
      <c r="Q430" s="172">
        <f>ROUND(E430*P430,2)</f>
        <v>0</v>
      </c>
      <c r="R430" s="173" t="s">
        <v>648</v>
      </c>
      <c r="S430" s="172" t="s">
        <v>129</v>
      </c>
      <c r="AD430" t="s">
        <v>125</v>
      </c>
    </row>
    <row r="431" spans="1:59" outlineLevel="1" x14ac:dyDescent="0.2">
      <c r="A431" s="157" t="s">
        <v>124</v>
      </c>
      <c r="B431" s="162" t="s">
        <v>85</v>
      </c>
      <c r="C431" s="184" t="s">
        <v>86</v>
      </c>
      <c r="D431" s="165"/>
      <c r="E431" s="169"/>
      <c r="F431" s="174"/>
      <c r="G431" s="174">
        <f>SUM(G432:G462)</f>
        <v>0</v>
      </c>
      <c r="H431" s="174"/>
      <c r="I431" s="174">
        <f>SUM(I432:I462)</f>
        <v>10404.5</v>
      </c>
      <c r="J431" s="174"/>
      <c r="K431" s="174">
        <f>SUM(K432:K462)</f>
        <v>28236.100000000002</v>
      </c>
      <c r="L431" s="174"/>
      <c r="M431" s="174">
        <f>SUM(M432:M462)</f>
        <v>0</v>
      </c>
      <c r="N431" s="174"/>
      <c r="O431" s="174">
        <f>SUM(O432:O462)</f>
        <v>0.04</v>
      </c>
      <c r="P431" s="174"/>
      <c r="Q431" s="174">
        <f>SUM(Q432:Q462)</f>
        <v>0.39</v>
      </c>
      <c r="R431" s="175"/>
      <c r="S431" s="174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 t="s">
        <v>130</v>
      </c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</row>
    <row r="432" spans="1:59" outlineLevel="1" x14ac:dyDescent="0.2">
      <c r="A432" s="151">
        <v>176</v>
      </c>
      <c r="B432" s="161" t="s">
        <v>710</v>
      </c>
      <c r="C432" s="182" t="s">
        <v>711</v>
      </c>
      <c r="D432" s="163" t="s">
        <v>137</v>
      </c>
      <c r="E432" s="167">
        <v>17.899999999999999</v>
      </c>
      <c r="F432" s="188"/>
      <c r="G432" s="172">
        <f t="shared" ref="G432:G441" si="12">ROUND(E432*F432,2)</f>
        <v>0</v>
      </c>
      <c r="H432" s="172">
        <v>0</v>
      </c>
      <c r="I432" s="172">
        <f t="shared" ref="I432:I441" si="13">ROUND(E432*H432,2)</f>
        <v>0</v>
      </c>
      <c r="J432" s="172">
        <v>61.09</v>
      </c>
      <c r="K432" s="172">
        <f t="shared" ref="K432:K441" si="14">ROUND(E432*J432,2)</f>
        <v>1093.51</v>
      </c>
      <c r="L432" s="172">
        <v>21</v>
      </c>
      <c r="M432" s="172">
        <f t="shared" ref="M432:M441" si="15">G432*(1+L432/100)</f>
        <v>0</v>
      </c>
      <c r="N432" s="172">
        <v>3.0000000000000001E-5</v>
      </c>
      <c r="O432" s="172">
        <f t="shared" ref="O432:O441" si="16">ROUND(E432*N432,2)</f>
        <v>0</v>
      </c>
      <c r="P432" s="172">
        <v>0</v>
      </c>
      <c r="Q432" s="172">
        <f t="shared" ref="Q432:Q441" si="17">ROUND(E432*P432,2)</f>
        <v>0</v>
      </c>
      <c r="R432" s="173" t="s">
        <v>712</v>
      </c>
      <c r="S432" s="172" t="s">
        <v>129</v>
      </c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 t="s">
        <v>130</v>
      </c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</row>
    <row r="433" spans="1:59" outlineLevel="1" x14ac:dyDescent="0.2">
      <c r="A433" s="151">
        <v>177</v>
      </c>
      <c r="B433" s="161" t="s">
        <v>713</v>
      </c>
      <c r="C433" s="182" t="s">
        <v>714</v>
      </c>
      <c r="D433" s="163" t="s">
        <v>137</v>
      </c>
      <c r="E433" s="167">
        <v>12.5</v>
      </c>
      <c r="F433" s="188"/>
      <c r="G433" s="172">
        <f t="shared" si="12"/>
        <v>0</v>
      </c>
      <c r="H433" s="172">
        <v>0</v>
      </c>
      <c r="I433" s="172">
        <f t="shared" si="13"/>
        <v>0</v>
      </c>
      <c r="J433" s="172">
        <v>98.7</v>
      </c>
      <c r="K433" s="172">
        <f t="shared" si="14"/>
        <v>1233.75</v>
      </c>
      <c r="L433" s="172">
        <v>21</v>
      </c>
      <c r="M433" s="172">
        <f t="shared" si="15"/>
        <v>0</v>
      </c>
      <c r="N433" s="172">
        <v>1.3999999999999999E-4</v>
      </c>
      <c r="O433" s="172">
        <f t="shared" si="16"/>
        <v>0</v>
      </c>
      <c r="P433" s="172">
        <v>0</v>
      </c>
      <c r="Q433" s="172">
        <f t="shared" si="17"/>
        <v>0</v>
      </c>
      <c r="R433" s="173" t="s">
        <v>712</v>
      </c>
      <c r="S433" s="172" t="s">
        <v>129</v>
      </c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 t="s">
        <v>130</v>
      </c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</row>
    <row r="434" spans="1:59" outlineLevel="1" x14ac:dyDescent="0.2">
      <c r="A434" s="151">
        <v>178</v>
      </c>
      <c r="B434" s="161" t="s">
        <v>715</v>
      </c>
      <c r="C434" s="182" t="s">
        <v>716</v>
      </c>
      <c r="D434" s="163" t="s">
        <v>127</v>
      </c>
      <c r="E434" s="167">
        <v>1</v>
      </c>
      <c r="F434" s="188"/>
      <c r="G434" s="172">
        <f t="shared" si="12"/>
        <v>0</v>
      </c>
      <c r="H434" s="172">
        <v>0</v>
      </c>
      <c r="I434" s="172">
        <f t="shared" si="13"/>
        <v>0</v>
      </c>
      <c r="J434" s="172">
        <v>867</v>
      </c>
      <c r="K434" s="172">
        <f t="shared" si="14"/>
        <v>867</v>
      </c>
      <c r="L434" s="172">
        <v>21</v>
      </c>
      <c r="M434" s="172">
        <f t="shared" si="15"/>
        <v>0</v>
      </c>
      <c r="N434" s="172">
        <v>5.5000000000000003E-4</v>
      </c>
      <c r="O434" s="172">
        <f t="shared" si="16"/>
        <v>0</v>
      </c>
      <c r="P434" s="172">
        <v>0</v>
      </c>
      <c r="Q434" s="172">
        <f t="shared" si="17"/>
        <v>0</v>
      </c>
      <c r="R434" s="173" t="s">
        <v>712</v>
      </c>
      <c r="S434" s="172" t="s">
        <v>129</v>
      </c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 t="s">
        <v>130</v>
      </c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</row>
    <row r="435" spans="1:59" outlineLevel="1" x14ac:dyDescent="0.2">
      <c r="A435" s="151">
        <v>179</v>
      </c>
      <c r="B435" s="161" t="s">
        <v>717</v>
      </c>
      <c r="C435" s="182" t="s">
        <v>718</v>
      </c>
      <c r="D435" s="163" t="s">
        <v>127</v>
      </c>
      <c r="E435" s="167">
        <v>1</v>
      </c>
      <c r="F435" s="188"/>
      <c r="G435" s="172">
        <f t="shared" si="12"/>
        <v>0</v>
      </c>
      <c r="H435" s="172">
        <v>0</v>
      </c>
      <c r="I435" s="172">
        <f t="shared" si="13"/>
        <v>0</v>
      </c>
      <c r="J435" s="172">
        <v>396</v>
      </c>
      <c r="K435" s="172">
        <f t="shared" si="14"/>
        <v>396</v>
      </c>
      <c r="L435" s="172">
        <v>21</v>
      </c>
      <c r="M435" s="172">
        <f t="shared" si="15"/>
        <v>0</v>
      </c>
      <c r="N435" s="172">
        <v>1.3999999999999999E-4</v>
      </c>
      <c r="O435" s="172">
        <f t="shared" si="16"/>
        <v>0</v>
      </c>
      <c r="P435" s="172">
        <v>0</v>
      </c>
      <c r="Q435" s="172">
        <f t="shared" si="17"/>
        <v>0</v>
      </c>
      <c r="R435" s="173" t="s">
        <v>712</v>
      </c>
      <c r="S435" s="172" t="s">
        <v>129</v>
      </c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 t="s">
        <v>130</v>
      </c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</row>
    <row r="436" spans="1:59" outlineLevel="1" x14ac:dyDescent="0.2">
      <c r="A436" s="151">
        <v>180</v>
      </c>
      <c r="B436" s="161" t="s">
        <v>719</v>
      </c>
      <c r="C436" s="182" t="s">
        <v>720</v>
      </c>
      <c r="D436" s="163" t="s">
        <v>137</v>
      </c>
      <c r="E436" s="167">
        <v>17.899999999999999</v>
      </c>
      <c r="F436" s="188"/>
      <c r="G436" s="172">
        <f t="shared" si="12"/>
        <v>0</v>
      </c>
      <c r="H436" s="172">
        <v>0</v>
      </c>
      <c r="I436" s="172">
        <f t="shared" si="13"/>
        <v>0</v>
      </c>
      <c r="J436" s="172">
        <v>130</v>
      </c>
      <c r="K436" s="172">
        <f t="shared" si="14"/>
        <v>2327</v>
      </c>
      <c r="L436" s="172">
        <v>21</v>
      </c>
      <c r="M436" s="172">
        <f t="shared" si="15"/>
        <v>0</v>
      </c>
      <c r="N436" s="172">
        <v>4.0000000000000003E-5</v>
      </c>
      <c r="O436" s="172">
        <f t="shared" si="16"/>
        <v>0</v>
      </c>
      <c r="P436" s="172">
        <v>0</v>
      </c>
      <c r="Q436" s="172">
        <f t="shared" si="17"/>
        <v>0</v>
      </c>
      <c r="R436" s="173" t="s">
        <v>712</v>
      </c>
      <c r="S436" s="172" t="s">
        <v>129</v>
      </c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 t="s">
        <v>130</v>
      </c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</row>
    <row r="437" spans="1:59" outlineLevel="1" x14ac:dyDescent="0.2">
      <c r="A437" s="151">
        <v>181</v>
      </c>
      <c r="B437" s="161" t="s">
        <v>721</v>
      </c>
      <c r="C437" s="182" t="s">
        <v>722</v>
      </c>
      <c r="D437" s="163" t="s">
        <v>137</v>
      </c>
      <c r="E437" s="167">
        <v>13</v>
      </c>
      <c r="F437" s="188"/>
      <c r="G437" s="172">
        <f t="shared" si="12"/>
        <v>0</v>
      </c>
      <c r="H437" s="172">
        <v>0</v>
      </c>
      <c r="I437" s="172">
        <f t="shared" si="13"/>
        <v>0</v>
      </c>
      <c r="J437" s="172">
        <v>162</v>
      </c>
      <c r="K437" s="172">
        <f t="shared" si="14"/>
        <v>2106</v>
      </c>
      <c r="L437" s="172">
        <v>21</v>
      </c>
      <c r="M437" s="172">
        <f t="shared" si="15"/>
        <v>0</v>
      </c>
      <c r="N437" s="172">
        <v>1.4999999999999999E-4</v>
      </c>
      <c r="O437" s="172">
        <f t="shared" si="16"/>
        <v>0</v>
      </c>
      <c r="P437" s="172">
        <v>0</v>
      </c>
      <c r="Q437" s="172">
        <f t="shared" si="17"/>
        <v>0</v>
      </c>
      <c r="R437" s="173" t="s">
        <v>712</v>
      </c>
      <c r="S437" s="172" t="s">
        <v>129</v>
      </c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 t="s">
        <v>130</v>
      </c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</row>
    <row r="438" spans="1:59" outlineLevel="1" x14ac:dyDescent="0.2">
      <c r="A438" s="151">
        <v>182</v>
      </c>
      <c r="B438" s="161" t="s">
        <v>723</v>
      </c>
      <c r="C438" s="182" t="s">
        <v>724</v>
      </c>
      <c r="D438" s="163" t="s">
        <v>137</v>
      </c>
      <c r="E438" s="167">
        <v>3.6</v>
      </c>
      <c r="F438" s="188"/>
      <c r="G438" s="172">
        <f t="shared" si="12"/>
        <v>0</v>
      </c>
      <c r="H438" s="172">
        <v>0</v>
      </c>
      <c r="I438" s="172">
        <f t="shared" si="13"/>
        <v>0</v>
      </c>
      <c r="J438" s="172">
        <v>317.5</v>
      </c>
      <c r="K438" s="172">
        <f t="shared" si="14"/>
        <v>1143</v>
      </c>
      <c r="L438" s="172">
        <v>21</v>
      </c>
      <c r="M438" s="172">
        <f t="shared" si="15"/>
        <v>0</v>
      </c>
      <c r="N438" s="172">
        <v>9.3000000000000005E-4</v>
      </c>
      <c r="O438" s="172">
        <f t="shared" si="16"/>
        <v>0</v>
      </c>
      <c r="P438" s="172">
        <v>0</v>
      </c>
      <c r="Q438" s="172">
        <f t="shared" si="17"/>
        <v>0</v>
      </c>
      <c r="R438" s="173" t="s">
        <v>712</v>
      </c>
      <c r="S438" s="172" t="s">
        <v>129</v>
      </c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 t="s">
        <v>130</v>
      </c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</row>
    <row r="439" spans="1:59" outlineLevel="1" x14ac:dyDescent="0.2">
      <c r="A439" s="151">
        <v>183</v>
      </c>
      <c r="B439" s="161" t="s">
        <v>725</v>
      </c>
      <c r="C439" s="182" t="s">
        <v>726</v>
      </c>
      <c r="D439" s="163" t="s">
        <v>137</v>
      </c>
      <c r="E439" s="167">
        <v>11.6</v>
      </c>
      <c r="F439" s="188"/>
      <c r="G439" s="172">
        <f t="shared" si="12"/>
        <v>0</v>
      </c>
      <c r="H439" s="172">
        <v>0</v>
      </c>
      <c r="I439" s="172">
        <f t="shared" si="13"/>
        <v>0</v>
      </c>
      <c r="J439" s="172">
        <v>355.5</v>
      </c>
      <c r="K439" s="172">
        <f t="shared" si="14"/>
        <v>4123.8</v>
      </c>
      <c r="L439" s="172">
        <v>21</v>
      </c>
      <c r="M439" s="172">
        <f t="shared" si="15"/>
        <v>0</v>
      </c>
      <c r="N439" s="172">
        <v>8.5999999999999998E-4</v>
      </c>
      <c r="O439" s="172">
        <f t="shared" si="16"/>
        <v>0.01</v>
      </c>
      <c r="P439" s="172">
        <v>0</v>
      </c>
      <c r="Q439" s="172">
        <f t="shared" si="17"/>
        <v>0</v>
      </c>
      <c r="R439" s="173" t="s">
        <v>712</v>
      </c>
      <c r="S439" s="172" t="s">
        <v>129</v>
      </c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 t="s">
        <v>130</v>
      </c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</row>
    <row r="440" spans="1:59" outlineLevel="1" x14ac:dyDescent="0.2">
      <c r="A440" s="151">
        <v>184</v>
      </c>
      <c r="B440" s="161" t="s">
        <v>727</v>
      </c>
      <c r="C440" s="182" t="s">
        <v>728</v>
      </c>
      <c r="D440" s="163" t="s">
        <v>137</v>
      </c>
      <c r="E440" s="167">
        <v>8.1999999999999993</v>
      </c>
      <c r="F440" s="188"/>
      <c r="G440" s="172">
        <f t="shared" si="12"/>
        <v>0</v>
      </c>
      <c r="H440" s="172">
        <v>0</v>
      </c>
      <c r="I440" s="172">
        <f t="shared" si="13"/>
        <v>0</v>
      </c>
      <c r="J440" s="172">
        <v>135.5</v>
      </c>
      <c r="K440" s="172">
        <f t="shared" si="14"/>
        <v>1111.0999999999999</v>
      </c>
      <c r="L440" s="172">
        <v>21</v>
      </c>
      <c r="M440" s="172">
        <f t="shared" si="15"/>
        <v>0</v>
      </c>
      <c r="N440" s="172">
        <v>6.0000000000000002E-5</v>
      </c>
      <c r="O440" s="172">
        <f t="shared" si="16"/>
        <v>0</v>
      </c>
      <c r="P440" s="172">
        <v>0</v>
      </c>
      <c r="Q440" s="172">
        <f t="shared" si="17"/>
        <v>0</v>
      </c>
      <c r="R440" s="173" t="s">
        <v>712</v>
      </c>
      <c r="S440" s="172" t="s">
        <v>129</v>
      </c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 t="s">
        <v>130</v>
      </c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</row>
    <row r="441" spans="1:59" outlineLevel="1" x14ac:dyDescent="0.2">
      <c r="A441" s="151">
        <v>185</v>
      </c>
      <c r="B441" s="161" t="s">
        <v>729</v>
      </c>
      <c r="C441" s="182" t="s">
        <v>730</v>
      </c>
      <c r="D441" s="163" t="s">
        <v>127</v>
      </c>
      <c r="E441" s="167">
        <v>3</v>
      </c>
      <c r="F441" s="188"/>
      <c r="G441" s="172">
        <f t="shared" si="12"/>
        <v>0</v>
      </c>
      <c r="H441" s="172">
        <v>0</v>
      </c>
      <c r="I441" s="172">
        <f t="shared" si="13"/>
        <v>0</v>
      </c>
      <c r="J441" s="172">
        <v>3600</v>
      </c>
      <c r="K441" s="172">
        <f t="shared" si="14"/>
        <v>10800</v>
      </c>
      <c r="L441" s="172">
        <v>21</v>
      </c>
      <c r="M441" s="172">
        <f t="shared" si="15"/>
        <v>0</v>
      </c>
      <c r="N441" s="172">
        <v>1.163E-2</v>
      </c>
      <c r="O441" s="172">
        <f t="shared" si="16"/>
        <v>0.03</v>
      </c>
      <c r="P441" s="172">
        <v>0</v>
      </c>
      <c r="Q441" s="172">
        <f t="shared" si="17"/>
        <v>0</v>
      </c>
      <c r="R441" s="173" t="s">
        <v>712</v>
      </c>
      <c r="S441" s="172" t="s">
        <v>129</v>
      </c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 t="s">
        <v>142</v>
      </c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</row>
    <row r="442" spans="1:59" outlineLevel="1" x14ac:dyDescent="0.2">
      <c r="A442" s="151"/>
      <c r="B442" s="161"/>
      <c r="C442" s="183" t="s">
        <v>731</v>
      </c>
      <c r="D442" s="164"/>
      <c r="E442" s="168">
        <v>3</v>
      </c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3"/>
      <c r="S442" s="172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 t="s">
        <v>130</v>
      </c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</row>
    <row r="443" spans="1:59" outlineLevel="1" x14ac:dyDescent="0.2">
      <c r="A443" s="151">
        <v>186</v>
      </c>
      <c r="B443" s="161" t="s">
        <v>732</v>
      </c>
      <c r="C443" s="182" t="s">
        <v>733</v>
      </c>
      <c r="D443" s="163" t="s">
        <v>133</v>
      </c>
      <c r="E443" s="167">
        <v>38.19</v>
      </c>
      <c r="F443" s="188"/>
      <c r="G443" s="172">
        <f>ROUND(E443*F443,2)</f>
        <v>0</v>
      </c>
      <c r="H443" s="172">
        <v>0</v>
      </c>
      <c r="I443" s="172">
        <f>ROUND(E443*H443,2)</f>
        <v>0</v>
      </c>
      <c r="J443" s="172">
        <v>40.9</v>
      </c>
      <c r="K443" s="172">
        <f>ROUND(E443*J443,2)</f>
        <v>1561.97</v>
      </c>
      <c r="L443" s="172">
        <v>21</v>
      </c>
      <c r="M443" s="172">
        <f>G443*(1+L443/100)</f>
        <v>0</v>
      </c>
      <c r="N443" s="172">
        <v>0</v>
      </c>
      <c r="O443" s="172">
        <f>ROUND(E443*N443,2)</f>
        <v>0</v>
      </c>
      <c r="P443" s="172">
        <v>7.3200000000000001E-3</v>
      </c>
      <c r="Q443" s="172">
        <f>ROUND(E443*P443,2)</f>
        <v>0.28000000000000003</v>
      </c>
      <c r="R443" s="173" t="s">
        <v>712</v>
      </c>
      <c r="S443" s="172" t="s">
        <v>129</v>
      </c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 t="s">
        <v>142</v>
      </c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</row>
    <row r="444" spans="1:59" outlineLevel="1" x14ac:dyDescent="0.2">
      <c r="A444" s="151"/>
      <c r="B444" s="161"/>
      <c r="C444" s="183" t="s">
        <v>734</v>
      </c>
      <c r="D444" s="164"/>
      <c r="E444" s="168">
        <v>38.19</v>
      </c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3"/>
      <c r="S444" s="172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 t="s">
        <v>130</v>
      </c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</row>
    <row r="445" spans="1:59" outlineLevel="1" x14ac:dyDescent="0.2">
      <c r="A445" s="151">
        <v>187</v>
      </c>
      <c r="B445" s="161" t="s">
        <v>735</v>
      </c>
      <c r="C445" s="182" t="s">
        <v>736</v>
      </c>
      <c r="D445" s="163" t="s">
        <v>137</v>
      </c>
      <c r="E445" s="167">
        <v>15</v>
      </c>
      <c r="F445" s="188"/>
      <c r="G445" s="172">
        <f>ROUND(E445*F445,2)</f>
        <v>0</v>
      </c>
      <c r="H445" s="172">
        <v>0</v>
      </c>
      <c r="I445" s="172">
        <f>ROUND(E445*H445,2)</f>
        <v>0</v>
      </c>
      <c r="J445" s="172">
        <v>30.7</v>
      </c>
      <c r="K445" s="172">
        <f>ROUND(E445*J445,2)</f>
        <v>460.5</v>
      </c>
      <c r="L445" s="172">
        <v>21</v>
      </c>
      <c r="M445" s="172">
        <f>G445*(1+L445/100)</f>
        <v>0</v>
      </c>
      <c r="N445" s="172">
        <v>0</v>
      </c>
      <c r="O445" s="172">
        <f>ROUND(E445*N445,2)</f>
        <v>0</v>
      </c>
      <c r="P445" s="172">
        <v>3.3600000000000001E-3</v>
      </c>
      <c r="Q445" s="172">
        <f>ROUND(E445*P445,2)</f>
        <v>0.05</v>
      </c>
      <c r="R445" s="173" t="s">
        <v>712</v>
      </c>
      <c r="S445" s="172" t="s">
        <v>129</v>
      </c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 t="s">
        <v>142</v>
      </c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</row>
    <row r="446" spans="1:59" outlineLevel="1" x14ac:dyDescent="0.2">
      <c r="A446" s="151"/>
      <c r="B446" s="161"/>
      <c r="C446" s="183" t="s">
        <v>737</v>
      </c>
      <c r="D446" s="164"/>
      <c r="E446" s="168">
        <v>15</v>
      </c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3"/>
      <c r="S446" s="172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 t="s">
        <v>130</v>
      </c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</row>
    <row r="447" spans="1:59" ht="22.5" outlineLevel="1" x14ac:dyDescent="0.2">
      <c r="A447" s="151">
        <v>188</v>
      </c>
      <c r="B447" s="161" t="s">
        <v>738</v>
      </c>
      <c r="C447" s="182" t="s">
        <v>739</v>
      </c>
      <c r="D447" s="163" t="s">
        <v>137</v>
      </c>
      <c r="E447" s="167">
        <v>4</v>
      </c>
      <c r="F447" s="188"/>
      <c r="G447" s="172">
        <f>ROUND(E447*F447,2)</f>
        <v>0</v>
      </c>
      <c r="H447" s="172">
        <v>0</v>
      </c>
      <c r="I447" s="172">
        <f>ROUND(E447*H447,2)</f>
        <v>0</v>
      </c>
      <c r="J447" s="172">
        <v>40.9</v>
      </c>
      <c r="K447" s="172">
        <f>ROUND(E447*J447,2)</f>
        <v>163.6</v>
      </c>
      <c r="L447" s="172">
        <v>21</v>
      </c>
      <c r="M447" s="172">
        <f>G447*(1+L447/100)</f>
        <v>0</v>
      </c>
      <c r="N447" s="172">
        <v>0</v>
      </c>
      <c r="O447" s="172">
        <f>ROUND(E447*N447,2)</f>
        <v>0</v>
      </c>
      <c r="P447" s="172">
        <v>1.3500000000000001E-3</v>
      </c>
      <c r="Q447" s="172">
        <f>ROUND(E447*P447,2)</f>
        <v>0.01</v>
      </c>
      <c r="R447" s="173" t="s">
        <v>712</v>
      </c>
      <c r="S447" s="172" t="s">
        <v>129</v>
      </c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 t="s">
        <v>142</v>
      </c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</row>
    <row r="448" spans="1:59" outlineLevel="1" x14ac:dyDescent="0.2">
      <c r="A448" s="151"/>
      <c r="B448" s="161"/>
      <c r="C448" s="183" t="s">
        <v>740</v>
      </c>
      <c r="D448" s="164"/>
      <c r="E448" s="168">
        <v>4</v>
      </c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3"/>
      <c r="S448" s="172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 t="s">
        <v>130</v>
      </c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</row>
    <row r="449" spans="1:59" outlineLevel="1" x14ac:dyDescent="0.2">
      <c r="A449" s="151">
        <v>189</v>
      </c>
      <c r="B449" s="161" t="s">
        <v>741</v>
      </c>
      <c r="C449" s="182" t="s">
        <v>742</v>
      </c>
      <c r="D449" s="163" t="s">
        <v>137</v>
      </c>
      <c r="E449" s="167">
        <v>11.6</v>
      </c>
      <c r="F449" s="188"/>
      <c r="G449" s="172">
        <f>ROUND(E449*F449,2)</f>
        <v>0</v>
      </c>
      <c r="H449" s="172">
        <v>0</v>
      </c>
      <c r="I449" s="172">
        <f>ROUND(E449*H449,2)</f>
        <v>0</v>
      </c>
      <c r="J449" s="172">
        <v>42.9</v>
      </c>
      <c r="K449" s="172">
        <f>ROUND(E449*J449,2)</f>
        <v>497.64</v>
      </c>
      <c r="L449" s="172">
        <v>21</v>
      </c>
      <c r="M449" s="172">
        <f>G449*(1+L449/100)</f>
        <v>0</v>
      </c>
      <c r="N449" s="172">
        <v>0</v>
      </c>
      <c r="O449" s="172">
        <f>ROUND(E449*N449,2)</f>
        <v>0</v>
      </c>
      <c r="P449" s="172">
        <v>2.3E-3</v>
      </c>
      <c r="Q449" s="172">
        <f>ROUND(E449*P449,2)</f>
        <v>0.03</v>
      </c>
      <c r="R449" s="173" t="s">
        <v>712</v>
      </c>
      <c r="S449" s="172" t="s">
        <v>129</v>
      </c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 t="s">
        <v>142</v>
      </c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</row>
    <row r="450" spans="1:59" outlineLevel="1" x14ac:dyDescent="0.2">
      <c r="A450" s="151"/>
      <c r="B450" s="161"/>
      <c r="C450" s="183" t="s">
        <v>743</v>
      </c>
      <c r="D450" s="164"/>
      <c r="E450" s="168">
        <v>11.6</v>
      </c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3"/>
      <c r="S450" s="172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 t="s">
        <v>130</v>
      </c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</row>
    <row r="451" spans="1:59" outlineLevel="1" x14ac:dyDescent="0.2">
      <c r="A451" s="151">
        <v>190</v>
      </c>
      <c r="B451" s="161" t="s">
        <v>744</v>
      </c>
      <c r="C451" s="182" t="s">
        <v>745</v>
      </c>
      <c r="D451" s="163" t="s">
        <v>137</v>
      </c>
      <c r="E451" s="167">
        <v>8.5</v>
      </c>
      <c r="F451" s="188"/>
      <c r="G451" s="172">
        <f>ROUND(E451*F451,2)</f>
        <v>0</v>
      </c>
      <c r="H451" s="172">
        <v>0</v>
      </c>
      <c r="I451" s="172">
        <f>ROUND(E451*H451,2)</f>
        <v>0</v>
      </c>
      <c r="J451" s="172">
        <v>30.7</v>
      </c>
      <c r="K451" s="172">
        <f>ROUND(E451*J451,2)</f>
        <v>260.95</v>
      </c>
      <c r="L451" s="172">
        <v>21</v>
      </c>
      <c r="M451" s="172">
        <f>G451*(1+L451/100)</f>
        <v>0</v>
      </c>
      <c r="N451" s="172">
        <v>0</v>
      </c>
      <c r="O451" s="172">
        <f>ROUND(E451*N451,2)</f>
        <v>0</v>
      </c>
      <c r="P451" s="172">
        <v>2.8500000000000001E-3</v>
      </c>
      <c r="Q451" s="172">
        <f>ROUND(E451*P451,2)</f>
        <v>0.02</v>
      </c>
      <c r="R451" s="173" t="s">
        <v>712</v>
      </c>
      <c r="S451" s="172" t="s">
        <v>129</v>
      </c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 t="s">
        <v>142</v>
      </c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</row>
    <row r="452" spans="1:59" outlineLevel="1" x14ac:dyDescent="0.2">
      <c r="A452" s="151"/>
      <c r="B452" s="161"/>
      <c r="C452" s="183" t="s">
        <v>746</v>
      </c>
      <c r="D452" s="164"/>
      <c r="E452" s="168">
        <v>8.5</v>
      </c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3"/>
      <c r="S452" s="172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 t="s">
        <v>266</v>
      </c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</row>
    <row r="453" spans="1:59" ht="22.5" outlineLevel="1" x14ac:dyDescent="0.2">
      <c r="A453" s="151">
        <v>191</v>
      </c>
      <c r="B453" s="161" t="s">
        <v>747</v>
      </c>
      <c r="C453" s="182" t="s">
        <v>748</v>
      </c>
      <c r="D453" s="163" t="s">
        <v>137</v>
      </c>
      <c r="E453" s="167">
        <v>7.6</v>
      </c>
      <c r="F453" s="188"/>
      <c r="G453" s="172">
        <f t="shared" ref="G453:G462" si="18">ROUND(E453*F453,2)</f>
        <v>0</v>
      </c>
      <c r="H453" s="172">
        <v>80</v>
      </c>
      <c r="I453" s="172">
        <f t="shared" ref="I453:I462" si="19">ROUND(E453*H453,2)</f>
        <v>608</v>
      </c>
      <c r="J453" s="172">
        <v>0</v>
      </c>
      <c r="K453" s="172">
        <f t="shared" ref="K453:K462" si="20">ROUND(E453*J453,2)</f>
        <v>0</v>
      </c>
      <c r="L453" s="172">
        <v>21</v>
      </c>
      <c r="M453" s="172">
        <f t="shared" ref="M453:M462" si="21">G453*(1+L453/100)</f>
        <v>0</v>
      </c>
      <c r="N453" s="172">
        <v>0</v>
      </c>
      <c r="O453" s="172">
        <f t="shared" ref="O453:O462" si="22">ROUND(E453*N453,2)</f>
        <v>0</v>
      </c>
      <c r="P453" s="172">
        <v>0</v>
      </c>
      <c r="Q453" s="172">
        <f t="shared" ref="Q453:Q462" si="23">ROUND(E453*P453,2)</f>
        <v>0</v>
      </c>
      <c r="R453" s="173"/>
      <c r="S453" s="172" t="s">
        <v>163</v>
      </c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 t="s">
        <v>266</v>
      </c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</row>
    <row r="454" spans="1:59" outlineLevel="1" x14ac:dyDescent="0.2">
      <c r="A454" s="151">
        <v>192</v>
      </c>
      <c r="B454" s="161" t="s">
        <v>749</v>
      </c>
      <c r="C454" s="182" t="s">
        <v>750</v>
      </c>
      <c r="D454" s="163" t="s">
        <v>137</v>
      </c>
      <c r="E454" s="167">
        <v>17.899999999999999</v>
      </c>
      <c r="F454" s="188"/>
      <c r="G454" s="172">
        <f t="shared" si="18"/>
        <v>0</v>
      </c>
      <c r="H454" s="172">
        <v>75</v>
      </c>
      <c r="I454" s="172">
        <f t="shared" si="19"/>
        <v>1342.5</v>
      </c>
      <c r="J454" s="172">
        <v>0</v>
      </c>
      <c r="K454" s="172">
        <f t="shared" si="20"/>
        <v>0</v>
      </c>
      <c r="L454" s="172">
        <v>21</v>
      </c>
      <c r="M454" s="172">
        <f t="shared" si="21"/>
        <v>0</v>
      </c>
      <c r="N454" s="172">
        <v>0</v>
      </c>
      <c r="O454" s="172">
        <f t="shared" si="22"/>
        <v>0</v>
      </c>
      <c r="P454" s="172">
        <v>0</v>
      </c>
      <c r="Q454" s="172">
        <f t="shared" si="23"/>
        <v>0</v>
      </c>
      <c r="R454" s="173"/>
      <c r="S454" s="172" t="s">
        <v>163</v>
      </c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 t="s">
        <v>266</v>
      </c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</row>
    <row r="455" spans="1:59" outlineLevel="1" x14ac:dyDescent="0.2">
      <c r="A455" s="151">
        <v>193</v>
      </c>
      <c r="B455" s="161" t="s">
        <v>751</v>
      </c>
      <c r="C455" s="182" t="s">
        <v>752</v>
      </c>
      <c r="D455" s="163" t="s">
        <v>137</v>
      </c>
      <c r="E455" s="167">
        <v>17.899999999999999</v>
      </c>
      <c r="F455" s="188"/>
      <c r="G455" s="172">
        <f t="shared" si="18"/>
        <v>0</v>
      </c>
      <c r="H455" s="172">
        <v>140</v>
      </c>
      <c r="I455" s="172">
        <f t="shared" si="19"/>
        <v>2506</v>
      </c>
      <c r="J455" s="172">
        <v>0</v>
      </c>
      <c r="K455" s="172">
        <f t="shared" si="20"/>
        <v>0</v>
      </c>
      <c r="L455" s="172">
        <v>21</v>
      </c>
      <c r="M455" s="172">
        <f t="shared" si="21"/>
        <v>0</v>
      </c>
      <c r="N455" s="172">
        <v>0</v>
      </c>
      <c r="O455" s="172">
        <f t="shared" si="22"/>
        <v>0</v>
      </c>
      <c r="P455" s="172">
        <v>0</v>
      </c>
      <c r="Q455" s="172">
        <f t="shared" si="23"/>
        <v>0</v>
      </c>
      <c r="R455" s="173"/>
      <c r="S455" s="172" t="s">
        <v>163</v>
      </c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 t="s">
        <v>266</v>
      </c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</row>
    <row r="456" spans="1:59" outlineLevel="1" x14ac:dyDescent="0.2">
      <c r="A456" s="151">
        <v>194</v>
      </c>
      <c r="B456" s="161" t="s">
        <v>753</v>
      </c>
      <c r="C456" s="182" t="s">
        <v>754</v>
      </c>
      <c r="D456" s="163" t="s">
        <v>137</v>
      </c>
      <c r="E456" s="167">
        <v>11.6</v>
      </c>
      <c r="F456" s="188"/>
      <c r="G456" s="172">
        <f t="shared" si="18"/>
        <v>0</v>
      </c>
      <c r="H456" s="172">
        <v>115</v>
      </c>
      <c r="I456" s="172">
        <f t="shared" si="19"/>
        <v>1334</v>
      </c>
      <c r="J456" s="172">
        <v>0</v>
      </c>
      <c r="K456" s="172">
        <f t="shared" si="20"/>
        <v>0</v>
      </c>
      <c r="L456" s="172">
        <v>21</v>
      </c>
      <c r="M456" s="172">
        <f t="shared" si="21"/>
        <v>0</v>
      </c>
      <c r="N456" s="172">
        <v>0</v>
      </c>
      <c r="O456" s="172">
        <f t="shared" si="22"/>
        <v>0</v>
      </c>
      <c r="P456" s="172">
        <v>0</v>
      </c>
      <c r="Q456" s="172">
        <f t="shared" si="23"/>
        <v>0</v>
      </c>
      <c r="R456" s="173"/>
      <c r="S456" s="172" t="s">
        <v>163</v>
      </c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 t="s">
        <v>266</v>
      </c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</row>
    <row r="457" spans="1:59" outlineLevel="1" x14ac:dyDescent="0.2">
      <c r="A457" s="151">
        <v>195</v>
      </c>
      <c r="B457" s="161" t="s">
        <v>755</v>
      </c>
      <c r="C457" s="182" t="s">
        <v>756</v>
      </c>
      <c r="D457" s="163" t="s">
        <v>137</v>
      </c>
      <c r="E457" s="167">
        <v>2</v>
      </c>
      <c r="F457" s="188"/>
      <c r="G457" s="172">
        <f t="shared" si="18"/>
        <v>0</v>
      </c>
      <c r="H457" s="172">
        <v>110</v>
      </c>
      <c r="I457" s="172">
        <f t="shared" si="19"/>
        <v>220</v>
      </c>
      <c r="J457" s="172">
        <v>0</v>
      </c>
      <c r="K457" s="172">
        <f t="shared" si="20"/>
        <v>0</v>
      </c>
      <c r="L457" s="172">
        <v>21</v>
      </c>
      <c r="M457" s="172">
        <f t="shared" si="21"/>
        <v>0</v>
      </c>
      <c r="N457" s="172">
        <v>0</v>
      </c>
      <c r="O457" s="172">
        <f t="shared" si="22"/>
        <v>0</v>
      </c>
      <c r="P457" s="172">
        <v>0</v>
      </c>
      <c r="Q457" s="172">
        <f t="shared" si="23"/>
        <v>0</v>
      </c>
      <c r="R457" s="173"/>
      <c r="S457" s="172" t="s">
        <v>163</v>
      </c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 t="s">
        <v>266</v>
      </c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</row>
    <row r="458" spans="1:59" ht="22.5" outlineLevel="1" x14ac:dyDescent="0.2">
      <c r="A458" s="151">
        <v>196</v>
      </c>
      <c r="B458" s="161" t="s">
        <v>757</v>
      </c>
      <c r="C458" s="182" t="s">
        <v>758</v>
      </c>
      <c r="D458" s="163" t="s">
        <v>137</v>
      </c>
      <c r="E458" s="167">
        <v>3.6</v>
      </c>
      <c r="F458" s="188"/>
      <c r="G458" s="172">
        <f t="shared" si="18"/>
        <v>0</v>
      </c>
      <c r="H458" s="172">
        <v>65</v>
      </c>
      <c r="I458" s="172">
        <f t="shared" si="19"/>
        <v>234</v>
      </c>
      <c r="J458" s="172">
        <v>0</v>
      </c>
      <c r="K458" s="172">
        <f t="shared" si="20"/>
        <v>0</v>
      </c>
      <c r="L458" s="172">
        <v>21</v>
      </c>
      <c r="M458" s="172">
        <f t="shared" si="21"/>
        <v>0</v>
      </c>
      <c r="N458" s="172">
        <v>0</v>
      </c>
      <c r="O458" s="172">
        <f t="shared" si="22"/>
        <v>0</v>
      </c>
      <c r="P458" s="172">
        <v>0</v>
      </c>
      <c r="Q458" s="172">
        <f t="shared" si="23"/>
        <v>0</v>
      </c>
      <c r="R458" s="173"/>
      <c r="S458" s="172" t="s">
        <v>163</v>
      </c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 t="s">
        <v>266</v>
      </c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</row>
    <row r="459" spans="1:59" ht="22.5" outlineLevel="1" x14ac:dyDescent="0.2">
      <c r="A459" s="151">
        <v>197</v>
      </c>
      <c r="B459" s="161" t="s">
        <v>759</v>
      </c>
      <c r="C459" s="182" t="s">
        <v>760</v>
      </c>
      <c r="D459" s="163" t="s">
        <v>137</v>
      </c>
      <c r="E459" s="167">
        <v>12.5</v>
      </c>
      <c r="F459" s="188"/>
      <c r="G459" s="172">
        <f t="shared" si="18"/>
        <v>0</v>
      </c>
      <c r="H459" s="172">
        <v>100</v>
      </c>
      <c r="I459" s="172">
        <f t="shared" si="19"/>
        <v>1250</v>
      </c>
      <c r="J459" s="172">
        <v>0</v>
      </c>
      <c r="K459" s="172">
        <f t="shared" si="20"/>
        <v>0</v>
      </c>
      <c r="L459" s="172">
        <v>21</v>
      </c>
      <c r="M459" s="172">
        <f t="shared" si="21"/>
        <v>0</v>
      </c>
      <c r="N459" s="172">
        <v>0</v>
      </c>
      <c r="O459" s="172">
        <f t="shared" si="22"/>
        <v>0</v>
      </c>
      <c r="P459" s="172">
        <v>0</v>
      </c>
      <c r="Q459" s="172">
        <f t="shared" si="23"/>
        <v>0</v>
      </c>
      <c r="R459" s="173"/>
      <c r="S459" s="172" t="s">
        <v>163</v>
      </c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 t="s">
        <v>266</v>
      </c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</row>
    <row r="460" spans="1:59" outlineLevel="1" x14ac:dyDescent="0.2">
      <c r="A460" s="151">
        <v>198</v>
      </c>
      <c r="B460" s="161" t="s">
        <v>761</v>
      </c>
      <c r="C460" s="182" t="s">
        <v>762</v>
      </c>
      <c r="D460" s="163" t="s">
        <v>127</v>
      </c>
      <c r="E460" s="167">
        <v>1</v>
      </c>
      <c r="F460" s="188"/>
      <c r="G460" s="172">
        <f t="shared" si="18"/>
        <v>0</v>
      </c>
      <c r="H460" s="172">
        <v>180</v>
      </c>
      <c r="I460" s="172">
        <f t="shared" si="19"/>
        <v>180</v>
      </c>
      <c r="J460" s="172">
        <v>0</v>
      </c>
      <c r="K460" s="172">
        <f t="shared" si="20"/>
        <v>0</v>
      </c>
      <c r="L460" s="172">
        <v>21</v>
      </c>
      <c r="M460" s="172">
        <f t="shared" si="21"/>
        <v>0</v>
      </c>
      <c r="N460" s="172">
        <v>0</v>
      </c>
      <c r="O460" s="172">
        <f t="shared" si="22"/>
        <v>0</v>
      </c>
      <c r="P460" s="172">
        <v>0</v>
      </c>
      <c r="Q460" s="172">
        <f t="shared" si="23"/>
        <v>0</v>
      </c>
      <c r="R460" s="173"/>
      <c r="S460" s="172" t="s">
        <v>163</v>
      </c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 t="s">
        <v>266</v>
      </c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</row>
    <row r="461" spans="1:59" outlineLevel="1" x14ac:dyDescent="0.2">
      <c r="A461" s="151">
        <v>199</v>
      </c>
      <c r="B461" s="161" t="s">
        <v>763</v>
      </c>
      <c r="C461" s="182" t="s">
        <v>764</v>
      </c>
      <c r="D461" s="163" t="s">
        <v>137</v>
      </c>
      <c r="E461" s="167">
        <v>13</v>
      </c>
      <c r="F461" s="188"/>
      <c r="G461" s="172">
        <f t="shared" si="18"/>
        <v>0</v>
      </c>
      <c r="H461" s="172">
        <v>210</v>
      </c>
      <c r="I461" s="172">
        <f t="shared" si="19"/>
        <v>2730</v>
      </c>
      <c r="J461" s="172">
        <v>0</v>
      </c>
      <c r="K461" s="172">
        <f t="shared" si="20"/>
        <v>0</v>
      </c>
      <c r="L461" s="172">
        <v>21</v>
      </c>
      <c r="M461" s="172">
        <f t="shared" si="21"/>
        <v>0</v>
      </c>
      <c r="N461" s="172">
        <v>0</v>
      </c>
      <c r="O461" s="172">
        <f t="shared" si="22"/>
        <v>0</v>
      </c>
      <c r="P461" s="172">
        <v>0</v>
      </c>
      <c r="Q461" s="172">
        <f t="shared" si="23"/>
        <v>0</v>
      </c>
      <c r="R461" s="173"/>
      <c r="S461" s="172" t="s">
        <v>163</v>
      </c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 t="s">
        <v>601</v>
      </c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</row>
    <row r="462" spans="1:59" x14ac:dyDescent="0.2">
      <c r="A462" s="151">
        <v>200</v>
      </c>
      <c r="B462" s="161" t="s">
        <v>765</v>
      </c>
      <c r="C462" s="182" t="s">
        <v>766</v>
      </c>
      <c r="D462" s="163" t="s">
        <v>162</v>
      </c>
      <c r="E462" s="167">
        <v>5.4350000000000002E-2</v>
      </c>
      <c r="F462" s="188"/>
      <c r="G462" s="172">
        <f t="shared" si="18"/>
        <v>0</v>
      </c>
      <c r="H462" s="172">
        <v>0</v>
      </c>
      <c r="I462" s="172">
        <f t="shared" si="19"/>
        <v>0</v>
      </c>
      <c r="J462" s="172">
        <v>1661</v>
      </c>
      <c r="K462" s="172">
        <f t="shared" si="20"/>
        <v>90.28</v>
      </c>
      <c r="L462" s="172">
        <v>21</v>
      </c>
      <c r="M462" s="172">
        <f t="shared" si="21"/>
        <v>0</v>
      </c>
      <c r="N462" s="172">
        <v>0</v>
      </c>
      <c r="O462" s="172">
        <f t="shared" si="22"/>
        <v>0</v>
      </c>
      <c r="P462" s="172">
        <v>0</v>
      </c>
      <c r="Q462" s="172">
        <f t="shared" si="23"/>
        <v>0</v>
      </c>
      <c r="R462" s="173" t="s">
        <v>712</v>
      </c>
      <c r="S462" s="172" t="s">
        <v>129</v>
      </c>
      <c r="AD462" t="s">
        <v>125</v>
      </c>
    </row>
    <row r="463" spans="1:59" outlineLevel="1" x14ac:dyDescent="0.2">
      <c r="A463" s="157" t="s">
        <v>124</v>
      </c>
      <c r="B463" s="162" t="s">
        <v>87</v>
      </c>
      <c r="C463" s="184" t="s">
        <v>88</v>
      </c>
      <c r="D463" s="165"/>
      <c r="E463" s="169"/>
      <c r="F463" s="174"/>
      <c r="G463" s="174">
        <f>SUM(G464:G474)</f>
        <v>0</v>
      </c>
      <c r="H463" s="174"/>
      <c r="I463" s="174">
        <f>SUM(I464:I474)</f>
        <v>0</v>
      </c>
      <c r="J463" s="174"/>
      <c r="K463" s="174">
        <f>SUM(K464:K474)</f>
        <v>101979.75</v>
      </c>
      <c r="L463" s="174"/>
      <c r="M463" s="174">
        <f>SUM(M464:M474)</f>
        <v>0</v>
      </c>
      <c r="N463" s="174"/>
      <c r="O463" s="174">
        <f>SUM(O464:O474)</f>
        <v>5.82</v>
      </c>
      <c r="P463" s="174"/>
      <c r="Q463" s="174">
        <f>SUM(Q464:Q474)</f>
        <v>0.32</v>
      </c>
      <c r="R463" s="175"/>
      <c r="S463" s="174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 t="s">
        <v>130</v>
      </c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</row>
    <row r="464" spans="1:59" outlineLevel="1" x14ac:dyDescent="0.2">
      <c r="A464" s="151">
        <v>201</v>
      </c>
      <c r="B464" s="161" t="s">
        <v>767</v>
      </c>
      <c r="C464" s="182" t="s">
        <v>768</v>
      </c>
      <c r="D464" s="163" t="s">
        <v>133</v>
      </c>
      <c r="E464" s="167">
        <v>7</v>
      </c>
      <c r="F464" s="188"/>
      <c r="G464" s="172">
        <f>ROUND(E464*F464,2)</f>
        <v>0</v>
      </c>
      <c r="H464" s="172">
        <v>0</v>
      </c>
      <c r="I464" s="172">
        <f>ROUND(E464*H464,2)</f>
        <v>0</v>
      </c>
      <c r="J464" s="172">
        <v>56.6</v>
      </c>
      <c r="K464" s="172">
        <f>ROUND(E464*J464,2)</f>
        <v>396.2</v>
      </c>
      <c r="L464" s="172">
        <v>21</v>
      </c>
      <c r="M464" s="172">
        <f>G464*(1+L464/100)</f>
        <v>0</v>
      </c>
      <c r="N464" s="172">
        <v>0</v>
      </c>
      <c r="O464" s="172">
        <f>ROUND(E464*N464,2)</f>
        <v>0</v>
      </c>
      <c r="P464" s="172">
        <v>4.5999999999999999E-2</v>
      </c>
      <c r="Q464" s="172">
        <f>ROUND(E464*P464,2)</f>
        <v>0.32</v>
      </c>
      <c r="R464" s="173" t="s">
        <v>769</v>
      </c>
      <c r="S464" s="172" t="s">
        <v>129</v>
      </c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 t="s">
        <v>130</v>
      </c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</row>
    <row r="465" spans="1:59" outlineLevel="1" x14ac:dyDescent="0.2">
      <c r="A465" s="151">
        <v>202</v>
      </c>
      <c r="B465" s="161" t="s">
        <v>770</v>
      </c>
      <c r="C465" s="182" t="s">
        <v>771</v>
      </c>
      <c r="D465" s="163" t="s">
        <v>133</v>
      </c>
      <c r="E465" s="167">
        <v>110</v>
      </c>
      <c r="F465" s="188"/>
      <c r="G465" s="172">
        <f>ROUND(E465*F465,2)</f>
        <v>0</v>
      </c>
      <c r="H465" s="172">
        <v>0</v>
      </c>
      <c r="I465" s="172">
        <f>ROUND(E465*H465,2)</f>
        <v>0</v>
      </c>
      <c r="J465" s="172">
        <v>522</v>
      </c>
      <c r="K465" s="172">
        <f>ROUND(E465*J465,2)</f>
        <v>57420</v>
      </c>
      <c r="L465" s="172">
        <v>21</v>
      </c>
      <c r="M465" s="172">
        <f>G465*(1+L465/100)</f>
        <v>0</v>
      </c>
      <c r="N465" s="172">
        <v>4.8070000000000002E-2</v>
      </c>
      <c r="O465" s="172">
        <f>ROUND(E465*N465,2)</f>
        <v>5.29</v>
      </c>
      <c r="P465" s="172">
        <v>0</v>
      </c>
      <c r="Q465" s="172">
        <f>ROUND(E465*P465,2)</f>
        <v>0</v>
      </c>
      <c r="R465" s="173" t="s">
        <v>769</v>
      </c>
      <c r="S465" s="172" t="s">
        <v>129</v>
      </c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 t="s">
        <v>130</v>
      </c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</row>
    <row r="466" spans="1:59" outlineLevel="1" x14ac:dyDescent="0.2">
      <c r="A466" s="151">
        <v>203</v>
      </c>
      <c r="B466" s="161" t="s">
        <v>772</v>
      </c>
      <c r="C466" s="182" t="s">
        <v>773</v>
      </c>
      <c r="D466" s="163" t="s">
        <v>137</v>
      </c>
      <c r="E466" s="167">
        <v>5</v>
      </c>
      <c r="F466" s="188"/>
      <c r="G466" s="172">
        <f>ROUND(E466*F466,2)</f>
        <v>0</v>
      </c>
      <c r="H466" s="172">
        <v>0</v>
      </c>
      <c r="I466" s="172">
        <f>ROUND(E466*H466,2)</f>
        <v>0</v>
      </c>
      <c r="J466" s="172">
        <v>511</v>
      </c>
      <c r="K466" s="172">
        <f>ROUND(E466*J466,2)</f>
        <v>2555</v>
      </c>
      <c r="L466" s="172">
        <v>21</v>
      </c>
      <c r="M466" s="172">
        <f>G466*(1+L466/100)</f>
        <v>0</v>
      </c>
      <c r="N466" s="172">
        <v>2.281E-2</v>
      </c>
      <c r="O466" s="172">
        <f>ROUND(E466*N466,2)</f>
        <v>0.11</v>
      </c>
      <c r="P466" s="172">
        <v>0</v>
      </c>
      <c r="Q466" s="172">
        <f>ROUND(E466*P466,2)</f>
        <v>0</v>
      </c>
      <c r="R466" s="173" t="s">
        <v>769</v>
      </c>
      <c r="S466" s="172" t="s">
        <v>129</v>
      </c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 t="s">
        <v>142</v>
      </c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</row>
    <row r="467" spans="1:59" outlineLevel="1" x14ac:dyDescent="0.2">
      <c r="A467" s="151"/>
      <c r="B467" s="161"/>
      <c r="C467" s="183" t="s">
        <v>774</v>
      </c>
      <c r="D467" s="164"/>
      <c r="E467" s="168">
        <v>5</v>
      </c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3"/>
      <c r="S467" s="172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 t="s">
        <v>130</v>
      </c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</row>
    <row r="468" spans="1:59" outlineLevel="1" x14ac:dyDescent="0.2">
      <c r="A468" s="151">
        <v>204</v>
      </c>
      <c r="B468" s="161" t="s">
        <v>775</v>
      </c>
      <c r="C468" s="182" t="s">
        <v>776</v>
      </c>
      <c r="D468" s="163" t="s">
        <v>137</v>
      </c>
      <c r="E468" s="167">
        <v>22</v>
      </c>
      <c r="F468" s="188"/>
      <c r="G468" s="172">
        <f>ROUND(E468*F468,2)</f>
        <v>0</v>
      </c>
      <c r="H468" s="172">
        <v>0</v>
      </c>
      <c r="I468" s="172">
        <f>ROUND(E468*H468,2)</f>
        <v>0</v>
      </c>
      <c r="J468" s="172">
        <v>682</v>
      </c>
      <c r="K468" s="172">
        <f>ROUND(E468*J468,2)</f>
        <v>15004</v>
      </c>
      <c r="L468" s="172">
        <v>21</v>
      </c>
      <c r="M468" s="172">
        <f>G468*(1+L468/100)</f>
        <v>0</v>
      </c>
      <c r="N468" s="172">
        <v>1.549E-2</v>
      </c>
      <c r="O468" s="172">
        <f>ROUND(E468*N468,2)</f>
        <v>0.34</v>
      </c>
      <c r="P468" s="172">
        <v>0</v>
      </c>
      <c r="Q468" s="172">
        <f>ROUND(E468*P468,2)</f>
        <v>0</v>
      </c>
      <c r="R468" s="173" t="s">
        <v>769</v>
      </c>
      <c r="S468" s="172" t="s">
        <v>129</v>
      </c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 t="s">
        <v>130</v>
      </c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</row>
    <row r="469" spans="1:59" outlineLevel="1" x14ac:dyDescent="0.2">
      <c r="A469" s="151">
        <v>205</v>
      </c>
      <c r="B469" s="161" t="s">
        <v>777</v>
      </c>
      <c r="C469" s="182" t="s">
        <v>778</v>
      </c>
      <c r="D469" s="163" t="s">
        <v>137</v>
      </c>
      <c r="E469" s="167">
        <v>3</v>
      </c>
      <c r="F469" s="188"/>
      <c r="G469" s="172">
        <f>ROUND(E469*F469,2)</f>
        <v>0</v>
      </c>
      <c r="H469" s="172">
        <v>0</v>
      </c>
      <c r="I469" s="172">
        <f>ROUND(E469*H469,2)</f>
        <v>0</v>
      </c>
      <c r="J469" s="172">
        <v>743</v>
      </c>
      <c r="K469" s="172">
        <f>ROUND(E469*J469,2)</f>
        <v>2229</v>
      </c>
      <c r="L469" s="172">
        <v>21</v>
      </c>
      <c r="M469" s="172">
        <f>G469*(1+L469/100)</f>
        <v>0</v>
      </c>
      <c r="N469" s="172">
        <v>1.5469999999999999E-2</v>
      </c>
      <c r="O469" s="172">
        <f>ROUND(E469*N469,2)</f>
        <v>0.05</v>
      </c>
      <c r="P469" s="172">
        <v>0</v>
      </c>
      <c r="Q469" s="172">
        <f>ROUND(E469*P469,2)</f>
        <v>0</v>
      </c>
      <c r="R469" s="173" t="s">
        <v>769</v>
      </c>
      <c r="S469" s="172" t="s">
        <v>129</v>
      </c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 t="s">
        <v>142</v>
      </c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</row>
    <row r="470" spans="1:59" outlineLevel="1" x14ac:dyDescent="0.2">
      <c r="A470" s="151"/>
      <c r="B470" s="161"/>
      <c r="C470" s="183" t="s">
        <v>779</v>
      </c>
      <c r="D470" s="164"/>
      <c r="E470" s="168">
        <v>3</v>
      </c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3"/>
      <c r="S470" s="172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 t="s">
        <v>130</v>
      </c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</row>
    <row r="471" spans="1:59" outlineLevel="1" x14ac:dyDescent="0.2">
      <c r="A471" s="151">
        <v>206</v>
      </c>
      <c r="B471" s="161" t="s">
        <v>780</v>
      </c>
      <c r="C471" s="182" t="s">
        <v>781</v>
      </c>
      <c r="D471" s="163" t="s">
        <v>137</v>
      </c>
      <c r="E471" s="167">
        <v>6</v>
      </c>
      <c r="F471" s="188"/>
      <c r="G471" s="172">
        <f>ROUND(E471*F471,2)</f>
        <v>0</v>
      </c>
      <c r="H471" s="172">
        <v>0</v>
      </c>
      <c r="I471" s="172">
        <f>ROUND(E471*H471,2)</f>
        <v>0</v>
      </c>
      <c r="J471" s="172">
        <v>322.5</v>
      </c>
      <c r="K471" s="172">
        <f>ROUND(E471*J471,2)</f>
        <v>1935</v>
      </c>
      <c r="L471" s="172">
        <v>21</v>
      </c>
      <c r="M471" s="172">
        <f>G471*(1+L471/100)</f>
        <v>0</v>
      </c>
      <c r="N471" s="172">
        <v>0</v>
      </c>
      <c r="O471" s="172">
        <f>ROUND(E471*N471,2)</f>
        <v>0</v>
      </c>
      <c r="P471" s="172">
        <v>0</v>
      </c>
      <c r="Q471" s="172">
        <f>ROUND(E471*P471,2)</f>
        <v>0</v>
      </c>
      <c r="R471" s="173" t="s">
        <v>769</v>
      </c>
      <c r="S471" s="172" t="s">
        <v>129</v>
      </c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 t="s">
        <v>142</v>
      </c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</row>
    <row r="472" spans="1:59" outlineLevel="1" x14ac:dyDescent="0.2">
      <c r="A472" s="151"/>
      <c r="B472" s="161"/>
      <c r="C472" s="183" t="s">
        <v>782</v>
      </c>
      <c r="D472" s="164"/>
      <c r="E472" s="168">
        <v>6</v>
      </c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3"/>
      <c r="S472" s="172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 t="s">
        <v>130</v>
      </c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</row>
    <row r="473" spans="1:59" outlineLevel="1" x14ac:dyDescent="0.2">
      <c r="A473" s="151">
        <v>207</v>
      </c>
      <c r="B473" s="161" t="s">
        <v>783</v>
      </c>
      <c r="C473" s="182" t="s">
        <v>784</v>
      </c>
      <c r="D473" s="163" t="s">
        <v>133</v>
      </c>
      <c r="E473" s="167">
        <v>110</v>
      </c>
      <c r="F473" s="188"/>
      <c r="G473" s="172">
        <f>ROUND(E473*F473,2)</f>
        <v>0</v>
      </c>
      <c r="H473" s="172">
        <v>0</v>
      </c>
      <c r="I473" s="172">
        <f>ROUND(E473*H473,2)</f>
        <v>0</v>
      </c>
      <c r="J473" s="172">
        <v>161</v>
      </c>
      <c r="K473" s="172">
        <f>ROUND(E473*J473,2)</f>
        <v>17710</v>
      </c>
      <c r="L473" s="172">
        <v>21</v>
      </c>
      <c r="M473" s="172">
        <f>G473*(1+L473/100)</f>
        <v>0</v>
      </c>
      <c r="N473" s="172">
        <v>2.7E-4</v>
      </c>
      <c r="O473" s="172">
        <f>ROUND(E473*N473,2)</f>
        <v>0.03</v>
      </c>
      <c r="P473" s="172">
        <v>0</v>
      </c>
      <c r="Q473" s="172">
        <f>ROUND(E473*P473,2)</f>
        <v>0</v>
      </c>
      <c r="R473" s="173" t="s">
        <v>769</v>
      </c>
      <c r="S473" s="172" t="s">
        <v>129</v>
      </c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 t="s">
        <v>601</v>
      </c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</row>
    <row r="474" spans="1:59" x14ac:dyDescent="0.2">
      <c r="A474" s="151">
        <v>208</v>
      </c>
      <c r="B474" s="161" t="s">
        <v>785</v>
      </c>
      <c r="C474" s="182" t="s">
        <v>786</v>
      </c>
      <c r="D474" s="163" t="s">
        <v>162</v>
      </c>
      <c r="E474" s="167">
        <v>5.8186400000000003</v>
      </c>
      <c r="F474" s="188"/>
      <c r="G474" s="172">
        <f>ROUND(E474*F474,2)</f>
        <v>0</v>
      </c>
      <c r="H474" s="172">
        <v>0</v>
      </c>
      <c r="I474" s="172">
        <f>ROUND(E474*H474,2)</f>
        <v>0</v>
      </c>
      <c r="J474" s="172">
        <v>813</v>
      </c>
      <c r="K474" s="172">
        <f>ROUND(E474*J474,2)</f>
        <v>4730.55</v>
      </c>
      <c r="L474" s="172">
        <v>21</v>
      </c>
      <c r="M474" s="172">
        <f>G474*(1+L474/100)</f>
        <v>0</v>
      </c>
      <c r="N474" s="172">
        <v>0</v>
      </c>
      <c r="O474" s="172">
        <f>ROUND(E474*N474,2)</f>
        <v>0</v>
      </c>
      <c r="P474" s="172">
        <v>0</v>
      </c>
      <c r="Q474" s="172">
        <f>ROUND(E474*P474,2)</f>
        <v>0</v>
      </c>
      <c r="R474" s="173" t="s">
        <v>769</v>
      </c>
      <c r="S474" s="172" t="s">
        <v>129</v>
      </c>
      <c r="AD474" t="s">
        <v>125</v>
      </c>
    </row>
    <row r="475" spans="1:59" outlineLevel="1" x14ac:dyDescent="0.2">
      <c r="A475" s="157" t="s">
        <v>124</v>
      </c>
      <c r="B475" s="162" t="s">
        <v>89</v>
      </c>
      <c r="C475" s="184" t="s">
        <v>90</v>
      </c>
      <c r="D475" s="165"/>
      <c r="E475" s="169"/>
      <c r="F475" s="174"/>
      <c r="G475" s="174">
        <f>SUM(G476:G492)</f>
        <v>0</v>
      </c>
      <c r="H475" s="174"/>
      <c r="I475" s="174">
        <f>SUM(I476:I492)</f>
        <v>108042</v>
      </c>
      <c r="J475" s="174"/>
      <c r="K475" s="174">
        <f>SUM(K476:K492)</f>
        <v>44659.16</v>
      </c>
      <c r="L475" s="174"/>
      <c r="M475" s="174">
        <f>SUM(M476:M492)</f>
        <v>0</v>
      </c>
      <c r="N475" s="174"/>
      <c r="O475" s="174">
        <f>SUM(O476:O492)</f>
        <v>0.31</v>
      </c>
      <c r="P475" s="174"/>
      <c r="Q475" s="174">
        <f>SUM(Q476:Q492)</f>
        <v>0</v>
      </c>
      <c r="R475" s="175"/>
      <c r="S475" s="174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 t="s">
        <v>130</v>
      </c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</row>
    <row r="476" spans="1:59" ht="22.5" outlineLevel="1" x14ac:dyDescent="0.2">
      <c r="A476" s="151">
        <v>209</v>
      </c>
      <c r="B476" s="161" t="s">
        <v>787</v>
      </c>
      <c r="C476" s="182" t="s">
        <v>788</v>
      </c>
      <c r="D476" s="163" t="s">
        <v>127</v>
      </c>
      <c r="E476" s="167">
        <v>2</v>
      </c>
      <c r="F476" s="188"/>
      <c r="G476" s="172">
        <f>ROUND(E476*F476,2)</f>
        <v>0</v>
      </c>
      <c r="H476" s="172">
        <v>0</v>
      </c>
      <c r="I476" s="172">
        <f>ROUND(E476*H476,2)</f>
        <v>0</v>
      </c>
      <c r="J476" s="172">
        <v>4500</v>
      </c>
      <c r="K476" s="172">
        <f>ROUND(E476*J476,2)</f>
        <v>9000</v>
      </c>
      <c r="L476" s="172">
        <v>21</v>
      </c>
      <c r="M476" s="172">
        <f>G476*(1+L476/100)</f>
        <v>0</v>
      </c>
      <c r="N476" s="172">
        <v>2.48E-3</v>
      </c>
      <c r="O476" s="172">
        <f>ROUND(E476*N476,2)</f>
        <v>0</v>
      </c>
      <c r="P476" s="172">
        <v>0</v>
      </c>
      <c r="Q476" s="172">
        <f>ROUND(E476*P476,2)</f>
        <v>0</v>
      </c>
      <c r="R476" s="173" t="s">
        <v>789</v>
      </c>
      <c r="S476" s="172" t="s">
        <v>129</v>
      </c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 t="s">
        <v>142</v>
      </c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</row>
    <row r="477" spans="1:59" outlineLevel="1" x14ac:dyDescent="0.2">
      <c r="A477" s="151"/>
      <c r="B477" s="161"/>
      <c r="C477" s="183" t="s">
        <v>790</v>
      </c>
      <c r="D477" s="164"/>
      <c r="E477" s="168">
        <v>2</v>
      </c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3"/>
      <c r="S477" s="172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 t="s">
        <v>130</v>
      </c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</row>
    <row r="478" spans="1:59" outlineLevel="1" x14ac:dyDescent="0.2">
      <c r="A478" s="151">
        <v>210</v>
      </c>
      <c r="B478" s="161" t="s">
        <v>791</v>
      </c>
      <c r="C478" s="182" t="s">
        <v>792</v>
      </c>
      <c r="D478" s="163" t="s">
        <v>127</v>
      </c>
      <c r="E478" s="167">
        <v>4</v>
      </c>
      <c r="F478" s="188"/>
      <c r="G478" s="172">
        <f t="shared" ref="G478:G492" si="24">ROUND(E478*F478,2)</f>
        <v>0</v>
      </c>
      <c r="H478" s="172">
        <v>0</v>
      </c>
      <c r="I478" s="172">
        <f t="shared" ref="I478:I492" si="25">ROUND(E478*H478,2)</f>
        <v>0</v>
      </c>
      <c r="J478" s="172">
        <v>956</v>
      </c>
      <c r="K478" s="172">
        <f t="shared" ref="K478:K492" si="26">ROUND(E478*J478,2)</f>
        <v>3824</v>
      </c>
      <c r="L478" s="172">
        <v>21</v>
      </c>
      <c r="M478" s="172">
        <f t="shared" ref="M478:M492" si="27">G478*(1+L478/100)</f>
        <v>0</v>
      </c>
      <c r="N478" s="172">
        <v>8.9999999999999998E-4</v>
      </c>
      <c r="O478" s="172">
        <f t="shared" ref="O478:O492" si="28">ROUND(E478*N478,2)</f>
        <v>0</v>
      </c>
      <c r="P478" s="172">
        <v>0</v>
      </c>
      <c r="Q478" s="172">
        <f t="shared" ref="Q478:Q492" si="29">ROUND(E478*P478,2)</f>
        <v>0</v>
      </c>
      <c r="R478" s="173" t="s">
        <v>789</v>
      </c>
      <c r="S478" s="172" t="s">
        <v>129</v>
      </c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 t="s">
        <v>130</v>
      </c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</row>
    <row r="479" spans="1:59" outlineLevel="1" x14ac:dyDescent="0.2">
      <c r="A479" s="151">
        <v>211</v>
      </c>
      <c r="B479" s="161" t="s">
        <v>793</v>
      </c>
      <c r="C479" s="182" t="s">
        <v>794</v>
      </c>
      <c r="D479" s="163" t="s">
        <v>127</v>
      </c>
      <c r="E479" s="167">
        <v>8</v>
      </c>
      <c r="F479" s="188"/>
      <c r="G479" s="172">
        <f t="shared" si="24"/>
        <v>0</v>
      </c>
      <c r="H479" s="172">
        <v>0</v>
      </c>
      <c r="I479" s="172">
        <f t="shared" si="25"/>
        <v>0</v>
      </c>
      <c r="J479" s="172">
        <v>519</v>
      </c>
      <c r="K479" s="172">
        <f t="shared" si="26"/>
        <v>4152</v>
      </c>
      <c r="L479" s="172">
        <v>21</v>
      </c>
      <c r="M479" s="172">
        <f t="shared" si="27"/>
        <v>0</v>
      </c>
      <c r="N479" s="172">
        <v>0</v>
      </c>
      <c r="O479" s="172">
        <f t="shared" si="28"/>
        <v>0</v>
      </c>
      <c r="P479" s="172">
        <v>0</v>
      </c>
      <c r="Q479" s="172">
        <f t="shared" si="29"/>
        <v>0</v>
      </c>
      <c r="R479" s="173" t="s">
        <v>789</v>
      </c>
      <c r="S479" s="172" t="s">
        <v>129</v>
      </c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 t="s">
        <v>130</v>
      </c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</row>
    <row r="480" spans="1:59" outlineLevel="1" x14ac:dyDescent="0.2">
      <c r="A480" s="151">
        <v>212</v>
      </c>
      <c r="B480" s="161" t="s">
        <v>795</v>
      </c>
      <c r="C480" s="182" t="s">
        <v>796</v>
      </c>
      <c r="D480" s="163" t="s">
        <v>127</v>
      </c>
      <c r="E480" s="167">
        <v>1</v>
      </c>
      <c r="F480" s="188"/>
      <c r="G480" s="172">
        <f t="shared" si="24"/>
        <v>0</v>
      </c>
      <c r="H480" s="172">
        <v>0</v>
      </c>
      <c r="I480" s="172">
        <f t="shared" si="25"/>
        <v>0</v>
      </c>
      <c r="J480" s="172">
        <v>1768</v>
      </c>
      <c r="K480" s="172">
        <f t="shared" si="26"/>
        <v>1768</v>
      </c>
      <c r="L480" s="172">
        <v>21</v>
      </c>
      <c r="M480" s="172">
        <f t="shared" si="27"/>
        <v>0</v>
      </c>
      <c r="N480" s="172">
        <v>0</v>
      </c>
      <c r="O480" s="172">
        <f t="shared" si="28"/>
        <v>0</v>
      </c>
      <c r="P480" s="172">
        <v>0</v>
      </c>
      <c r="Q480" s="172">
        <f t="shared" si="29"/>
        <v>0</v>
      </c>
      <c r="R480" s="173" t="s">
        <v>789</v>
      </c>
      <c r="S480" s="172" t="s">
        <v>129</v>
      </c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 t="s">
        <v>130</v>
      </c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</row>
    <row r="481" spans="1:59" ht="22.5" outlineLevel="1" x14ac:dyDescent="0.2">
      <c r="A481" s="151">
        <v>213</v>
      </c>
      <c r="B481" s="161" t="s">
        <v>797</v>
      </c>
      <c r="C481" s="182" t="s">
        <v>798</v>
      </c>
      <c r="D481" s="163" t="s">
        <v>127</v>
      </c>
      <c r="E481" s="167">
        <v>1</v>
      </c>
      <c r="F481" s="188"/>
      <c r="G481" s="172">
        <f t="shared" si="24"/>
        <v>0</v>
      </c>
      <c r="H481" s="172">
        <v>0</v>
      </c>
      <c r="I481" s="172">
        <f t="shared" si="25"/>
        <v>0</v>
      </c>
      <c r="J481" s="172">
        <v>24000</v>
      </c>
      <c r="K481" s="172">
        <f t="shared" si="26"/>
        <v>24000</v>
      </c>
      <c r="L481" s="172">
        <v>21</v>
      </c>
      <c r="M481" s="172">
        <f t="shared" si="27"/>
        <v>0</v>
      </c>
      <c r="N481" s="172">
        <v>2.5000000000000001E-2</v>
      </c>
      <c r="O481" s="172">
        <f t="shared" si="28"/>
        <v>0.03</v>
      </c>
      <c r="P481" s="172">
        <v>0</v>
      </c>
      <c r="Q481" s="172">
        <f t="shared" si="29"/>
        <v>0</v>
      </c>
      <c r="R481" s="173"/>
      <c r="S481" s="172" t="s">
        <v>163</v>
      </c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 t="s">
        <v>130</v>
      </c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</row>
    <row r="482" spans="1:59" outlineLevel="1" x14ac:dyDescent="0.2">
      <c r="A482" s="151">
        <v>214</v>
      </c>
      <c r="B482" s="161" t="s">
        <v>799</v>
      </c>
      <c r="C482" s="182" t="s">
        <v>800</v>
      </c>
      <c r="D482" s="163" t="s">
        <v>127</v>
      </c>
      <c r="E482" s="167">
        <v>1</v>
      </c>
      <c r="F482" s="188"/>
      <c r="G482" s="172">
        <f t="shared" si="24"/>
        <v>0</v>
      </c>
      <c r="H482" s="172">
        <v>0</v>
      </c>
      <c r="I482" s="172">
        <f t="shared" si="25"/>
        <v>0</v>
      </c>
      <c r="J482" s="172">
        <v>600</v>
      </c>
      <c r="K482" s="172">
        <f t="shared" si="26"/>
        <v>600</v>
      </c>
      <c r="L482" s="172">
        <v>21</v>
      </c>
      <c r="M482" s="172">
        <f t="shared" si="27"/>
        <v>0</v>
      </c>
      <c r="N482" s="172">
        <v>2.0000000000000002E-5</v>
      </c>
      <c r="O482" s="172">
        <f t="shared" si="28"/>
        <v>0</v>
      </c>
      <c r="P482" s="172">
        <v>0</v>
      </c>
      <c r="Q482" s="172">
        <f t="shared" si="29"/>
        <v>0</v>
      </c>
      <c r="R482" s="173"/>
      <c r="S482" s="172" t="s">
        <v>163</v>
      </c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 t="s">
        <v>130</v>
      </c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</row>
    <row r="483" spans="1:59" outlineLevel="1" x14ac:dyDescent="0.2">
      <c r="A483" s="151">
        <v>215</v>
      </c>
      <c r="B483" s="161" t="s">
        <v>801</v>
      </c>
      <c r="C483" s="182" t="s">
        <v>802</v>
      </c>
      <c r="D483" s="163" t="s">
        <v>127</v>
      </c>
      <c r="E483" s="167">
        <v>1</v>
      </c>
      <c r="F483" s="188"/>
      <c r="G483" s="172">
        <f t="shared" si="24"/>
        <v>0</v>
      </c>
      <c r="H483" s="172">
        <v>0</v>
      </c>
      <c r="I483" s="172">
        <f t="shared" si="25"/>
        <v>0</v>
      </c>
      <c r="J483" s="172">
        <v>1100</v>
      </c>
      <c r="K483" s="172">
        <f t="shared" si="26"/>
        <v>1100</v>
      </c>
      <c r="L483" s="172">
        <v>21</v>
      </c>
      <c r="M483" s="172">
        <f t="shared" si="27"/>
        <v>0</v>
      </c>
      <c r="N483" s="172">
        <v>0</v>
      </c>
      <c r="O483" s="172">
        <f t="shared" si="28"/>
        <v>0</v>
      </c>
      <c r="P483" s="172">
        <v>0</v>
      </c>
      <c r="Q483" s="172">
        <f t="shared" si="29"/>
        <v>0</v>
      </c>
      <c r="R483" s="173"/>
      <c r="S483" s="172" t="s">
        <v>163</v>
      </c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 t="s">
        <v>266</v>
      </c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</row>
    <row r="484" spans="1:59" outlineLevel="1" x14ac:dyDescent="0.2">
      <c r="A484" s="151">
        <v>216</v>
      </c>
      <c r="B484" s="161" t="s">
        <v>803</v>
      </c>
      <c r="C484" s="182" t="s">
        <v>804</v>
      </c>
      <c r="D484" s="163" t="s">
        <v>127</v>
      </c>
      <c r="E484" s="167">
        <v>2</v>
      </c>
      <c r="F484" s="188"/>
      <c r="G484" s="172">
        <f t="shared" si="24"/>
        <v>0</v>
      </c>
      <c r="H484" s="172">
        <v>2975</v>
      </c>
      <c r="I484" s="172">
        <f t="shared" si="25"/>
        <v>5950</v>
      </c>
      <c r="J484" s="172">
        <v>0</v>
      </c>
      <c r="K484" s="172">
        <f t="shared" si="26"/>
        <v>0</v>
      </c>
      <c r="L484" s="172">
        <v>21</v>
      </c>
      <c r="M484" s="172">
        <f t="shared" si="27"/>
        <v>0</v>
      </c>
      <c r="N484" s="172">
        <v>1.4999999999999999E-2</v>
      </c>
      <c r="O484" s="172">
        <f t="shared" si="28"/>
        <v>0.03</v>
      </c>
      <c r="P484" s="172">
        <v>0</v>
      </c>
      <c r="Q484" s="172">
        <f t="shared" si="29"/>
        <v>0</v>
      </c>
      <c r="R484" s="173"/>
      <c r="S484" s="172" t="s">
        <v>163</v>
      </c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 t="s">
        <v>266</v>
      </c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</row>
    <row r="485" spans="1:59" outlineLevel="1" x14ac:dyDescent="0.2">
      <c r="A485" s="151">
        <v>217</v>
      </c>
      <c r="B485" s="161" t="s">
        <v>805</v>
      </c>
      <c r="C485" s="182" t="s">
        <v>806</v>
      </c>
      <c r="D485" s="163" t="s">
        <v>127</v>
      </c>
      <c r="E485" s="167">
        <v>2</v>
      </c>
      <c r="F485" s="270">
        <v>0</v>
      </c>
      <c r="G485" s="172">
        <f t="shared" si="24"/>
        <v>0</v>
      </c>
      <c r="H485" s="172">
        <v>6500</v>
      </c>
      <c r="I485" s="172">
        <f t="shared" si="25"/>
        <v>13000</v>
      </c>
      <c r="J485" s="172">
        <v>0</v>
      </c>
      <c r="K485" s="172">
        <f t="shared" si="26"/>
        <v>0</v>
      </c>
      <c r="L485" s="172">
        <v>21</v>
      </c>
      <c r="M485" s="172">
        <f t="shared" si="27"/>
        <v>0</v>
      </c>
      <c r="N485" s="172">
        <v>0.03</v>
      </c>
      <c r="O485" s="172">
        <f t="shared" si="28"/>
        <v>0.06</v>
      </c>
      <c r="P485" s="172">
        <v>0</v>
      </c>
      <c r="Q485" s="172">
        <f t="shared" si="29"/>
        <v>0</v>
      </c>
      <c r="R485" s="173"/>
      <c r="S485" s="172" t="s">
        <v>163</v>
      </c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 t="s">
        <v>266</v>
      </c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</row>
    <row r="486" spans="1:59" outlineLevel="1" x14ac:dyDescent="0.2">
      <c r="A486" s="151">
        <v>218</v>
      </c>
      <c r="B486" s="161" t="s">
        <v>807</v>
      </c>
      <c r="C486" s="182" t="s">
        <v>808</v>
      </c>
      <c r="D486" s="163" t="s">
        <v>127</v>
      </c>
      <c r="E486" s="167">
        <v>1</v>
      </c>
      <c r="F486" s="188"/>
      <c r="G486" s="172">
        <f t="shared" si="24"/>
        <v>0</v>
      </c>
      <c r="H486" s="172">
        <v>18500</v>
      </c>
      <c r="I486" s="172">
        <f t="shared" si="25"/>
        <v>18500</v>
      </c>
      <c r="J486" s="172">
        <v>0</v>
      </c>
      <c r="K486" s="172">
        <f t="shared" si="26"/>
        <v>0</v>
      </c>
      <c r="L486" s="172">
        <v>21</v>
      </c>
      <c r="M486" s="172">
        <f t="shared" si="27"/>
        <v>0</v>
      </c>
      <c r="N486" s="172">
        <v>2.5000000000000001E-2</v>
      </c>
      <c r="O486" s="172">
        <f t="shared" si="28"/>
        <v>0.03</v>
      </c>
      <c r="P486" s="172">
        <v>0</v>
      </c>
      <c r="Q486" s="172">
        <f t="shared" si="29"/>
        <v>0</v>
      </c>
      <c r="R486" s="173"/>
      <c r="S486" s="172" t="s">
        <v>163</v>
      </c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 t="s">
        <v>266</v>
      </c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</row>
    <row r="487" spans="1:59" outlineLevel="1" x14ac:dyDescent="0.2">
      <c r="A487" s="151">
        <v>219</v>
      </c>
      <c r="B487" s="161" t="s">
        <v>809</v>
      </c>
      <c r="C487" s="182" t="s">
        <v>810</v>
      </c>
      <c r="D487" s="163" t="s">
        <v>127</v>
      </c>
      <c r="E487" s="167">
        <v>1</v>
      </c>
      <c r="F487" s="188"/>
      <c r="G487" s="172">
        <f t="shared" si="24"/>
        <v>0</v>
      </c>
      <c r="H487" s="172">
        <v>26000</v>
      </c>
      <c r="I487" s="172">
        <f t="shared" si="25"/>
        <v>26000</v>
      </c>
      <c r="J487" s="172">
        <v>0</v>
      </c>
      <c r="K487" s="172">
        <f t="shared" si="26"/>
        <v>0</v>
      </c>
      <c r="L487" s="172">
        <v>21</v>
      </c>
      <c r="M487" s="172">
        <f t="shared" si="27"/>
        <v>0</v>
      </c>
      <c r="N487" s="172">
        <v>0</v>
      </c>
      <c r="O487" s="172">
        <f t="shared" si="28"/>
        <v>0</v>
      </c>
      <c r="P487" s="172">
        <v>0</v>
      </c>
      <c r="Q487" s="172">
        <f t="shared" si="29"/>
        <v>0</v>
      </c>
      <c r="R487" s="173"/>
      <c r="S487" s="172" t="s">
        <v>163</v>
      </c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 t="s">
        <v>266</v>
      </c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</row>
    <row r="488" spans="1:59" ht="22.5" outlineLevel="1" x14ac:dyDescent="0.2">
      <c r="A488" s="151">
        <v>220</v>
      </c>
      <c r="B488" s="161" t="s">
        <v>811</v>
      </c>
      <c r="C488" s="182" t="s">
        <v>812</v>
      </c>
      <c r="D488" s="163" t="s">
        <v>127</v>
      </c>
      <c r="E488" s="167">
        <v>2</v>
      </c>
      <c r="F488" s="188"/>
      <c r="G488" s="172">
        <f t="shared" si="24"/>
        <v>0</v>
      </c>
      <c r="H488" s="172">
        <v>15000</v>
      </c>
      <c r="I488" s="172">
        <f t="shared" si="25"/>
        <v>30000</v>
      </c>
      <c r="J488" s="172">
        <v>0</v>
      </c>
      <c r="K488" s="172">
        <f t="shared" si="26"/>
        <v>0</v>
      </c>
      <c r="L488" s="172">
        <v>21</v>
      </c>
      <c r="M488" s="172">
        <f t="shared" si="27"/>
        <v>0</v>
      </c>
      <c r="N488" s="172">
        <v>1.2999999999999999E-2</v>
      </c>
      <c r="O488" s="172">
        <f t="shared" si="28"/>
        <v>0.03</v>
      </c>
      <c r="P488" s="172">
        <v>0</v>
      </c>
      <c r="Q488" s="172">
        <f t="shared" si="29"/>
        <v>0</v>
      </c>
      <c r="R488" s="173" t="s">
        <v>265</v>
      </c>
      <c r="S488" s="172" t="s">
        <v>129</v>
      </c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 t="s">
        <v>266</v>
      </c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</row>
    <row r="489" spans="1:59" outlineLevel="1" x14ac:dyDescent="0.2">
      <c r="A489" s="151">
        <v>221</v>
      </c>
      <c r="B489" s="161" t="s">
        <v>813</v>
      </c>
      <c r="C489" s="182" t="s">
        <v>814</v>
      </c>
      <c r="D489" s="163" t="s">
        <v>127</v>
      </c>
      <c r="E489" s="167">
        <v>4</v>
      </c>
      <c r="F489" s="188"/>
      <c r="G489" s="172">
        <f t="shared" si="24"/>
        <v>0</v>
      </c>
      <c r="H489" s="172">
        <v>1273</v>
      </c>
      <c r="I489" s="172">
        <f t="shared" si="25"/>
        <v>5092</v>
      </c>
      <c r="J489" s="172">
        <v>0</v>
      </c>
      <c r="K489" s="172">
        <f t="shared" si="26"/>
        <v>0</v>
      </c>
      <c r="L489" s="172">
        <v>21</v>
      </c>
      <c r="M489" s="172">
        <f t="shared" si="27"/>
        <v>0</v>
      </c>
      <c r="N489" s="172">
        <v>1.55E-2</v>
      </c>
      <c r="O489" s="172">
        <f t="shared" si="28"/>
        <v>0.06</v>
      </c>
      <c r="P489" s="172">
        <v>0</v>
      </c>
      <c r="Q489" s="172">
        <f t="shared" si="29"/>
        <v>0</v>
      </c>
      <c r="R489" s="173" t="s">
        <v>265</v>
      </c>
      <c r="S489" s="172" t="s">
        <v>129</v>
      </c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 t="s">
        <v>266</v>
      </c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</row>
    <row r="490" spans="1:59" outlineLevel="1" x14ac:dyDescent="0.2">
      <c r="A490" s="151">
        <v>222</v>
      </c>
      <c r="B490" s="161" t="s">
        <v>815</v>
      </c>
      <c r="C490" s="182" t="s">
        <v>816</v>
      </c>
      <c r="D490" s="163" t="s">
        <v>127</v>
      </c>
      <c r="E490" s="167">
        <v>3</v>
      </c>
      <c r="F490" s="188"/>
      <c r="G490" s="172">
        <f t="shared" si="24"/>
        <v>0</v>
      </c>
      <c r="H490" s="172">
        <v>2200</v>
      </c>
      <c r="I490" s="172">
        <f t="shared" si="25"/>
        <v>6600</v>
      </c>
      <c r="J490" s="172">
        <v>0</v>
      </c>
      <c r="K490" s="172">
        <f t="shared" si="26"/>
        <v>0</v>
      </c>
      <c r="L490" s="172">
        <v>21</v>
      </c>
      <c r="M490" s="172">
        <f t="shared" si="27"/>
        <v>0</v>
      </c>
      <c r="N490" s="172">
        <v>1.6E-2</v>
      </c>
      <c r="O490" s="172">
        <f t="shared" si="28"/>
        <v>0.05</v>
      </c>
      <c r="P490" s="172">
        <v>0</v>
      </c>
      <c r="Q490" s="172">
        <f t="shared" si="29"/>
        <v>0</v>
      </c>
      <c r="R490" s="173" t="s">
        <v>265</v>
      </c>
      <c r="S490" s="172" t="s">
        <v>129</v>
      </c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 t="s">
        <v>266</v>
      </c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</row>
    <row r="491" spans="1:59" outlineLevel="1" x14ac:dyDescent="0.2">
      <c r="A491" s="151">
        <v>223</v>
      </c>
      <c r="B491" s="161" t="s">
        <v>817</v>
      </c>
      <c r="C491" s="182" t="s">
        <v>818</v>
      </c>
      <c r="D491" s="163" t="s">
        <v>127</v>
      </c>
      <c r="E491" s="167">
        <v>1</v>
      </c>
      <c r="F491" s="188"/>
      <c r="G491" s="172">
        <f t="shared" si="24"/>
        <v>0</v>
      </c>
      <c r="H491" s="172">
        <v>2900</v>
      </c>
      <c r="I491" s="172">
        <f t="shared" si="25"/>
        <v>2900</v>
      </c>
      <c r="J491" s="172">
        <v>0</v>
      </c>
      <c r="K491" s="172">
        <f t="shared" si="26"/>
        <v>0</v>
      </c>
      <c r="L491" s="172">
        <v>21</v>
      </c>
      <c r="M491" s="172">
        <f t="shared" si="27"/>
        <v>0</v>
      </c>
      <c r="N491" s="172">
        <v>0.02</v>
      </c>
      <c r="O491" s="172">
        <f t="shared" si="28"/>
        <v>0.02</v>
      </c>
      <c r="P491" s="172">
        <v>0</v>
      </c>
      <c r="Q491" s="172">
        <f t="shared" si="29"/>
        <v>0</v>
      </c>
      <c r="R491" s="173"/>
      <c r="S491" s="172" t="s">
        <v>163</v>
      </c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 t="s">
        <v>601</v>
      </c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</row>
    <row r="492" spans="1:59" x14ac:dyDescent="0.2">
      <c r="A492" s="151">
        <v>224</v>
      </c>
      <c r="B492" s="161" t="s">
        <v>819</v>
      </c>
      <c r="C492" s="182" t="s">
        <v>820</v>
      </c>
      <c r="D492" s="163" t="s">
        <v>162</v>
      </c>
      <c r="E492" s="167">
        <v>0.28958</v>
      </c>
      <c r="F492" s="188"/>
      <c r="G492" s="172">
        <f t="shared" si="24"/>
        <v>0</v>
      </c>
      <c r="H492" s="172">
        <v>0</v>
      </c>
      <c r="I492" s="172">
        <f t="shared" si="25"/>
        <v>0</v>
      </c>
      <c r="J492" s="172">
        <v>743</v>
      </c>
      <c r="K492" s="172">
        <f t="shared" si="26"/>
        <v>215.16</v>
      </c>
      <c r="L492" s="172">
        <v>21</v>
      </c>
      <c r="M492" s="172">
        <f t="shared" si="27"/>
        <v>0</v>
      </c>
      <c r="N492" s="172">
        <v>0</v>
      </c>
      <c r="O492" s="172">
        <f t="shared" si="28"/>
        <v>0</v>
      </c>
      <c r="P492" s="172">
        <v>0</v>
      </c>
      <c r="Q492" s="172">
        <f t="shared" si="29"/>
        <v>0</v>
      </c>
      <c r="R492" s="173" t="s">
        <v>789</v>
      </c>
      <c r="S492" s="172" t="s">
        <v>129</v>
      </c>
      <c r="AD492" t="s">
        <v>125</v>
      </c>
    </row>
    <row r="493" spans="1:59" outlineLevel="1" x14ac:dyDescent="0.2">
      <c r="A493" s="157" t="s">
        <v>124</v>
      </c>
      <c r="B493" s="162" t="s">
        <v>91</v>
      </c>
      <c r="C493" s="184" t="s">
        <v>92</v>
      </c>
      <c r="D493" s="165"/>
      <c r="E493" s="169"/>
      <c r="F493" s="174"/>
      <c r="G493" s="174">
        <f>SUM(G494:G501)</f>
        <v>0</v>
      </c>
      <c r="H493" s="174"/>
      <c r="I493" s="174">
        <f>SUM(I494:I501)</f>
        <v>17280</v>
      </c>
      <c r="J493" s="174"/>
      <c r="K493" s="174">
        <f>SUM(K494:K501)</f>
        <v>6894.7999999999993</v>
      </c>
      <c r="L493" s="174"/>
      <c r="M493" s="174">
        <f>SUM(M494:M501)</f>
        <v>0</v>
      </c>
      <c r="N493" s="174"/>
      <c r="O493" s="174">
        <f>SUM(O494:O501)</f>
        <v>0.17</v>
      </c>
      <c r="P493" s="174"/>
      <c r="Q493" s="174">
        <f>SUM(Q494:Q501)</f>
        <v>0</v>
      </c>
      <c r="R493" s="175"/>
      <c r="S493" s="174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 t="s">
        <v>130</v>
      </c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</row>
    <row r="494" spans="1:59" outlineLevel="1" x14ac:dyDescent="0.2">
      <c r="A494" s="151">
        <v>225</v>
      </c>
      <c r="B494" s="161" t="s">
        <v>821</v>
      </c>
      <c r="C494" s="182" t="s">
        <v>822</v>
      </c>
      <c r="D494" s="163" t="s">
        <v>137</v>
      </c>
      <c r="E494" s="167">
        <v>9.8000000000000007</v>
      </c>
      <c r="F494" s="188"/>
      <c r="G494" s="172">
        <f>ROUND(E494*F494,2)</f>
        <v>0</v>
      </c>
      <c r="H494" s="172">
        <v>0</v>
      </c>
      <c r="I494" s="172">
        <f>ROUND(E494*H494,2)</f>
        <v>0</v>
      </c>
      <c r="J494" s="172">
        <v>88</v>
      </c>
      <c r="K494" s="172">
        <f>ROUND(E494*J494,2)</f>
        <v>862.4</v>
      </c>
      <c r="L494" s="172">
        <v>21</v>
      </c>
      <c r="M494" s="172">
        <f>G494*(1+L494/100)</f>
        <v>0</v>
      </c>
      <c r="N494" s="172">
        <v>0</v>
      </c>
      <c r="O494" s="172">
        <f>ROUND(E494*N494,2)</f>
        <v>0</v>
      </c>
      <c r="P494" s="172">
        <v>0</v>
      </c>
      <c r="Q494" s="172">
        <f>ROUND(E494*P494,2)</f>
        <v>0</v>
      </c>
      <c r="R494" s="173" t="s">
        <v>823</v>
      </c>
      <c r="S494" s="172" t="s">
        <v>129</v>
      </c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 t="s">
        <v>142</v>
      </c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</row>
    <row r="495" spans="1:59" outlineLevel="1" x14ac:dyDescent="0.2">
      <c r="A495" s="151"/>
      <c r="B495" s="161"/>
      <c r="C495" s="183" t="s">
        <v>489</v>
      </c>
      <c r="D495" s="164"/>
      <c r="E495" s="168">
        <v>9.8000000000000007</v>
      </c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3"/>
      <c r="S495" s="172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 t="s">
        <v>130</v>
      </c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</row>
    <row r="496" spans="1:59" outlineLevel="1" x14ac:dyDescent="0.2">
      <c r="A496" s="151">
        <v>226</v>
      </c>
      <c r="B496" s="161" t="s">
        <v>824</v>
      </c>
      <c r="C496" s="182" t="s">
        <v>825</v>
      </c>
      <c r="D496" s="163" t="s">
        <v>826</v>
      </c>
      <c r="E496" s="167">
        <v>132</v>
      </c>
      <c r="F496" s="188"/>
      <c r="G496" s="172">
        <f>ROUND(E496*F496,2)</f>
        <v>0</v>
      </c>
      <c r="H496" s="172">
        <v>0</v>
      </c>
      <c r="I496" s="172">
        <f>ROUND(E496*H496,2)</f>
        <v>0</v>
      </c>
      <c r="J496" s="172">
        <v>45.7</v>
      </c>
      <c r="K496" s="172">
        <f>ROUND(E496*J496,2)</f>
        <v>6032.4</v>
      </c>
      <c r="L496" s="172">
        <v>21</v>
      </c>
      <c r="M496" s="172">
        <f>G496*(1+L496/100)</f>
        <v>0</v>
      </c>
      <c r="N496" s="172">
        <v>5.0000000000000002E-5</v>
      </c>
      <c r="O496" s="172">
        <f>ROUND(E496*N496,2)</f>
        <v>0.01</v>
      </c>
      <c r="P496" s="172">
        <v>0</v>
      </c>
      <c r="Q496" s="172">
        <f>ROUND(E496*P496,2)</f>
        <v>0</v>
      </c>
      <c r="R496" s="173" t="s">
        <v>823</v>
      </c>
      <c r="S496" s="172" t="s">
        <v>129</v>
      </c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 t="s">
        <v>142</v>
      </c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</row>
    <row r="497" spans="1:59" outlineLevel="1" x14ac:dyDescent="0.2">
      <c r="A497" s="151"/>
      <c r="B497" s="161"/>
      <c r="C497" s="183" t="s">
        <v>827</v>
      </c>
      <c r="D497" s="164"/>
      <c r="E497" s="168">
        <v>132</v>
      </c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3"/>
      <c r="S497" s="172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 t="s">
        <v>266</v>
      </c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</row>
    <row r="498" spans="1:59" outlineLevel="1" x14ac:dyDescent="0.2">
      <c r="A498" s="151">
        <v>227</v>
      </c>
      <c r="B498" s="161" t="s">
        <v>828</v>
      </c>
      <c r="C498" s="182" t="s">
        <v>829</v>
      </c>
      <c r="D498" s="163" t="s">
        <v>137</v>
      </c>
      <c r="E498" s="167">
        <v>48</v>
      </c>
      <c r="F498" s="188"/>
      <c r="G498" s="172">
        <f>ROUND(E498*F498,2)</f>
        <v>0</v>
      </c>
      <c r="H498" s="172">
        <v>360</v>
      </c>
      <c r="I498" s="172">
        <f>ROUND(E498*H498,2)</f>
        <v>17280</v>
      </c>
      <c r="J498" s="172">
        <v>0</v>
      </c>
      <c r="K498" s="172">
        <f>ROUND(E498*J498,2)</f>
        <v>0</v>
      </c>
      <c r="L498" s="172">
        <v>21</v>
      </c>
      <c r="M498" s="172">
        <f>G498*(1+L498/100)</f>
        <v>0</v>
      </c>
      <c r="N498" s="172">
        <v>3.3999999999999998E-3</v>
      </c>
      <c r="O498" s="172">
        <f>ROUND(E498*N498,2)</f>
        <v>0.16</v>
      </c>
      <c r="P498" s="172">
        <v>0</v>
      </c>
      <c r="Q498" s="172">
        <f>ROUND(E498*P498,2)</f>
        <v>0</v>
      </c>
      <c r="R498" s="173"/>
      <c r="S498" s="172" t="s">
        <v>163</v>
      </c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 t="s">
        <v>142</v>
      </c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</row>
    <row r="499" spans="1:59" outlineLevel="1" x14ac:dyDescent="0.2">
      <c r="A499" s="151"/>
      <c r="B499" s="161"/>
      <c r="C499" s="183" t="s">
        <v>830</v>
      </c>
      <c r="D499" s="164"/>
      <c r="E499" s="168">
        <v>33.35</v>
      </c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3"/>
      <c r="S499" s="172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 t="s">
        <v>142</v>
      </c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</row>
    <row r="500" spans="1:59" outlineLevel="1" x14ac:dyDescent="0.2">
      <c r="A500" s="151"/>
      <c r="B500" s="161"/>
      <c r="C500" s="183" t="s">
        <v>831</v>
      </c>
      <c r="D500" s="164"/>
      <c r="E500" s="168">
        <v>5.3</v>
      </c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3"/>
      <c r="S500" s="172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 t="s">
        <v>142</v>
      </c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</row>
    <row r="501" spans="1:59" x14ac:dyDescent="0.2">
      <c r="A501" s="151"/>
      <c r="B501" s="161"/>
      <c r="C501" s="183" t="s">
        <v>832</v>
      </c>
      <c r="D501" s="164"/>
      <c r="E501" s="168">
        <v>9.35</v>
      </c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3"/>
      <c r="S501" s="172"/>
      <c r="AD501" t="s">
        <v>125</v>
      </c>
    </row>
    <row r="502" spans="1:59" outlineLevel="1" x14ac:dyDescent="0.2">
      <c r="A502" s="157" t="s">
        <v>124</v>
      </c>
      <c r="B502" s="162" t="s">
        <v>93</v>
      </c>
      <c r="C502" s="184" t="s">
        <v>94</v>
      </c>
      <c r="D502" s="165"/>
      <c r="E502" s="169"/>
      <c r="F502" s="174"/>
      <c r="G502" s="174">
        <f>SUM(G503:G532)</f>
        <v>0</v>
      </c>
      <c r="H502" s="174"/>
      <c r="I502" s="174">
        <f>SUM(I503:I532)</f>
        <v>18240</v>
      </c>
      <c r="J502" s="174"/>
      <c r="K502" s="174">
        <f>SUM(K503:K532)</f>
        <v>24971.260000000006</v>
      </c>
      <c r="L502" s="174"/>
      <c r="M502" s="174">
        <f>SUM(M503:M532)</f>
        <v>0</v>
      </c>
      <c r="N502" s="174"/>
      <c r="O502" s="174">
        <f>SUM(O503:O532)</f>
        <v>0.85000000000000009</v>
      </c>
      <c r="P502" s="174"/>
      <c r="Q502" s="174">
        <f>SUM(Q503:Q532)</f>
        <v>0</v>
      </c>
      <c r="R502" s="175"/>
      <c r="S502" s="174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 t="s">
        <v>130</v>
      </c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</row>
    <row r="503" spans="1:59" outlineLevel="1" x14ac:dyDescent="0.2">
      <c r="A503" s="151">
        <v>228</v>
      </c>
      <c r="B503" s="161" t="s">
        <v>833</v>
      </c>
      <c r="C503" s="182" t="s">
        <v>834</v>
      </c>
      <c r="D503" s="163" t="s">
        <v>133</v>
      </c>
      <c r="E503" s="167">
        <v>35.44</v>
      </c>
      <c r="F503" s="188"/>
      <c r="G503" s="172">
        <f>ROUND(E503*F503,2)</f>
        <v>0</v>
      </c>
      <c r="H503" s="172">
        <v>0</v>
      </c>
      <c r="I503" s="172">
        <f>ROUND(E503*H503,2)</f>
        <v>0</v>
      </c>
      <c r="J503" s="172">
        <v>40.799999999999997</v>
      </c>
      <c r="K503" s="172">
        <f>ROUND(E503*J503,2)</f>
        <v>1445.95</v>
      </c>
      <c r="L503" s="172">
        <v>21</v>
      </c>
      <c r="M503" s="172">
        <f>G503*(1+L503/100)</f>
        <v>0</v>
      </c>
      <c r="N503" s="172">
        <v>2.1000000000000001E-4</v>
      </c>
      <c r="O503" s="172">
        <f>ROUND(E503*N503,2)</f>
        <v>0.01</v>
      </c>
      <c r="P503" s="172">
        <v>0</v>
      </c>
      <c r="Q503" s="172">
        <f>ROUND(E503*P503,2)</f>
        <v>0</v>
      </c>
      <c r="R503" s="173" t="s">
        <v>835</v>
      </c>
      <c r="S503" s="172" t="s">
        <v>129</v>
      </c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 t="s">
        <v>142</v>
      </c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</row>
    <row r="504" spans="1:59" outlineLevel="1" x14ac:dyDescent="0.2">
      <c r="A504" s="151"/>
      <c r="B504" s="161"/>
      <c r="C504" s="183" t="s">
        <v>357</v>
      </c>
      <c r="D504" s="164"/>
      <c r="E504" s="168">
        <v>22.15</v>
      </c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3"/>
      <c r="S504" s="172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 t="s">
        <v>142</v>
      </c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</row>
    <row r="505" spans="1:59" outlineLevel="1" x14ac:dyDescent="0.2">
      <c r="A505" s="151"/>
      <c r="B505" s="161"/>
      <c r="C505" s="183" t="s">
        <v>358</v>
      </c>
      <c r="D505" s="164"/>
      <c r="E505" s="168">
        <v>13.29</v>
      </c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3"/>
      <c r="S505" s="172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 t="s">
        <v>130</v>
      </c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</row>
    <row r="506" spans="1:59" outlineLevel="1" x14ac:dyDescent="0.2">
      <c r="A506" s="151">
        <v>229</v>
      </c>
      <c r="B506" s="161" t="s">
        <v>836</v>
      </c>
      <c r="C506" s="182" t="s">
        <v>837</v>
      </c>
      <c r="D506" s="163" t="s">
        <v>137</v>
      </c>
      <c r="E506" s="167">
        <v>20.6</v>
      </c>
      <c r="F506" s="188"/>
      <c r="G506" s="172">
        <f>ROUND(E506*F506,2)</f>
        <v>0</v>
      </c>
      <c r="H506" s="172">
        <v>0</v>
      </c>
      <c r="I506" s="172">
        <f>ROUND(E506*H506,2)</f>
        <v>0</v>
      </c>
      <c r="J506" s="172">
        <v>95.5</v>
      </c>
      <c r="K506" s="172">
        <f>ROUND(E506*J506,2)</f>
        <v>1967.3</v>
      </c>
      <c r="L506" s="172">
        <v>21</v>
      </c>
      <c r="M506" s="172">
        <f>G506*(1+L506/100)</f>
        <v>0</v>
      </c>
      <c r="N506" s="172">
        <v>0</v>
      </c>
      <c r="O506" s="172">
        <f>ROUND(E506*N506,2)</f>
        <v>0</v>
      </c>
      <c r="P506" s="172">
        <v>0</v>
      </c>
      <c r="Q506" s="172">
        <f>ROUND(E506*P506,2)</f>
        <v>0</v>
      </c>
      <c r="R506" s="173" t="s">
        <v>835</v>
      </c>
      <c r="S506" s="172" t="s">
        <v>129</v>
      </c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 t="s">
        <v>142</v>
      </c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</row>
    <row r="507" spans="1:59" ht="22.5" outlineLevel="1" x14ac:dyDescent="0.2">
      <c r="A507" s="151"/>
      <c r="B507" s="161"/>
      <c r="C507" s="183" t="s">
        <v>838</v>
      </c>
      <c r="D507" s="164"/>
      <c r="E507" s="168">
        <v>12</v>
      </c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3"/>
      <c r="S507" s="172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 t="s">
        <v>142</v>
      </c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</row>
    <row r="508" spans="1:59" outlineLevel="1" x14ac:dyDescent="0.2">
      <c r="A508" s="151"/>
      <c r="B508" s="161"/>
      <c r="C508" s="183" t="s">
        <v>839</v>
      </c>
      <c r="D508" s="164"/>
      <c r="E508" s="168">
        <v>2.1</v>
      </c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3"/>
      <c r="S508" s="172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 t="s">
        <v>142</v>
      </c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</row>
    <row r="509" spans="1:59" outlineLevel="1" x14ac:dyDescent="0.2">
      <c r="A509" s="151"/>
      <c r="B509" s="161"/>
      <c r="C509" s="183" t="s">
        <v>840</v>
      </c>
      <c r="D509" s="164"/>
      <c r="E509" s="168">
        <v>4.0999999999999996</v>
      </c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3"/>
      <c r="S509" s="172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 t="s">
        <v>142</v>
      </c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</row>
    <row r="510" spans="1:59" outlineLevel="1" x14ac:dyDescent="0.2">
      <c r="A510" s="151"/>
      <c r="B510" s="161"/>
      <c r="C510" s="183" t="s">
        <v>841</v>
      </c>
      <c r="D510" s="164"/>
      <c r="E510" s="168">
        <v>2.4</v>
      </c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3"/>
      <c r="S510" s="172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 t="s">
        <v>130</v>
      </c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</row>
    <row r="511" spans="1:59" outlineLevel="1" x14ac:dyDescent="0.2">
      <c r="A511" s="151">
        <v>230</v>
      </c>
      <c r="B511" s="161" t="s">
        <v>842</v>
      </c>
      <c r="C511" s="182" t="s">
        <v>843</v>
      </c>
      <c r="D511" s="163" t="s">
        <v>133</v>
      </c>
      <c r="E511" s="167">
        <v>2.52</v>
      </c>
      <c r="F511" s="188"/>
      <c r="G511" s="172">
        <f>ROUND(E511*F511,2)</f>
        <v>0</v>
      </c>
      <c r="H511" s="172">
        <v>0</v>
      </c>
      <c r="I511" s="172">
        <f>ROUND(E511*H511,2)</f>
        <v>0</v>
      </c>
      <c r="J511" s="172">
        <v>488</v>
      </c>
      <c r="K511" s="172">
        <f>ROUND(E511*J511,2)</f>
        <v>1229.76</v>
      </c>
      <c r="L511" s="172">
        <v>21</v>
      </c>
      <c r="M511" s="172">
        <f>G511*(1+L511/100)</f>
        <v>0</v>
      </c>
      <c r="N511" s="172">
        <v>5.4599999999999996E-3</v>
      </c>
      <c r="O511" s="172">
        <f>ROUND(E511*N511,2)</f>
        <v>0.01</v>
      </c>
      <c r="P511" s="172">
        <v>0</v>
      </c>
      <c r="Q511" s="172">
        <f>ROUND(E511*P511,2)</f>
        <v>0</v>
      </c>
      <c r="R511" s="173" t="s">
        <v>835</v>
      </c>
      <c r="S511" s="172" t="s">
        <v>129</v>
      </c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 t="s">
        <v>142</v>
      </c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</row>
    <row r="512" spans="1:59" outlineLevel="1" x14ac:dyDescent="0.2">
      <c r="A512" s="151"/>
      <c r="B512" s="161"/>
      <c r="C512" s="183" t="s">
        <v>844</v>
      </c>
      <c r="D512" s="164"/>
      <c r="E512" s="168">
        <v>2.52</v>
      </c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3"/>
      <c r="S512" s="172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 t="s">
        <v>130</v>
      </c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</row>
    <row r="513" spans="1:59" outlineLevel="1" x14ac:dyDescent="0.2">
      <c r="A513" s="151">
        <v>231</v>
      </c>
      <c r="B513" s="161" t="s">
        <v>845</v>
      </c>
      <c r="C513" s="182" t="s">
        <v>846</v>
      </c>
      <c r="D513" s="163" t="s">
        <v>133</v>
      </c>
      <c r="E513" s="167">
        <v>35.965000000000003</v>
      </c>
      <c r="F513" s="188"/>
      <c r="G513" s="172">
        <f>ROUND(E513*F513,2)</f>
        <v>0</v>
      </c>
      <c r="H513" s="172">
        <v>0</v>
      </c>
      <c r="I513" s="172">
        <f>ROUND(E513*H513,2)</f>
        <v>0</v>
      </c>
      <c r="J513" s="172">
        <v>462</v>
      </c>
      <c r="K513" s="172">
        <f>ROUND(E513*J513,2)</f>
        <v>16615.830000000002</v>
      </c>
      <c r="L513" s="172">
        <v>21</v>
      </c>
      <c r="M513" s="172">
        <f>G513*(1+L513/100)</f>
        <v>0</v>
      </c>
      <c r="N513" s="172">
        <v>4.8300000000000001E-3</v>
      </c>
      <c r="O513" s="172">
        <f>ROUND(E513*N513,2)</f>
        <v>0.17</v>
      </c>
      <c r="P513" s="172">
        <v>0</v>
      </c>
      <c r="Q513" s="172">
        <f>ROUND(E513*P513,2)</f>
        <v>0</v>
      </c>
      <c r="R513" s="173" t="s">
        <v>835</v>
      </c>
      <c r="S513" s="172" t="s">
        <v>129</v>
      </c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 t="s">
        <v>142</v>
      </c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</row>
    <row r="514" spans="1:59" outlineLevel="1" x14ac:dyDescent="0.2">
      <c r="A514" s="151"/>
      <c r="B514" s="161"/>
      <c r="C514" s="183" t="s">
        <v>847</v>
      </c>
      <c r="D514" s="164"/>
      <c r="E514" s="168">
        <v>22.675000000000001</v>
      </c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3"/>
      <c r="S514" s="172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 t="s">
        <v>142</v>
      </c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</row>
    <row r="515" spans="1:59" outlineLevel="1" x14ac:dyDescent="0.2">
      <c r="A515" s="151"/>
      <c r="B515" s="161"/>
      <c r="C515" s="183" t="s">
        <v>358</v>
      </c>
      <c r="D515" s="164"/>
      <c r="E515" s="168">
        <v>13.29</v>
      </c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3"/>
      <c r="S515" s="172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 t="s">
        <v>130</v>
      </c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</row>
    <row r="516" spans="1:59" outlineLevel="1" x14ac:dyDescent="0.2">
      <c r="A516" s="151">
        <v>232</v>
      </c>
      <c r="B516" s="161" t="s">
        <v>848</v>
      </c>
      <c r="C516" s="182" t="s">
        <v>849</v>
      </c>
      <c r="D516" s="163" t="s">
        <v>137</v>
      </c>
      <c r="E516" s="167">
        <v>67.8</v>
      </c>
      <c r="F516" s="188"/>
      <c r="G516" s="172">
        <f>ROUND(E516*F516,2)</f>
        <v>0</v>
      </c>
      <c r="H516" s="172">
        <v>0</v>
      </c>
      <c r="I516" s="172">
        <f>ROUND(E516*H516,2)</f>
        <v>0</v>
      </c>
      <c r="J516" s="172">
        <v>44.2</v>
      </c>
      <c r="K516" s="172">
        <f>ROUND(E516*J516,2)</f>
        <v>2996.76</v>
      </c>
      <c r="L516" s="172">
        <v>21</v>
      </c>
      <c r="M516" s="172">
        <f>G516*(1+L516/100)</f>
        <v>0</v>
      </c>
      <c r="N516" s="172">
        <v>4.0000000000000003E-5</v>
      </c>
      <c r="O516" s="172">
        <f>ROUND(E516*N516,2)</f>
        <v>0</v>
      </c>
      <c r="P516" s="172">
        <v>0</v>
      </c>
      <c r="Q516" s="172">
        <f>ROUND(E516*P516,2)</f>
        <v>0</v>
      </c>
      <c r="R516" s="173" t="s">
        <v>835</v>
      </c>
      <c r="S516" s="172" t="s">
        <v>129</v>
      </c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 t="s">
        <v>142</v>
      </c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</row>
    <row r="517" spans="1:59" outlineLevel="1" x14ac:dyDescent="0.2">
      <c r="A517" s="151"/>
      <c r="B517" s="161"/>
      <c r="C517" s="183" t="s">
        <v>850</v>
      </c>
      <c r="D517" s="164"/>
      <c r="E517" s="168">
        <v>17.399999999999999</v>
      </c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3"/>
      <c r="S517" s="172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 t="s">
        <v>142</v>
      </c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</row>
    <row r="518" spans="1:59" outlineLevel="1" x14ac:dyDescent="0.2">
      <c r="A518" s="151"/>
      <c r="B518" s="161"/>
      <c r="C518" s="183" t="s">
        <v>851</v>
      </c>
      <c r="D518" s="164"/>
      <c r="E518" s="168">
        <v>4.0999999999999996</v>
      </c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3"/>
      <c r="S518" s="172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 t="s">
        <v>142</v>
      </c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</row>
    <row r="519" spans="1:59" outlineLevel="1" x14ac:dyDescent="0.2">
      <c r="A519" s="151"/>
      <c r="B519" s="161"/>
      <c r="C519" s="183" t="s">
        <v>852</v>
      </c>
      <c r="D519" s="164"/>
      <c r="E519" s="168">
        <v>5.7</v>
      </c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3"/>
      <c r="S519" s="172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 t="s">
        <v>142</v>
      </c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</row>
    <row r="520" spans="1:59" outlineLevel="1" x14ac:dyDescent="0.2">
      <c r="A520" s="151"/>
      <c r="B520" s="161"/>
      <c r="C520" s="183" t="s">
        <v>853</v>
      </c>
      <c r="D520" s="164"/>
      <c r="E520" s="168">
        <v>8.1999999999999993</v>
      </c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3"/>
      <c r="S520" s="172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 t="s">
        <v>142</v>
      </c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</row>
    <row r="521" spans="1:59" outlineLevel="1" x14ac:dyDescent="0.2">
      <c r="A521" s="151"/>
      <c r="B521" s="161"/>
      <c r="C521" s="183" t="s">
        <v>854</v>
      </c>
      <c r="D521" s="164"/>
      <c r="E521" s="168">
        <v>4.0999999999999996</v>
      </c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3"/>
      <c r="S521" s="172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 t="s">
        <v>142</v>
      </c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</row>
    <row r="522" spans="1:59" outlineLevel="1" x14ac:dyDescent="0.2">
      <c r="A522" s="151"/>
      <c r="B522" s="161"/>
      <c r="C522" s="183" t="s">
        <v>855</v>
      </c>
      <c r="D522" s="164"/>
      <c r="E522" s="168">
        <v>7.7</v>
      </c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3"/>
      <c r="S522" s="172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 t="s">
        <v>142</v>
      </c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</row>
    <row r="523" spans="1:59" outlineLevel="1" x14ac:dyDescent="0.2">
      <c r="A523" s="151"/>
      <c r="B523" s="161"/>
      <c r="C523" s="183" t="s">
        <v>856</v>
      </c>
      <c r="D523" s="164"/>
      <c r="E523" s="168">
        <v>5.4</v>
      </c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3"/>
      <c r="S523" s="172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 t="s">
        <v>142</v>
      </c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</row>
    <row r="524" spans="1:59" outlineLevel="1" x14ac:dyDescent="0.2">
      <c r="A524" s="151"/>
      <c r="B524" s="161"/>
      <c r="C524" s="183" t="s">
        <v>857</v>
      </c>
      <c r="D524" s="164"/>
      <c r="E524" s="168">
        <v>8.1999999999999993</v>
      </c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3"/>
      <c r="S524" s="172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 t="s">
        <v>142</v>
      </c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</row>
    <row r="525" spans="1:59" outlineLevel="1" x14ac:dyDescent="0.2">
      <c r="A525" s="151"/>
      <c r="B525" s="161"/>
      <c r="C525" s="183" t="s">
        <v>375</v>
      </c>
      <c r="D525" s="164"/>
      <c r="E525" s="168">
        <v>7</v>
      </c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3"/>
      <c r="S525" s="172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 t="s">
        <v>130</v>
      </c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</row>
    <row r="526" spans="1:59" outlineLevel="1" x14ac:dyDescent="0.2">
      <c r="A526" s="151">
        <v>233</v>
      </c>
      <c r="B526" s="161" t="s">
        <v>858</v>
      </c>
      <c r="C526" s="182" t="s">
        <v>859</v>
      </c>
      <c r="D526" s="163" t="s">
        <v>133</v>
      </c>
      <c r="E526" s="167">
        <v>23.04</v>
      </c>
      <c r="F526" s="188"/>
      <c r="G526" s="172">
        <f>ROUND(E526*F526,2)</f>
        <v>0</v>
      </c>
      <c r="H526" s="172">
        <v>0</v>
      </c>
      <c r="I526" s="172">
        <f>ROUND(E526*H526,2)</f>
        <v>0</v>
      </c>
      <c r="J526" s="172">
        <v>12.1</v>
      </c>
      <c r="K526" s="172">
        <f>ROUND(E526*J526,2)</f>
        <v>278.77999999999997</v>
      </c>
      <c r="L526" s="172">
        <v>21</v>
      </c>
      <c r="M526" s="172">
        <f>G526*(1+L526/100)</f>
        <v>0</v>
      </c>
      <c r="N526" s="172">
        <v>0</v>
      </c>
      <c r="O526" s="172">
        <f>ROUND(E526*N526,2)</f>
        <v>0</v>
      </c>
      <c r="P526" s="172">
        <v>0</v>
      </c>
      <c r="Q526" s="172">
        <f>ROUND(E526*P526,2)</f>
        <v>0</v>
      </c>
      <c r="R526" s="173" t="s">
        <v>835</v>
      </c>
      <c r="S526" s="172" t="s">
        <v>129</v>
      </c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 t="s">
        <v>142</v>
      </c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</row>
    <row r="527" spans="1:59" outlineLevel="1" x14ac:dyDescent="0.2">
      <c r="A527" s="151"/>
      <c r="B527" s="161"/>
      <c r="C527" s="183" t="s">
        <v>860</v>
      </c>
      <c r="D527" s="164"/>
      <c r="E527" s="168">
        <v>9.75</v>
      </c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3"/>
      <c r="S527" s="172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 t="s">
        <v>142</v>
      </c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</row>
    <row r="528" spans="1:59" outlineLevel="1" x14ac:dyDescent="0.2">
      <c r="A528" s="151"/>
      <c r="B528" s="161"/>
      <c r="C528" s="183" t="s">
        <v>358</v>
      </c>
      <c r="D528" s="164"/>
      <c r="E528" s="168">
        <v>13.29</v>
      </c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3"/>
      <c r="S528" s="172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 t="s">
        <v>266</v>
      </c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</row>
    <row r="529" spans="1:59" outlineLevel="1" x14ac:dyDescent="0.2">
      <c r="A529" s="151">
        <v>234</v>
      </c>
      <c r="B529" s="161" t="s">
        <v>861</v>
      </c>
      <c r="C529" s="182" t="s">
        <v>862</v>
      </c>
      <c r="D529" s="163" t="s">
        <v>133</v>
      </c>
      <c r="E529" s="167">
        <v>42</v>
      </c>
      <c r="F529" s="188"/>
      <c r="G529" s="172">
        <f>ROUND(E529*F529,2)</f>
        <v>0</v>
      </c>
      <c r="H529" s="172">
        <v>400</v>
      </c>
      <c r="I529" s="172">
        <f>ROUND(E529*H529,2)</f>
        <v>16800</v>
      </c>
      <c r="J529" s="172">
        <v>0</v>
      </c>
      <c r="K529" s="172">
        <f>ROUND(E529*J529,2)</f>
        <v>0</v>
      </c>
      <c r="L529" s="172">
        <v>21</v>
      </c>
      <c r="M529" s="172">
        <f>G529*(1+L529/100)</f>
        <v>0</v>
      </c>
      <c r="N529" s="172">
        <v>1.4200000000000001E-2</v>
      </c>
      <c r="O529" s="172">
        <f>ROUND(E529*N529,2)</f>
        <v>0.6</v>
      </c>
      <c r="P529" s="172">
        <v>0</v>
      </c>
      <c r="Q529" s="172">
        <f>ROUND(E529*P529,2)</f>
        <v>0</v>
      </c>
      <c r="R529" s="173" t="s">
        <v>265</v>
      </c>
      <c r="S529" s="172" t="s">
        <v>129</v>
      </c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 t="s">
        <v>142</v>
      </c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</row>
    <row r="530" spans="1:59" outlineLevel="1" x14ac:dyDescent="0.2">
      <c r="A530" s="151"/>
      <c r="B530" s="161"/>
      <c r="C530" s="183" t="s">
        <v>863</v>
      </c>
      <c r="D530" s="164"/>
      <c r="E530" s="168">
        <v>42</v>
      </c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3"/>
      <c r="S530" s="172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 t="s">
        <v>266</v>
      </c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</row>
    <row r="531" spans="1:59" outlineLevel="1" x14ac:dyDescent="0.2">
      <c r="A531" s="151">
        <v>235</v>
      </c>
      <c r="B531" s="161" t="s">
        <v>864</v>
      </c>
      <c r="C531" s="182" t="s">
        <v>865</v>
      </c>
      <c r="D531" s="163" t="s">
        <v>133</v>
      </c>
      <c r="E531" s="167">
        <v>3</v>
      </c>
      <c r="F531" s="188"/>
      <c r="G531" s="172">
        <f>ROUND(E531*F531,2)</f>
        <v>0</v>
      </c>
      <c r="H531" s="172">
        <v>480</v>
      </c>
      <c r="I531" s="172">
        <f>ROUND(E531*H531,2)</f>
        <v>1440</v>
      </c>
      <c r="J531" s="172">
        <v>0</v>
      </c>
      <c r="K531" s="172">
        <f>ROUND(E531*J531,2)</f>
        <v>0</v>
      </c>
      <c r="L531" s="172">
        <v>21</v>
      </c>
      <c r="M531" s="172">
        <f>G531*(1+L531/100)</f>
        <v>0</v>
      </c>
      <c r="N531" s="172">
        <v>1.9199999999999998E-2</v>
      </c>
      <c r="O531" s="172">
        <f>ROUND(E531*N531,2)</f>
        <v>0.06</v>
      </c>
      <c r="P531" s="172">
        <v>0</v>
      </c>
      <c r="Q531" s="172">
        <f>ROUND(E531*P531,2)</f>
        <v>0</v>
      </c>
      <c r="R531" s="173" t="s">
        <v>265</v>
      </c>
      <c r="S531" s="172" t="s">
        <v>129</v>
      </c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 t="s">
        <v>601</v>
      </c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</row>
    <row r="532" spans="1:59" x14ac:dyDescent="0.2">
      <c r="A532" s="151">
        <v>236</v>
      </c>
      <c r="B532" s="161" t="s">
        <v>866</v>
      </c>
      <c r="C532" s="182" t="s">
        <v>867</v>
      </c>
      <c r="D532" s="163" t="s">
        <v>162</v>
      </c>
      <c r="E532" s="167">
        <v>0.85162000000000004</v>
      </c>
      <c r="F532" s="188"/>
      <c r="G532" s="172">
        <f>ROUND(E532*F532,2)</f>
        <v>0</v>
      </c>
      <c r="H532" s="172">
        <v>0</v>
      </c>
      <c r="I532" s="172">
        <f>ROUND(E532*H532,2)</f>
        <v>0</v>
      </c>
      <c r="J532" s="172">
        <v>513</v>
      </c>
      <c r="K532" s="172">
        <f>ROUND(E532*J532,2)</f>
        <v>436.88</v>
      </c>
      <c r="L532" s="172">
        <v>21</v>
      </c>
      <c r="M532" s="172">
        <f>G532*(1+L532/100)</f>
        <v>0</v>
      </c>
      <c r="N532" s="172">
        <v>0</v>
      </c>
      <c r="O532" s="172">
        <f>ROUND(E532*N532,2)</f>
        <v>0</v>
      </c>
      <c r="P532" s="172">
        <v>0</v>
      </c>
      <c r="Q532" s="172">
        <f>ROUND(E532*P532,2)</f>
        <v>0</v>
      </c>
      <c r="R532" s="173" t="s">
        <v>835</v>
      </c>
      <c r="S532" s="172" t="s">
        <v>129</v>
      </c>
      <c r="AD532" t="s">
        <v>125</v>
      </c>
    </row>
    <row r="533" spans="1:59" outlineLevel="1" x14ac:dyDescent="0.2">
      <c r="A533" s="157" t="s">
        <v>124</v>
      </c>
      <c r="B533" s="162" t="s">
        <v>95</v>
      </c>
      <c r="C533" s="184" t="s">
        <v>96</v>
      </c>
      <c r="D533" s="165"/>
      <c r="E533" s="169"/>
      <c r="F533" s="174"/>
      <c r="G533" s="174">
        <f>SUM(G534:G548)</f>
        <v>0</v>
      </c>
      <c r="H533" s="174"/>
      <c r="I533" s="174">
        <f>SUM(I534:I548)</f>
        <v>27200</v>
      </c>
      <c r="J533" s="174"/>
      <c r="K533" s="174">
        <f>SUM(K534:K548)</f>
        <v>32962.6</v>
      </c>
      <c r="L533" s="174"/>
      <c r="M533" s="174">
        <f>SUM(M534:M548)</f>
        <v>0</v>
      </c>
      <c r="N533" s="174"/>
      <c r="O533" s="174">
        <f>SUM(O534:O548)</f>
        <v>1.28</v>
      </c>
      <c r="P533" s="174"/>
      <c r="Q533" s="174">
        <f>SUM(Q534:Q548)</f>
        <v>0</v>
      </c>
      <c r="R533" s="175"/>
      <c r="S533" s="174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 t="s">
        <v>130</v>
      </c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</row>
    <row r="534" spans="1:59" outlineLevel="1" x14ac:dyDescent="0.2">
      <c r="A534" s="151">
        <v>237</v>
      </c>
      <c r="B534" s="161" t="s">
        <v>868</v>
      </c>
      <c r="C534" s="182" t="s">
        <v>869</v>
      </c>
      <c r="D534" s="163" t="s">
        <v>133</v>
      </c>
      <c r="E534" s="167">
        <v>61.5</v>
      </c>
      <c r="F534" s="188"/>
      <c r="G534" s="172">
        <f>ROUND(E534*F534,2)</f>
        <v>0</v>
      </c>
      <c r="H534" s="172">
        <v>0</v>
      </c>
      <c r="I534" s="172">
        <f>ROUND(E534*H534,2)</f>
        <v>0</v>
      </c>
      <c r="J534" s="172">
        <v>512</v>
      </c>
      <c r="K534" s="172">
        <f>ROUND(E534*J534,2)</f>
        <v>31488</v>
      </c>
      <c r="L534" s="172">
        <v>21</v>
      </c>
      <c r="M534" s="172">
        <f>G534*(1+L534/100)</f>
        <v>0</v>
      </c>
      <c r="N534" s="172">
        <v>5.0299999999999997E-3</v>
      </c>
      <c r="O534" s="172">
        <f>ROUND(E534*N534,2)</f>
        <v>0.31</v>
      </c>
      <c r="P534" s="172">
        <v>0</v>
      </c>
      <c r="Q534" s="172">
        <f>ROUND(E534*P534,2)</f>
        <v>0</v>
      </c>
      <c r="R534" s="173" t="s">
        <v>835</v>
      </c>
      <c r="S534" s="172" t="s">
        <v>129</v>
      </c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 t="s">
        <v>142</v>
      </c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</row>
    <row r="535" spans="1:59" outlineLevel="1" x14ac:dyDescent="0.2">
      <c r="A535" s="151"/>
      <c r="B535" s="161"/>
      <c r="C535" s="183" t="s">
        <v>348</v>
      </c>
      <c r="D535" s="164"/>
      <c r="E535" s="168">
        <v>6.3</v>
      </c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3"/>
      <c r="S535" s="172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 t="s">
        <v>142</v>
      </c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</row>
    <row r="536" spans="1:59" outlineLevel="1" x14ac:dyDescent="0.2">
      <c r="A536" s="151"/>
      <c r="B536" s="161"/>
      <c r="C536" s="183" t="s">
        <v>349</v>
      </c>
      <c r="D536" s="164"/>
      <c r="E536" s="168">
        <v>5.25</v>
      </c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3"/>
      <c r="S536" s="172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 t="s">
        <v>142</v>
      </c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</row>
    <row r="537" spans="1:59" outlineLevel="1" x14ac:dyDescent="0.2">
      <c r="A537" s="151"/>
      <c r="B537" s="161"/>
      <c r="C537" s="183" t="s">
        <v>350</v>
      </c>
      <c r="D537" s="164"/>
      <c r="E537" s="168">
        <v>12.3</v>
      </c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3"/>
      <c r="S537" s="172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 t="s">
        <v>142</v>
      </c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</row>
    <row r="538" spans="1:59" outlineLevel="1" x14ac:dyDescent="0.2">
      <c r="A538" s="151"/>
      <c r="B538" s="161"/>
      <c r="C538" s="183" t="s">
        <v>351</v>
      </c>
      <c r="D538" s="164"/>
      <c r="E538" s="168">
        <v>4.05</v>
      </c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3"/>
      <c r="S538" s="172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 t="s">
        <v>142</v>
      </c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</row>
    <row r="539" spans="1:59" outlineLevel="1" x14ac:dyDescent="0.2">
      <c r="A539" s="151"/>
      <c r="B539" s="161"/>
      <c r="C539" s="183" t="s">
        <v>352</v>
      </c>
      <c r="D539" s="164"/>
      <c r="E539" s="168">
        <v>10.8</v>
      </c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3"/>
      <c r="S539" s="172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 t="s">
        <v>142</v>
      </c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</row>
    <row r="540" spans="1:59" outlineLevel="1" x14ac:dyDescent="0.2">
      <c r="A540" s="151"/>
      <c r="B540" s="161"/>
      <c r="C540" s="183" t="s">
        <v>353</v>
      </c>
      <c r="D540" s="164"/>
      <c r="E540" s="168">
        <v>12.3</v>
      </c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3"/>
      <c r="S540" s="172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 t="s">
        <v>142</v>
      </c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</row>
    <row r="541" spans="1:59" outlineLevel="1" x14ac:dyDescent="0.2">
      <c r="A541" s="151"/>
      <c r="B541" s="161"/>
      <c r="C541" s="183" t="s">
        <v>354</v>
      </c>
      <c r="D541" s="164"/>
      <c r="E541" s="168">
        <v>10.5</v>
      </c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3"/>
      <c r="S541" s="172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 t="s">
        <v>130</v>
      </c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</row>
    <row r="542" spans="1:59" outlineLevel="1" x14ac:dyDescent="0.2">
      <c r="A542" s="151">
        <v>238</v>
      </c>
      <c r="B542" s="161" t="s">
        <v>870</v>
      </c>
      <c r="C542" s="182" t="s">
        <v>871</v>
      </c>
      <c r="D542" s="163" t="s">
        <v>133</v>
      </c>
      <c r="E542" s="167">
        <v>15.6</v>
      </c>
      <c r="F542" s="188"/>
      <c r="G542" s="172">
        <f>ROUND(E542*F542,2)</f>
        <v>0</v>
      </c>
      <c r="H542" s="172">
        <v>0</v>
      </c>
      <c r="I542" s="172">
        <f>ROUND(E542*H542,2)</f>
        <v>0</v>
      </c>
      <c r="J542" s="172">
        <v>52.6</v>
      </c>
      <c r="K542" s="172">
        <f>ROUND(E542*J542,2)</f>
        <v>820.56</v>
      </c>
      <c r="L542" s="172">
        <v>21</v>
      </c>
      <c r="M542" s="172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3" t="s">
        <v>835</v>
      </c>
      <c r="S542" s="172" t="s">
        <v>129</v>
      </c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 t="s">
        <v>142</v>
      </c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</row>
    <row r="543" spans="1:59" outlineLevel="1" x14ac:dyDescent="0.2">
      <c r="A543" s="151"/>
      <c r="B543" s="161"/>
      <c r="C543" s="183" t="s">
        <v>348</v>
      </c>
      <c r="D543" s="164"/>
      <c r="E543" s="168">
        <v>6.3</v>
      </c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3"/>
      <c r="S543" s="172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 t="s">
        <v>142</v>
      </c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</row>
    <row r="544" spans="1:59" outlineLevel="1" x14ac:dyDescent="0.2">
      <c r="A544" s="151"/>
      <c r="B544" s="161"/>
      <c r="C544" s="183" t="s">
        <v>349</v>
      </c>
      <c r="D544" s="164"/>
      <c r="E544" s="168">
        <v>5.25</v>
      </c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3"/>
      <c r="S544" s="172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 t="s">
        <v>142</v>
      </c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</row>
    <row r="545" spans="1:59" outlineLevel="1" x14ac:dyDescent="0.2">
      <c r="A545" s="151"/>
      <c r="B545" s="161"/>
      <c r="C545" s="183" t="s">
        <v>351</v>
      </c>
      <c r="D545" s="164"/>
      <c r="E545" s="168">
        <v>4.05</v>
      </c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3"/>
      <c r="S545" s="172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 t="s">
        <v>266</v>
      </c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</row>
    <row r="546" spans="1:59" outlineLevel="1" x14ac:dyDescent="0.2">
      <c r="A546" s="151">
        <v>239</v>
      </c>
      <c r="B546" s="161" t="s">
        <v>872</v>
      </c>
      <c r="C546" s="182" t="s">
        <v>873</v>
      </c>
      <c r="D546" s="163" t="s">
        <v>133</v>
      </c>
      <c r="E546" s="167">
        <v>68</v>
      </c>
      <c r="F546" s="188"/>
      <c r="G546" s="172">
        <f>ROUND(E546*F546,2)</f>
        <v>0</v>
      </c>
      <c r="H546" s="172">
        <v>400</v>
      </c>
      <c r="I546" s="172">
        <f>ROUND(E546*H546,2)</f>
        <v>27200</v>
      </c>
      <c r="J546" s="172">
        <v>0</v>
      </c>
      <c r="K546" s="172">
        <f>ROUND(E546*J546,2)</f>
        <v>0</v>
      </c>
      <c r="L546" s="172">
        <v>21</v>
      </c>
      <c r="M546" s="172">
        <f>G546*(1+L546/100)</f>
        <v>0</v>
      </c>
      <c r="N546" s="172">
        <v>1.4200000000000001E-2</v>
      </c>
      <c r="O546" s="172">
        <f>ROUND(E546*N546,2)</f>
        <v>0.97</v>
      </c>
      <c r="P546" s="172">
        <v>0</v>
      </c>
      <c r="Q546" s="172">
        <f>ROUND(E546*P546,2)</f>
        <v>0</v>
      </c>
      <c r="R546" s="173" t="s">
        <v>265</v>
      </c>
      <c r="S546" s="172" t="s">
        <v>129</v>
      </c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 t="s">
        <v>142</v>
      </c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</row>
    <row r="547" spans="1:59" outlineLevel="1" x14ac:dyDescent="0.2">
      <c r="A547" s="151"/>
      <c r="B547" s="161"/>
      <c r="C547" s="183" t="s">
        <v>874</v>
      </c>
      <c r="D547" s="164"/>
      <c r="E547" s="168">
        <v>68</v>
      </c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3"/>
      <c r="S547" s="172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 t="s">
        <v>601</v>
      </c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</row>
    <row r="548" spans="1:59" x14ac:dyDescent="0.2">
      <c r="A548" s="151">
        <v>240</v>
      </c>
      <c r="B548" s="161" t="s">
        <v>875</v>
      </c>
      <c r="C548" s="182" t="s">
        <v>876</v>
      </c>
      <c r="D548" s="163" t="s">
        <v>162</v>
      </c>
      <c r="E548" s="167">
        <v>1.27494</v>
      </c>
      <c r="F548" s="188"/>
      <c r="G548" s="172">
        <f>ROUND(E548*F548,2)</f>
        <v>0</v>
      </c>
      <c r="H548" s="172">
        <v>0</v>
      </c>
      <c r="I548" s="172">
        <f>ROUND(E548*H548,2)</f>
        <v>0</v>
      </c>
      <c r="J548" s="172">
        <v>513</v>
      </c>
      <c r="K548" s="172">
        <f>ROUND(E548*J548,2)</f>
        <v>654.04</v>
      </c>
      <c r="L548" s="172">
        <v>21</v>
      </c>
      <c r="M548" s="172">
        <f>G548*(1+L548/100)</f>
        <v>0</v>
      </c>
      <c r="N548" s="172">
        <v>0</v>
      </c>
      <c r="O548" s="172">
        <f>ROUND(E548*N548,2)</f>
        <v>0</v>
      </c>
      <c r="P548" s="172">
        <v>0</v>
      </c>
      <c r="Q548" s="172">
        <f>ROUND(E548*P548,2)</f>
        <v>0</v>
      </c>
      <c r="R548" s="173" t="s">
        <v>835</v>
      </c>
      <c r="S548" s="172" t="s">
        <v>129</v>
      </c>
      <c r="AD548" t="s">
        <v>125</v>
      </c>
    </row>
    <row r="549" spans="1:59" outlineLevel="1" x14ac:dyDescent="0.2">
      <c r="A549" s="157" t="s">
        <v>124</v>
      </c>
      <c r="B549" s="162" t="s">
        <v>97</v>
      </c>
      <c r="C549" s="184" t="s">
        <v>98</v>
      </c>
      <c r="D549" s="165"/>
      <c r="E549" s="169"/>
      <c r="F549" s="174"/>
      <c r="G549" s="174">
        <f>SUM(G550:G562)</f>
        <v>0</v>
      </c>
      <c r="H549" s="174"/>
      <c r="I549" s="174">
        <f>SUM(I550:I562)</f>
        <v>0</v>
      </c>
      <c r="J549" s="174"/>
      <c r="K549" s="174">
        <f>SUM(K550:K562)</f>
        <v>17709.629999999997</v>
      </c>
      <c r="L549" s="174"/>
      <c r="M549" s="174">
        <f>SUM(M550:M562)</f>
        <v>0</v>
      </c>
      <c r="N549" s="174"/>
      <c r="O549" s="174">
        <f>SUM(O550:O562)</f>
        <v>0.04</v>
      </c>
      <c r="P549" s="174"/>
      <c r="Q549" s="174">
        <f>SUM(Q550:Q562)</f>
        <v>0</v>
      </c>
      <c r="R549" s="175"/>
      <c r="S549" s="174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 t="s">
        <v>130</v>
      </c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</row>
    <row r="550" spans="1:59" outlineLevel="1" x14ac:dyDescent="0.2">
      <c r="A550" s="151">
        <v>241</v>
      </c>
      <c r="B550" s="161" t="s">
        <v>877</v>
      </c>
      <c r="C550" s="182" t="s">
        <v>878</v>
      </c>
      <c r="D550" s="163" t="s">
        <v>133</v>
      </c>
      <c r="E550" s="167">
        <v>8</v>
      </c>
      <c r="F550" s="188"/>
      <c r="G550" s="172">
        <f>ROUND(E550*F550,2)</f>
        <v>0</v>
      </c>
      <c r="H550" s="172">
        <v>0</v>
      </c>
      <c r="I550" s="172">
        <f>ROUND(E550*H550,2)</f>
        <v>0</v>
      </c>
      <c r="J550" s="172">
        <v>58</v>
      </c>
      <c r="K550" s="172">
        <f>ROUND(E550*J550,2)</f>
        <v>464</v>
      </c>
      <c r="L550" s="172">
        <v>21</v>
      </c>
      <c r="M550" s="172">
        <f>G550*(1+L550/100)</f>
        <v>0</v>
      </c>
      <c r="N550" s="172">
        <v>8.0000000000000007E-5</v>
      </c>
      <c r="O550" s="172">
        <f>ROUND(E550*N550,2)</f>
        <v>0</v>
      </c>
      <c r="P550" s="172">
        <v>0</v>
      </c>
      <c r="Q550" s="172">
        <f>ROUND(E550*P550,2)</f>
        <v>0</v>
      </c>
      <c r="R550" s="173" t="s">
        <v>879</v>
      </c>
      <c r="S550" s="172" t="s">
        <v>129</v>
      </c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 t="s">
        <v>130</v>
      </c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</row>
    <row r="551" spans="1:59" outlineLevel="1" x14ac:dyDescent="0.2">
      <c r="A551" s="151">
        <v>242</v>
      </c>
      <c r="B551" s="161" t="s">
        <v>880</v>
      </c>
      <c r="C551" s="182" t="s">
        <v>881</v>
      </c>
      <c r="D551" s="163" t="s">
        <v>133</v>
      </c>
      <c r="E551" s="167">
        <v>272.57</v>
      </c>
      <c r="F551" s="188"/>
      <c r="G551" s="172">
        <f>ROUND(E551*F551,2)</f>
        <v>0</v>
      </c>
      <c r="H551" s="172">
        <v>0</v>
      </c>
      <c r="I551" s="172">
        <f>ROUND(E551*H551,2)</f>
        <v>0</v>
      </c>
      <c r="J551" s="172">
        <v>59</v>
      </c>
      <c r="K551" s="172">
        <f>ROUND(E551*J551,2)</f>
        <v>16081.63</v>
      </c>
      <c r="L551" s="172">
        <v>21</v>
      </c>
      <c r="M551" s="172">
        <f>G551*(1+L551/100)</f>
        <v>0</v>
      </c>
      <c r="N551" s="172">
        <v>1.6000000000000001E-4</v>
      </c>
      <c r="O551" s="172">
        <f>ROUND(E551*N551,2)</f>
        <v>0.04</v>
      </c>
      <c r="P551" s="172">
        <v>0</v>
      </c>
      <c r="Q551" s="172">
        <f>ROUND(E551*P551,2)</f>
        <v>0</v>
      </c>
      <c r="R551" s="173" t="s">
        <v>879</v>
      </c>
      <c r="S551" s="172" t="s">
        <v>129</v>
      </c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 t="s">
        <v>142</v>
      </c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</row>
    <row r="552" spans="1:59" outlineLevel="1" x14ac:dyDescent="0.2">
      <c r="A552" s="151"/>
      <c r="B552" s="161"/>
      <c r="C552" s="183" t="s">
        <v>882</v>
      </c>
      <c r="D552" s="164"/>
      <c r="E552" s="168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3"/>
      <c r="S552" s="172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 t="s">
        <v>142</v>
      </c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</row>
    <row r="553" spans="1:59" outlineLevel="1" x14ac:dyDescent="0.2">
      <c r="A553" s="151"/>
      <c r="B553" s="161"/>
      <c r="C553" s="183" t="s">
        <v>883</v>
      </c>
      <c r="D553" s="164"/>
      <c r="E553" s="168">
        <v>7.68</v>
      </c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3"/>
      <c r="S553" s="172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 t="s">
        <v>142</v>
      </c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</row>
    <row r="554" spans="1:59" ht="22.5" outlineLevel="1" x14ac:dyDescent="0.2">
      <c r="A554" s="151"/>
      <c r="B554" s="161"/>
      <c r="C554" s="183" t="s">
        <v>884</v>
      </c>
      <c r="D554" s="164"/>
      <c r="E554" s="168">
        <v>67.680000000000007</v>
      </c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3"/>
      <c r="S554" s="172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 t="s">
        <v>142</v>
      </c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</row>
    <row r="555" spans="1:59" outlineLevel="1" x14ac:dyDescent="0.2">
      <c r="A555" s="151"/>
      <c r="B555" s="161"/>
      <c r="C555" s="183" t="s">
        <v>885</v>
      </c>
      <c r="D555" s="164"/>
      <c r="E555" s="168">
        <v>54.911999999999999</v>
      </c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3"/>
      <c r="S555" s="172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 t="s">
        <v>142</v>
      </c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</row>
    <row r="556" spans="1:59" outlineLevel="1" x14ac:dyDescent="0.2">
      <c r="A556" s="151"/>
      <c r="B556" s="161"/>
      <c r="C556" s="183" t="s">
        <v>886</v>
      </c>
      <c r="D556" s="164"/>
      <c r="E556" s="168">
        <v>1.3440000000000001</v>
      </c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3"/>
      <c r="S556" s="172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 t="s">
        <v>142</v>
      </c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</row>
    <row r="557" spans="1:59" outlineLevel="1" x14ac:dyDescent="0.2">
      <c r="A557" s="151"/>
      <c r="B557" s="161"/>
      <c r="C557" s="183" t="s">
        <v>887</v>
      </c>
      <c r="D557" s="164"/>
      <c r="E557" s="168">
        <v>25.02</v>
      </c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3"/>
      <c r="S557" s="172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 t="s">
        <v>142</v>
      </c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</row>
    <row r="558" spans="1:59" outlineLevel="1" x14ac:dyDescent="0.2">
      <c r="A558" s="151"/>
      <c r="B558" s="161"/>
      <c r="C558" s="183" t="s">
        <v>888</v>
      </c>
      <c r="D558" s="164"/>
      <c r="E558" s="168">
        <v>16.434000000000001</v>
      </c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3"/>
      <c r="S558" s="172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 t="s">
        <v>142</v>
      </c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</row>
    <row r="559" spans="1:59" outlineLevel="1" x14ac:dyDescent="0.2">
      <c r="A559" s="151"/>
      <c r="B559" s="161"/>
      <c r="C559" s="183" t="s">
        <v>889</v>
      </c>
      <c r="D559" s="164"/>
      <c r="E559" s="168">
        <v>67.5</v>
      </c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3"/>
      <c r="S559" s="172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 t="s">
        <v>142</v>
      </c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</row>
    <row r="560" spans="1:59" outlineLevel="1" x14ac:dyDescent="0.2">
      <c r="A560" s="151"/>
      <c r="B560" s="161"/>
      <c r="C560" s="183" t="s">
        <v>890</v>
      </c>
      <c r="D560" s="164"/>
      <c r="E560" s="168">
        <v>32</v>
      </c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3"/>
      <c r="S560" s="172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 t="s">
        <v>130</v>
      </c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</row>
    <row r="561" spans="1:59" outlineLevel="1" x14ac:dyDescent="0.2">
      <c r="A561" s="151">
        <v>243</v>
      </c>
      <c r="B561" s="161" t="s">
        <v>891</v>
      </c>
      <c r="C561" s="182" t="s">
        <v>892</v>
      </c>
      <c r="D561" s="163" t="s">
        <v>133</v>
      </c>
      <c r="E561" s="167">
        <v>8</v>
      </c>
      <c r="F561" s="188"/>
      <c r="G561" s="172">
        <f>ROUND(E561*F561,2)</f>
        <v>0</v>
      </c>
      <c r="H561" s="172">
        <v>0</v>
      </c>
      <c r="I561" s="172">
        <f>ROUND(E561*H561,2)</f>
        <v>0</v>
      </c>
      <c r="J561" s="172">
        <v>145.5</v>
      </c>
      <c r="K561" s="172">
        <f>ROUND(E561*J561,2)</f>
        <v>1164</v>
      </c>
      <c r="L561" s="172">
        <v>21</v>
      </c>
      <c r="M561" s="172">
        <f>G561*(1+L561/100)</f>
        <v>0</v>
      </c>
      <c r="N561" s="172">
        <v>2.7999999999999998E-4</v>
      </c>
      <c r="O561" s="172">
        <f>ROUND(E561*N561,2)</f>
        <v>0</v>
      </c>
      <c r="P561" s="172">
        <v>0</v>
      </c>
      <c r="Q561" s="172">
        <f>ROUND(E561*P561,2)</f>
        <v>0</v>
      </c>
      <c r="R561" s="173"/>
      <c r="S561" s="172" t="s">
        <v>129</v>
      </c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 t="s">
        <v>142</v>
      </c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</row>
    <row r="562" spans="1:59" x14ac:dyDescent="0.2">
      <c r="A562" s="151"/>
      <c r="B562" s="161"/>
      <c r="C562" s="183" t="s">
        <v>893</v>
      </c>
      <c r="D562" s="164"/>
      <c r="E562" s="168">
        <v>8</v>
      </c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3"/>
      <c r="S562" s="172"/>
      <c r="AD562" t="s">
        <v>125</v>
      </c>
    </row>
    <row r="563" spans="1:59" outlineLevel="1" x14ac:dyDescent="0.2">
      <c r="A563" s="157" t="s">
        <v>124</v>
      </c>
      <c r="B563" s="162" t="s">
        <v>99</v>
      </c>
      <c r="C563" s="184" t="s">
        <v>100</v>
      </c>
      <c r="D563" s="165"/>
      <c r="E563" s="169"/>
      <c r="F563" s="174"/>
      <c r="G563" s="174">
        <f>SUM(G564:G583)</f>
        <v>0</v>
      </c>
      <c r="H563" s="174"/>
      <c r="I563" s="174">
        <f>SUM(I564:I583)</f>
        <v>0</v>
      </c>
      <c r="J563" s="174"/>
      <c r="K563" s="174">
        <f>SUM(K564:K583)</f>
        <v>8076.84</v>
      </c>
      <c r="L563" s="174"/>
      <c r="M563" s="174">
        <f>SUM(M564:M583)</f>
        <v>0</v>
      </c>
      <c r="N563" s="174"/>
      <c r="O563" s="174">
        <f>SUM(O564:O583)</f>
        <v>0.02</v>
      </c>
      <c r="P563" s="174"/>
      <c r="Q563" s="174">
        <f>SUM(Q564:Q583)</f>
        <v>0</v>
      </c>
      <c r="R563" s="175"/>
      <c r="S563" s="174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 t="s">
        <v>130</v>
      </c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</row>
    <row r="564" spans="1:59" outlineLevel="1" x14ac:dyDescent="0.2">
      <c r="A564" s="151">
        <v>244</v>
      </c>
      <c r="B564" s="161" t="s">
        <v>894</v>
      </c>
      <c r="C564" s="182" t="s">
        <v>909</v>
      </c>
      <c r="D564" s="163" t="s">
        <v>133</v>
      </c>
      <c r="E564" s="167">
        <v>133.7225</v>
      </c>
      <c r="F564" s="188"/>
      <c r="G564" s="172">
        <f>ROUND(E564*F564,2)</f>
        <v>0</v>
      </c>
      <c r="H564" s="172">
        <v>0</v>
      </c>
      <c r="I564" s="172">
        <f>ROUND(E564*H564,2)</f>
        <v>0</v>
      </c>
      <c r="J564" s="172">
        <v>17.3</v>
      </c>
      <c r="K564" s="172">
        <f>ROUND(E564*J564,2)</f>
        <v>2313.4</v>
      </c>
      <c r="L564" s="172">
        <v>21</v>
      </c>
      <c r="M564" s="172">
        <f>G564*(1+L564/100)</f>
        <v>0</v>
      </c>
      <c r="N564" s="172">
        <v>1.7000000000000001E-4</v>
      </c>
      <c r="O564" s="172">
        <f>ROUND(E564*N564,2)</f>
        <v>0.02</v>
      </c>
      <c r="P564" s="172">
        <v>0</v>
      </c>
      <c r="Q564" s="172">
        <f>ROUND(E564*P564,2)</f>
        <v>0</v>
      </c>
      <c r="R564" s="173" t="s">
        <v>895</v>
      </c>
      <c r="S564" s="172" t="s">
        <v>129</v>
      </c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 t="s">
        <v>142</v>
      </c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</row>
    <row r="565" spans="1:59" outlineLevel="1" x14ac:dyDescent="0.2">
      <c r="A565" s="151"/>
      <c r="B565" s="161"/>
      <c r="C565" s="183" t="s">
        <v>896</v>
      </c>
      <c r="D565" s="164"/>
      <c r="E565" s="168">
        <v>22.15</v>
      </c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3"/>
      <c r="S565" s="172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 t="s">
        <v>142</v>
      </c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</row>
    <row r="566" spans="1:59" outlineLevel="1" x14ac:dyDescent="0.2">
      <c r="A566" s="151"/>
      <c r="B566" s="161"/>
      <c r="C566" s="183" t="s">
        <v>358</v>
      </c>
      <c r="D566" s="164"/>
      <c r="E566" s="168">
        <v>13.29</v>
      </c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3"/>
      <c r="S566" s="172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 t="s">
        <v>142</v>
      </c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</row>
    <row r="567" spans="1:59" outlineLevel="1" x14ac:dyDescent="0.2">
      <c r="A567" s="151"/>
      <c r="B567" s="161"/>
      <c r="C567" s="183" t="s">
        <v>897</v>
      </c>
      <c r="D567" s="164"/>
      <c r="E567" s="168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3"/>
      <c r="S567" s="172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 t="s">
        <v>142</v>
      </c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</row>
    <row r="568" spans="1:59" outlineLevel="1" x14ac:dyDescent="0.2">
      <c r="A568" s="151"/>
      <c r="B568" s="161"/>
      <c r="C568" s="183" t="s">
        <v>332</v>
      </c>
      <c r="D568" s="164"/>
      <c r="E568" s="168">
        <v>45.24</v>
      </c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3"/>
      <c r="S568" s="172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 t="s">
        <v>142</v>
      </c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</row>
    <row r="569" spans="1:59" outlineLevel="1" x14ac:dyDescent="0.2">
      <c r="A569" s="151"/>
      <c r="B569" s="161"/>
      <c r="C569" s="183" t="s">
        <v>333</v>
      </c>
      <c r="D569" s="164"/>
      <c r="E569" s="168">
        <v>-15.8225</v>
      </c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3"/>
      <c r="S569" s="172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 t="s">
        <v>142</v>
      </c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</row>
    <row r="570" spans="1:59" outlineLevel="1" x14ac:dyDescent="0.2">
      <c r="A570" s="151"/>
      <c r="B570" s="161"/>
      <c r="C570" s="183" t="s">
        <v>334</v>
      </c>
      <c r="D570" s="164"/>
      <c r="E570" s="168">
        <v>5.5</v>
      </c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3"/>
      <c r="S570" s="172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 t="s">
        <v>142</v>
      </c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</row>
    <row r="571" spans="1:59" outlineLevel="1" x14ac:dyDescent="0.2">
      <c r="A571" s="151"/>
      <c r="B571" s="161"/>
      <c r="C571" s="183" t="s">
        <v>335</v>
      </c>
      <c r="D571" s="164"/>
      <c r="E571" s="168">
        <v>15.58</v>
      </c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3"/>
      <c r="S571" s="172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 t="s">
        <v>142</v>
      </c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</row>
    <row r="572" spans="1:59" outlineLevel="1" x14ac:dyDescent="0.2">
      <c r="A572" s="151"/>
      <c r="B572" s="161"/>
      <c r="C572" s="183" t="s">
        <v>336</v>
      </c>
      <c r="D572" s="164"/>
      <c r="E572" s="168">
        <v>-5.25</v>
      </c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3"/>
      <c r="S572" s="172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 t="s">
        <v>142</v>
      </c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</row>
    <row r="573" spans="1:59" ht="22.5" outlineLevel="1" x14ac:dyDescent="0.2">
      <c r="A573" s="151"/>
      <c r="B573" s="161"/>
      <c r="C573" s="183" t="s">
        <v>337</v>
      </c>
      <c r="D573" s="164"/>
      <c r="E573" s="168">
        <v>24.64</v>
      </c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3"/>
      <c r="S573" s="172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 t="s">
        <v>142</v>
      </c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</row>
    <row r="574" spans="1:59" outlineLevel="1" x14ac:dyDescent="0.2">
      <c r="A574" s="151"/>
      <c r="B574" s="161"/>
      <c r="C574" s="183" t="s">
        <v>338</v>
      </c>
      <c r="D574" s="164"/>
      <c r="E574" s="168">
        <v>-4.5999999999999996</v>
      </c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3"/>
      <c r="S574" s="172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 t="s">
        <v>142</v>
      </c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</row>
    <row r="575" spans="1:59" outlineLevel="1" x14ac:dyDescent="0.2">
      <c r="A575" s="151"/>
      <c r="B575" s="161"/>
      <c r="C575" s="183" t="s">
        <v>339</v>
      </c>
      <c r="D575" s="164"/>
      <c r="E575" s="168">
        <v>15.84</v>
      </c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3"/>
      <c r="S575" s="172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 t="s">
        <v>142</v>
      </c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</row>
    <row r="576" spans="1:59" outlineLevel="1" x14ac:dyDescent="0.2">
      <c r="A576" s="151"/>
      <c r="B576" s="161"/>
      <c r="C576" s="183" t="s">
        <v>340</v>
      </c>
      <c r="D576" s="164"/>
      <c r="E576" s="168">
        <v>-4.2750000000000004</v>
      </c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3"/>
      <c r="S576" s="172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 t="s">
        <v>142</v>
      </c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</row>
    <row r="577" spans="1:59" outlineLevel="1" x14ac:dyDescent="0.2">
      <c r="A577" s="151"/>
      <c r="B577" s="161"/>
      <c r="C577" s="183" t="s">
        <v>341</v>
      </c>
      <c r="D577" s="164"/>
      <c r="E577" s="168">
        <v>3.86</v>
      </c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3"/>
      <c r="S577" s="172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 t="s">
        <v>142</v>
      </c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</row>
    <row r="578" spans="1:59" outlineLevel="1" x14ac:dyDescent="0.2">
      <c r="A578" s="151"/>
      <c r="B578" s="161"/>
      <c r="C578" s="183" t="s">
        <v>342</v>
      </c>
      <c r="D578" s="164"/>
      <c r="E578" s="168">
        <v>6.72</v>
      </c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3"/>
      <c r="S578" s="172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 t="s">
        <v>142</v>
      </c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</row>
    <row r="579" spans="1:59" outlineLevel="1" x14ac:dyDescent="0.2">
      <c r="A579" s="151"/>
      <c r="B579" s="161"/>
      <c r="C579" s="183" t="s">
        <v>338</v>
      </c>
      <c r="D579" s="164"/>
      <c r="E579" s="168">
        <v>-4.5999999999999996</v>
      </c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3"/>
      <c r="S579" s="172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 t="s">
        <v>142</v>
      </c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</row>
    <row r="580" spans="1:59" outlineLevel="1" x14ac:dyDescent="0.2">
      <c r="A580" s="151"/>
      <c r="B580" s="161"/>
      <c r="C580" s="183" t="s">
        <v>343</v>
      </c>
      <c r="D580" s="164"/>
      <c r="E580" s="168">
        <v>8.69</v>
      </c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3"/>
      <c r="S580" s="172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 t="s">
        <v>142</v>
      </c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</row>
    <row r="581" spans="1:59" outlineLevel="1" x14ac:dyDescent="0.2">
      <c r="A581" s="151"/>
      <c r="B581" s="161"/>
      <c r="C581" s="183" t="s">
        <v>344</v>
      </c>
      <c r="D581" s="164"/>
      <c r="E581" s="168">
        <v>2.76</v>
      </c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3"/>
      <c r="S581" s="172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 t="s">
        <v>142</v>
      </c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</row>
    <row r="582" spans="1:59" outlineLevel="1" x14ac:dyDescent="0.2">
      <c r="A582" s="151"/>
      <c r="B582" s="161"/>
      <c r="C582" s="183" t="s">
        <v>345</v>
      </c>
      <c r="D582" s="164"/>
      <c r="E582" s="168">
        <v>4</v>
      </c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3"/>
      <c r="S582" s="172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 t="s">
        <v>130</v>
      </c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</row>
    <row r="583" spans="1:59" x14ac:dyDescent="0.2">
      <c r="A583" s="176">
        <v>245</v>
      </c>
      <c r="B583" s="177" t="s">
        <v>898</v>
      </c>
      <c r="C583" s="185" t="s">
        <v>910</v>
      </c>
      <c r="D583" s="178" t="s">
        <v>133</v>
      </c>
      <c r="E583" s="179">
        <v>133.7225</v>
      </c>
      <c r="F583" s="189"/>
      <c r="G583" s="180">
        <f>ROUND(E583*F583,2)</f>
        <v>0</v>
      </c>
      <c r="H583" s="180">
        <v>0</v>
      </c>
      <c r="I583" s="180">
        <f>ROUND(E583*H583,2)</f>
        <v>0</v>
      </c>
      <c r="J583" s="180">
        <v>43.1</v>
      </c>
      <c r="K583" s="180">
        <f>ROUND(E583*J583,2)</f>
        <v>5763.44</v>
      </c>
      <c r="L583" s="180">
        <v>21</v>
      </c>
      <c r="M583" s="180">
        <f>G583*(1+L583/100)</f>
        <v>0</v>
      </c>
      <c r="N583" s="180">
        <v>0</v>
      </c>
      <c r="O583" s="180">
        <f>ROUND(E583*N583,2)</f>
        <v>0</v>
      </c>
      <c r="P583" s="180">
        <v>0</v>
      </c>
      <c r="Q583" s="180">
        <f>ROUND(E583*P583,2)</f>
        <v>0</v>
      </c>
      <c r="R583" s="181"/>
      <c r="S583" s="180" t="s">
        <v>129</v>
      </c>
      <c r="AB583">
        <v>15</v>
      </c>
      <c r="AC583">
        <v>21</v>
      </c>
    </row>
    <row r="584" spans="1:59" x14ac:dyDescent="0.2">
      <c r="A584" s="6"/>
      <c r="B584" s="7" t="s">
        <v>899</v>
      </c>
      <c r="C584" s="186" t="s">
        <v>899</v>
      </c>
      <c r="D584" s="9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AD584" t="s">
        <v>900</v>
      </c>
    </row>
    <row r="585" spans="1:59" x14ac:dyDescent="0.2">
      <c r="C585" s="187"/>
      <c r="D585" s="145"/>
    </row>
    <row r="586" spans="1:59" x14ac:dyDescent="0.2">
      <c r="D586" s="145"/>
    </row>
    <row r="587" spans="1:59" x14ac:dyDescent="0.2">
      <c r="D587" s="145"/>
    </row>
    <row r="588" spans="1:59" x14ac:dyDescent="0.2">
      <c r="D588" s="145"/>
    </row>
    <row r="589" spans="1:59" x14ac:dyDescent="0.2">
      <c r="D589" s="145"/>
    </row>
    <row r="590" spans="1:59" x14ac:dyDescent="0.2">
      <c r="D590" s="145"/>
    </row>
    <row r="591" spans="1:59" x14ac:dyDescent="0.2">
      <c r="D591" s="145"/>
    </row>
    <row r="592" spans="1:59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EC12" sheet="1" objects="1" scenarios="1" selectLockedCell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Goláňová Jana, Ing.</cp:lastModifiedBy>
  <cp:lastPrinted>2014-02-28T09:52:57Z</cp:lastPrinted>
  <dcterms:created xsi:type="dcterms:W3CDTF">2009-04-08T07:15:50Z</dcterms:created>
  <dcterms:modified xsi:type="dcterms:W3CDTF">2019-01-09T06:58:20Z</dcterms:modified>
</cp:coreProperties>
</file>