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1" sheetId="5" r:id="rId5"/>
    <sheet name="01 02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'01 02 Pol'!$A$1:$I$122</definedName>
    <definedName name="_xlnm.Print_Area" localSheetId="4">'Rekapitulace Objekt 01'!$A$1:$H$20</definedName>
    <definedName name="_xlnm.Print_Area" localSheetId="1">'Stavba'!$A$1:$J$27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<sst xmlns="http://schemas.openxmlformats.org/spreadsheetml/2006/main" count="433" uniqueCount="252">
  <si>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</si>
  <si>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</si>
  <si>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</si>
  <si>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</si>
  <si>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</si>
  <si>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</si>
  <si>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</si>
  <si>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</si>
  <si>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</si>
  <si>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</si>
  <si>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</si>
  <si>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</si>
  <si>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</si>
  <si>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</si>
  <si>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</si>
  <si>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</si>
  <si>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</si>
  <si>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</si>
  <si>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</si>
  <si>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</si>
  <si>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</si>
  <si>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</si>
  <si>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</si>
  <si>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</si>
  <si>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</si>
  <si>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</si>
  <si>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</si>
  <si>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</si>
  <si>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</si>
  <si>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</si>
  <si>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</si>
  <si>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</si>
  <si>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</si>
  <si>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</si>
  <si>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</si>
  <si>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</si>
  <si>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</si>
  <si>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</si>
  <si>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</si>
  <si>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</si>
  <si>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</si>
  <si>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</si>
  <si>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2017-04</t>
  </si>
  <si>
    <t>REKONSTRUKCE A PRODLOUŽENÍ VO V LIBUŠINĚ ÚDOLÍ, TŘEBÍČ</t>
  </si>
  <si>
    <t>LIBUŠINO ÚDOLÍ</t>
  </si>
  <si>
    <t>Stavební objekt</t>
  </si>
  <si>
    <t>01</t>
  </si>
  <si>
    <t>VO</t>
  </si>
  <si>
    <t>Celkem za stavbu</t>
  </si>
  <si>
    <t>Rozsah:</t>
  </si>
  <si>
    <t>Rekapitulace soupisů náležejících k objektu</t>
  </si>
  <si>
    <t>Soupis</t>
  </si>
  <si>
    <t>Cena (Kč)</t>
  </si>
  <si>
    <t>02</t>
  </si>
  <si>
    <t>VO+HDPE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</si>
  <si>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</si>
  <si>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</si>
  <si>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</si>
  <si>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</si>
  <si>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</si>
  <si>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</si>
  <si>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</si>
  <si>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1</t>
  </si>
  <si>
    <t>Zemní práce</t>
  </si>
  <si>
    <t>119001401R00-X</t>
  </si>
  <si>
    <t>Dočasné zajištění potrubí</t>
  </si>
  <si>
    <t>m</t>
  </si>
  <si>
    <t>Vlastní</t>
  </si>
  <si>
    <t>119001421R00-X</t>
  </si>
  <si>
    <t>Dočasné zajištění kabelů - do počtu 3 kabelů</t>
  </si>
  <si>
    <t>139601103R00-X</t>
  </si>
  <si>
    <t>Ruční výkop jam, rýh a šachet v hornině tř. 4</t>
  </si>
  <si>
    <t>m3</t>
  </si>
  <si>
    <t>Ruční výkop rýh 10x10 (tj. přídavný výkop  pro uzemnění pod dnem kabelové rýhy VO)</t>
  </si>
  <si>
    <t>5</t>
  </si>
  <si>
    <t>Komunikace</t>
  </si>
  <si>
    <t>573400011RA0xx</t>
  </si>
  <si>
    <t>m2</t>
  </si>
  <si>
    <t>8</t>
  </si>
  <si>
    <t>Trubní vedení</t>
  </si>
  <si>
    <t>841990210RAA.x</t>
  </si>
  <si>
    <t>Příplatek za trasu v chodníku z betonové dlažby</t>
  </si>
  <si>
    <t>M21</t>
  </si>
  <si>
    <t>Elektromontáže</t>
  </si>
  <si>
    <t>210 20 Svítidla a osvětlovací zařízení</t>
  </si>
  <si>
    <t>Montáž upevňovací konstrukce, případná oprava poškozeného nátěru, úplná montáž svítidla, tj. vyznačení umístění svítidla, jeho rozložení, zapojení vodičů, složení svítidla v celek, vybavení zdroji záření a vyzkoušení. V položkách nevýbušných svítidel je zakalkulována i úplná montáž ucpávek.</t>
  </si>
  <si>
    <t>210204011RS2</t>
  </si>
  <si>
    <t>Stožár osvětlovací ocelový délky do 12 m, včetně nákladů na autojeřáb</t>
  </si>
  <si>
    <t>kus</t>
  </si>
  <si>
    <t>RTS</t>
  </si>
  <si>
    <t>Montáž stožárů, jejich rozvoz po trase, postavení, vyrovnání a definitivní zajištění v základu.</t>
  </si>
  <si>
    <t>210 22 Vedení uzemňovací</t>
  </si>
  <si>
    <t>210220021RT1</t>
  </si>
  <si>
    <t>Vedení uzemňovací v zemi FeZn do 120 mm2, včetně pásku FeZn 30 x 4 mm</t>
  </si>
  <si>
    <t>V položkách je zakalkulována montáž včetně montáže svorek spojovacích, odbočných, upevňovacích a spojovacího materiálu.</t>
  </si>
  <si>
    <t>210220022RT1</t>
  </si>
  <si>
    <t>Vedení uzemňovací v zemi FeZn, D 8 - 10 mm, včetně drátu FeZn 10 mm</t>
  </si>
  <si>
    <t>210 81 Kabely silové</t>
  </si>
  <si>
    <t>210810014RT1</t>
  </si>
  <si>
    <t>Kabel CYKY-m 750 V 4 x 16 mm2 volně uložený, včetně dodávky CYKY 4x16</t>
  </si>
  <si>
    <t>210100422R00-X</t>
  </si>
  <si>
    <t>Koncovka kabelová do 4 x 16 mm2</t>
  </si>
  <si>
    <t>Montáž koncovky.</t>
  </si>
  <si>
    <t>210101252R00-X</t>
  </si>
  <si>
    <t>Spojka kabelová 1kV do 4x16 mm2</t>
  </si>
  <si>
    <t>Montáž spojky.</t>
  </si>
  <si>
    <t>210191542R00-X</t>
  </si>
  <si>
    <t>Montáž pilíře NN</t>
  </si>
  <si>
    <t>210202015R00-X</t>
  </si>
  <si>
    <t>Svítidlo parkové na stožár</t>
  </si>
  <si>
    <t>Montáž svítidla na parkový stožár.</t>
  </si>
  <si>
    <t>210204011RS.Xx</t>
  </si>
  <si>
    <t>Stožár osvětlovací ocelový délky do 12 m - demontáž, včetně nákladů na autojeřáb</t>
  </si>
  <si>
    <t>210204011RX</t>
  </si>
  <si>
    <t>210204201RT1</t>
  </si>
  <si>
    <t xml:space="preserve">Elektrovýzbroj stožáru včetně dodávky svorkovnice rozvodnice - pod plastovým krytem </t>
  </si>
  <si>
    <t>Montáž stožárové rozvodnice, montáže kabelu mezi rozvodnicí a vlastním svítidlem včetně jeho ukončení a zapojení v rozvodnici.</t>
  </si>
  <si>
    <t>210220002RT2</t>
  </si>
  <si>
    <t>Vedení uzemňovací na povrchu FeZn D 10 mm, včetně drátu FeZn 10 mm</t>
  </si>
  <si>
    <t>210220401RT1</t>
  </si>
  <si>
    <t>Označení kabelového vývodu plastovým štítkem, včetně dodávky štítku</t>
  </si>
  <si>
    <t>210810005RT3</t>
  </si>
  <si>
    <t>Kabel CYKY-m 750 V 3 x 1,5 mm2 volně uložený, včetně dodávky CYKY 3Cx1.5</t>
  </si>
  <si>
    <t>111633030300-X</t>
  </si>
  <si>
    <t>Suspense k izolačnímu nátěru uzemnění a spojů</t>
  </si>
  <si>
    <t>kg</t>
  </si>
  <si>
    <t>31672185.AR-i</t>
  </si>
  <si>
    <t>Stožár osvětlovací ocelový parkový 5 m nad zemí, žárově zinkovaný, usazený v zemi, horní D60 mm,, smršťovací manžeta do výšky dvířek</t>
  </si>
  <si>
    <t>3457114703R</t>
  </si>
  <si>
    <t>Trubka kabelová chránička 75</t>
  </si>
  <si>
    <t>SPCM</t>
  </si>
  <si>
    <t>Kabelová plastová chránička schválená pro kabely NN. Chránička musí být schválena pro uložení do země. Chránička musí splňovat mechanickou odolnost na zatížení a mechanické poškození.</t>
  </si>
  <si>
    <t>3457114705R</t>
  </si>
  <si>
    <t>Trubka kabelová chránička 110</t>
  </si>
  <si>
    <t>34844665R-X</t>
  </si>
  <si>
    <t>Svítidlo venk. parkové</t>
  </si>
  <si>
    <t>35432311R-XXX</t>
  </si>
  <si>
    <t>Spojka kabelová NN včetně spojovaču</t>
  </si>
  <si>
    <t>35436460.AR-X</t>
  </si>
  <si>
    <t>Koncovka  kabel.do 1kV 4x 4-45 mm2, smrštitelná</t>
  </si>
  <si>
    <t>Koncovka teplem smrštitelná, rozdělovací hlava.</t>
  </si>
  <si>
    <t>35441986R</t>
  </si>
  <si>
    <t>Svorka SR 2b pro pásek 30 x 4 mm</t>
  </si>
  <si>
    <t>35441997R</t>
  </si>
  <si>
    <t>Svorka SR 3b</t>
  </si>
  <si>
    <t>35442150R</t>
  </si>
  <si>
    <t>Svorka pro připojení uzemnění ke konstrukci</t>
  </si>
  <si>
    <t>35711821R-X</t>
  </si>
  <si>
    <t>Pilíř plastový NN</t>
  </si>
  <si>
    <t>SR3 pilíř</t>
  </si>
  <si>
    <t>M22</t>
  </si>
  <si>
    <t>Montáž sdělovací a zabezp. techniky</t>
  </si>
  <si>
    <t>220 06-047 Uzavření PE trubky</t>
  </si>
  <si>
    <t>220060470R00</t>
  </si>
  <si>
    <t>Provizorní zaslepení konce HDPE</t>
  </si>
  <si>
    <t>220 06-110 Kabely úložné volně uložené</t>
  </si>
  <si>
    <t>220061163R00</t>
  </si>
  <si>
    <t>Roztažení a položení trubky HDPE podél výkopu</t>
  </si>
  <si>
    <t>220061164R00</t>
  </si>
  <si>
    <t>Položení trubky HDPE do výkopu</t>
  </si>
  <si>
    <t>28613781R-x</t>
  </si>
  <si>
    <t>Trubka HDPE 40/34 oranžová vč. 7xtrubička 10/8, pro přímou pokládku do země, (včetně pásku pro možnost vyčování trasy HDPE)</t>
  </si>
  <si>
    <t>M46</t>
  </si>
  <si>
    <t>Zemní práce při montážích</t>
  </si>
  <si>
    <t>460 01-002 Vytyčení trasy kabelového vedení</t>
  </si>
  <si>
    <t>Pochůzka projektovanou tratí kabelového vedení. Vyznačení trasy kabelu číslovanými kolíky nebo psanými značkami včetně zhotovení a očíslování kolíků. Stanovení a označení míst pro kabelové prostupy a podchodové štoly a vyznačení překážek.</t>
  </si>
  <si>
    <t>460010024R00</t>
  </si>
  <si>
    <t>Vytýčení kabelové trasy v zastavěném prostoru</t>
  </si>
  <si>
    <t>km</t>
  </si>
  <si>
    <t>460 03-008 Řezání spáry v asfaltu nebo betonu</t>
  </si>
  <si>
    <t>Provedení spáry zařízením pro řezání spár.</t>
  </si>
  <si>
    <t>460030081RT3</t>
  </si>
  <si>
    <t>Řezání spáry v asfaltu nebo betonu, v tloušťce vrstvy do 8-10 cm</t>
  </si>
  <si>
    <t>460 20-02 Hloubení kabelové rýhy šířky 50 cm</t>
  </si>
  <si>
    <t>460200233RT1</t>
  </si>
  <si>
    <t>Výkop kabelové rýhy 50/50 cm  hor.3, ruční výkop rýhy</t>
  </si>
  <si>
    <t>460200263RT1</t>
  </si>
  <si>
    <t>Výkop kabelové rýhy 50/80 cm  hor.3, strojní výkop rýhy</t>
  </si>
  <si>
    <t>460200263RT2</t>
  </si>
  <si>
    <t>Výkop kabelové rýhy 50/80 cm  hor.3, ruční výkop rýhy</t>
  </si>
  <si>
    <t>460 20-03 Hloubení kabelové rýhy šířky 50 cm</t>
  </si>
  <si>
    <t>460200304RT1</t>
  </si>
  <si>
    <t>Výkop kabelové rýhy 50/120 cm hor.4, strojní výkop rýhy</t>
  </si>
  <si>
    <t>460200304RT2</t>
  </si>
  <si>
    <t>Výkop kabelové rýhy 50/120 cm hor.4, ruční výkop rýhy</t>
  </si>
  <si>
    <t>460 20-06 Hloubení kabelové rýhy šířky 65 cm</t>
  </si>
  <si>
    <t>460200684RT2</t>
  </si>
  <si>
    <t>Výkop kabelové rýhy 65/120 cm hor.4, ruční výkop rýhy</t>
  </si>
  <si>
    <t>460 30-000 Strojní záhrn rýh a hutnění zeminy</t>
  </si>
  <si>
    <t>460300001R00</t>
  </si>
  <si>
    <t>Záhrn rýh strojem v zastavěném prostoru</t>
  </si>
  <si>
    <t>460300006RT1</t>
  </si>
  <si>
    <t>Hutnění zeminy po vrstvách 20 cm, hutnění po strojním záhrnu</t>
  </si>
  <si>
    <t>460 65-001 Podkladová vrstva</t>
  </si>
  <si>
    <t>Zřízení (znovuzřízení), podkladové vrstvy ze štěrku, štěrkopísku nebo betonu (eventuálně hlinobetonu) včetně rozvozu všech hmot a jejich rozprostření.</t>
  </si>
  <si>
    <t>460650015R00</t>
  </si>
  <si>
    <t>Podkladová vrstva ze štěrkopísku v kabelové rýze veřejného osvětlení</t>
  </si>
  <si>
    <t>Kabelové pískové lože (pro uložení kabelové chráničky, výška lože: průměr chráničky + 10 cm pod  kabelovou chráničkou + 10 cm nad kabelovou chráničkou). Včetně pískového lože pro spojku.</t>
  </si>
  <si>
    <t>460050703RT1</t>
  </si>
  <si>
    <t>Jáma do 2 m3 pro stožár veřejného osvětlení, hor.3, ruční výkop jámy</t>
  </si>
  <si>
    <t>460120002R00-X</t>
  </si>
  <si>
    <t>Zához jámy, hornina třídy 3 - 4, včetně upěchování, pro stožár VO</t>
  </si>
  <si>
    <t>460300001R00-i</t>
  </si>
  <si>
    <t>Záhrn přídavné rýhy 10x10 pro uzemnění</t>
  </si>
  <si>
    <t>460420501RT1.X</t>
  </si>
  <si>
    <t>Křížovatka (kabel, telekomunikace,plyn), dodávka a osazení betonového žlabu</t>
  </si>
  <si>
    <t>460490012R00</t>
  </si>
  <si>
    <t>Fólie výstražná z PVC, šířka 33 cm</t>
  </si>
  <si>
    <t>460600001RT7-x</t>
  </si>
  <si>
    <t>Naložení a odvoz zeminy</t>
  </si>
  <si>
    <t>4600000002-X</t>
  </si>
  <si>
    <t>Pouzdro pro stožár VO parkové, vč. štěrkopísku a cementu</t>
  </si>
  <si>
    <t xml:space="preserve">ks    </t>
  </si>
  <si>
    <t>4600040</t>
  </si>
  <si>
    <t>Utěsnění kabelu VO v otvoru chráničky, včetně těstnící pěnou 750 ml</t>
  </si>
  <si>
    <t>4600041</t>
  </si>
  <si>
    <t>Zřízení a odstranění provizorní lávky</t>
  </si>
  <si>
    <t xml:space="preserve">m     </t>
  </si>
  <si>
    <t>180456170400Rx</t>
  </si>
  <si>
    <t>Montážní plošina na autopod.</t>
  </si>
  <si>
    <t>Sh</t>
  </si>
  <si>
    <t>VN</t>
  </si>
  <si>
    <t>Vedlejší náklady</t>
  </si>
  <si>
    <t>00511 Geodetické práce</t>
  </si>
  <si>
    <t>005111021R</t>
  </si>
  <si>
    <t>Vytyčení inženýrských sítí</t>
  </si>
  <si>
    <t xml:space="preserve">kč    </t>
  </si>
  <si>
    <t>800-0</t>
  </si>
  <si>
    <t>ON</t>
  </si>
  <si>
    <t>Ostatní náklady</t>
  </si>
  <si>
    <t>00523 Zkoušky a revize</t>
  </si>
  <si>
    <t>Náklady zhotovitele, související s prováděním zkoušek a revizí předepsaných technickými normami nebo objednatelem a které jsou pro provedení díla nezbytné.</t>
  </si>
  <si>
    <t>005231010R</t>
  </si>
  <si>
    <t>Revize</t>
  </si>
  <si>
    <t>náklady spojené s provedením všech technickými normami předepsaných zkoušek a revizí.</t>
  </si>
  <si>
    <t>00524 Předání a převzetí díla</t>
  </si>
  <si>
    <t>Náklady zhotovitele, které vzniknou v souvislosti s povinnostmi zhotovitele při předání a převzetí díla.</t>
  </si>
  <si>
    <t>005241020R</t>
  </si>
  <si>
    <t xml:space="preserve">Geodetické zaměření skutečného provedení  </t>
  </si>
  <si>
    <t>Náklady na provedení skutečného zaměření stavby (kabelového vedení veřejného osvětlení vč. uzemnění, pojistkových skříní a stožárů veřejného osvětlení).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</si>
  <si>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</si>
  <si>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</si>
  <si>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</si>
  <si>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003</t>
  </si>
  <si>
    <t>Poplatek za likvidaci demontovaného materiálu</t>
  </si>
  <si>
    <t>005211030R-X</t>
  </si>
  <si>
    <t>Dočasná dopravní opatření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</si>
  <si>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</si>
  <si>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005211R-X</t>
  </si>
  <si>
    <t>Manipulace vedení</t>
  </si>
  <si>
    <t>Manipulace na stávajícím a rekontruovaném vedení pod napětím. Zajištění beznapěťového stavu a prací pod dozorem.</t>
  </si>
  <si>
    <t>Celkem za objekt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</si>
</sst>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 horizontal="left" wrapText="1"/>
    </xf>
    <xf numFmtId="0" fontId="0" fillId="34" borderId="28" xfId="0" applyFill="1" applyBorder="1" applyAlignment="1">
      <alignment horizontal="center" shrinkToFit="1"/>
    </xf>
    <xf numFmtId="172" fontId="0" fillId="34" borderId="28" xfId="0" applyNumberFormat="1" applyFill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1" xfId="0" applyNumberFormat="1" applyBorder="1" applyAlignment="1">
      <alignment horizontal="left"/>
    </xf>
    <xf numFmtId="0" fontId="0" fillId="0" borderId="32" xfId="0" applyBorder="1" applyAlignment="1">
      <alignment horizontal="center" shrinkToFit="1"/>
    </xf>
    <xf numFmtId="172" fontId="0" fillId="0" borderId="32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" fontId="4" fillId="34" borderId="34" xfId="0" applyNumberFormat="1" applyFont="1" applyFill="1" applyBorder="1" applyAlignment="1">
      <alignment vertical="center"/>
    </xf>
    <xf numFmtId="4" fontId="6" fillId="34" borderId="23" xfId="0" applyNumberFormat="1" applyFont="1" applyFill="1" applyBorder="1" applyAlignment="1">
      <alignment vertical="center"/>
    </xf>
    <xf numFmtId="4" fontId="6" fillId="34" borderId="23" xfId="0" applyNumberFormat="1" applyFont="1" applyFill="1" applyBorder="1" applyAlignment="1">
      <alignment vertical="center" wrapText="1"/>
    </xf>
    <xf numFmtId="4" fontId="6" fillId="34" borderId="23" xfId="0" applyNumberFormat="1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4" borderId="36" xfId="0" applyNumberFormat="1" applyFont="1" applyFill="1" applyBorder="1" applyAlignment="1">
      <alignment vertical="center" wrapText="1"/>
    </xf>
    <xf numFmtId="4" fontId="6" fillId="34" borderId="36" xfId="0" applyNumberFormat="1" applyFont="1" applyFill="1" applyBorder="1" applyAlignment="1">
      <alignment horizontal="center" vertical="center" wrapText="1"/>
    </xf>
    <xf numFmtId="4" fontId="6" fillId="34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9" xfId="0" applyNumberFormat="1" applyFont="1" applyBorder="1" applyAlignment="1">
      <alignment/>
    </xf>
    <xf numFmtId="171" fontId="7" fillId="0" borderId="40" xfId="0" applyNumberFormat="1" applyFont="1" applyBorder="1" applyAlignment="1">
      <alignment/>
    </xf>
    <xf numFmtId="0" fontId="7" fillId="34" borderId="41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7" fillId="34" borderId="43" xfId="0" applyFont="1" applyFill="1" applyBorder="1" applyAlignment="1">
      <alignment/>
    </xf>
    <xf numFmtId="0" fontId="7" fillId="34" borderId="44" xfId="0" applyFont="1" applyFill="1" applyBorder="1" applyAlignment="1">
      <alignment/>
    </xf>
    <xf numFmtId="171" fontId="7" fillId="34" borderId="45" xfId="0" applyNumberFormat="1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49" fontId="7" fillId="34" borderId="48" xfId="0" applyNumberFormat="1" applyFont="1" applyFill="1" applyBorder="1" applyAlignment="1">
      <alignment/>
    </xf>
    <xf numFmtId="0" fontId="7" fillId="34" borderId="49" xfId="0" applyFont="1" applyFill="1" applyBorder="1" applyAlignment="1">
      <alignment/>
    </xf>
    <xf numFmtId="171" fontId="7" fillId="34" borderId="50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41" xfId="0" applyFill="1" applyBorder="1" applyAlignment="1">
      <alignment/>
    </xf>
    <xf numFmtId="49" fontId="0" fillId="34" borderId="42" xfId="0" applyNumberForma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NumberFormat="1" applyFont="1" applyAlignment="1">
      <alignment wrapText="1"/>
    </xf>
    <xf numFmtId="0" fontId="0" fillId="34" borderId="51" xfId="0" applyNumberFormat="1" applyFill="1" applyBorder="1" applyAlignment="1">
      <alignment/>
    </xf>
    <xf numFmtId="0" fontId="7" fillId="0" borderId="35" xfId="0" applyNumberFormat="1" applyFont="1" applyBorder="1" applyAlignment="1">
      <alignment vertical="top"/>
    </xf>
    <xf numFmtId="0" fontId="7" fillId="0" borderId="35" xfId="0" applyNumberFormat="1" applyFont="1" applyBorder="1" applyAlignment="1">
      <alignment/>
    </xf>
    <xf numFmtId="0" fontId="0" fillId="34" borderId="52" xfId="0" applyFill="1" applyBorder="1" applyAlignment="1">
      <alignment shrinkToFit="1"/>
    </xf>
    <xf numFmtId="0" fontId="7" fillId="0" borderId="37" xfId="0" applyFont="1" applyBorder="1" applyAlignment="1">
      <alignment vertical="top" shrinkToFit="1"/>
    </xf>
    <xf numFmtId="172" fontId="0" fillId="34" borderId="52" xfId="0" applyNumberFormat="1" applyFill="1" applyBorder="1" applyAlignment="1">
      <alignment shrinkToFit="1"/>
    </xf>
    <xf numFmtId="172" fontId="7" fillId="0" borderId="37" xfId="0" applyNumberFormat="1" applyFont="1" applyBorder="1" applyAlignment="1">
      <alignment vertical="top" shrinkToFit="1"/>
    </xf>
    <xf numFmtId="4" fontId="0" fillId="34" borderId="52" xfId="0" applyNumberFormat="1" applyFill="1" applyBorder="1" applyAlignment="1">
      <alignment shrinkToFit="1"/>
    </xf>
    <xf numFmtId="4" fontId="7" fillId="35" borderId="37" xfId="0" applyNumberFormat="1" applyFont="1" applyFill="1" applyBorder="1" applyAlignment="1" applyProtection="1">
      <alignment vertical="top" shrinkToFit="1"/>
      <protection locked="0"/>
    </xf>
    <xf numFmtId="4" fontId="7" fillId="0" borderId="37" xfId="0" applyNumberFormat="1" applyFont="1" applyBorder="1" applyAlignment="1">
      <alignment vertical="top" shrinkToFit="1"/>
    </xf>
    <xf numFmtId="4" fontId="7" fillId="0" borderId="37" xfId="0" applyNumberFormat="1" applyFont="1" applyBorder="1" applyAlignment="1">
      <alignment shrinkToFit="1"/>
    </xf>
    <xf numFmtId="0" fontId="0" fillId="34" borderId="53" xfId="0" applyFill="1" applyBorder="1" applyAlignment="1">
      <alignment/>
    </xf>
    <xf numFmtId="0" fontId="7" fillId="0" borderId="54" xfId="0" applyFont="1" applyBorder="1" applyAlignment="1">
      <alignment vertical="top"/>
    </xf>
    <xf numFmtId="0" fontId="7" fillId="0" borderId="54" xfId="0" applyFont="1" applyBorder="1" applyAlignment="1">
      <alignment/>
    </xf>
    <xf numFmtId="4" fontId="0" fillId="34" borderId="55" xfId="0" applyNumberFormat="1" applyFill="1" applyBorder="1" applyAlignment="1">
      <alignment shrinkToFit="1"/>
    </xf>
    <xf numFmtId="4" fontId="7" fillId="0" borderId="56" xfId="0" applyNumberFormat="1" applyFont="1" applyBorder="1" applyAlignment="1">
      <alignment vertical="top" shrinkToFit="1"/>
    </xf>
    <xf numFmtId="4" fontId="7" fillId="0" borderId="56" xfId="0" applyNumberFormat="1" applyFont="1" applyBorder="1" applyAlignment="1">
      <alignment shrinkToFit="1"/>
    </xf>
    <xf numFmtId="0" fontId="0" fillId="34" borderId="57" xfId="0" applyFill="1" applyBorder="1" applyAlignment="1">
      <alignment/>
    </xf>
    <xf numFmtId="49" fontId="0" fillId="34" borderId="58" xfId="0" applyNumberFormat="1" applyFill="1" applyBorder="1" applyAlignment="1">
      <alignment/>
    </xf>
    <xf numFmtId="49" fontId="0" fillId="34" borderId="58" xfId="0" applyNumberFormat="1" applyFill="1" applyBorder="1" applyAlignment="1">
      <alignment horizontal="left" wrapText="1"/>
    </xf>
    <xf numFmtId="0" fontId="0" fillId="34" borderId="58" xfId="0" applyFill="1" applyBorder="1" applyAlignment="1">
      <alignment horizontal="center" shrinkToFit="1"/>
    </xf>
    <xf numFmtId="172" fontId="0" fillId="34" borderId="58" xfId="0" applyNumberFormat="1" applyFill="1" applyBorder="1" applyAlignment="1">
      <alignment/>
    </xf>
    <xf numFmtId="4" fontId="0" fillId="34" borderId="59" xfId="0" applyNumberFormat="1" applyFill="1" applyBorder="1" applyAlignment="1">
      <alignment/>
    </xf>
    <xf numFmtId="4" fontId="0" fillId="34" borderId="57" xfId="0" applyNumberFormat="1" applyFill="1" applyBorder="1" applyAlignment="1">
      <alignment/>
    </xf>
    <xf numFmtId="0" fontId="0" fillId="34" borderId="58" xfId="0" applyFill="1" applyBorder="1" applyAlignment="1">
      <alignment wrapText="1"/>
    </xf>
    <xf numFmtId="0" fontId="0" fillId="34" borderId="60" xfId="0" applyFill="1" applyBorder="1" applyAlignment="1">
      <alignment wrapText="1"/>
    </xf>
    <xf numFmtId="4" fontId="0" fillId="0" borderId="58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NumberFormat="1" applyFont="1" applyBorder="1" applyAlignment="1">
      <alignment/>
    </xf>
    <xf numFmtId="4" fontId="7" fillId="0" borderId="61" xfId="0" applyNumberFormat="1" applyFont="1" applyBorder="1" applyAlignment="1">
      <alignment shrinkToFit="1"/>
    </xf>
    <xf numFmtId="4" fontId="7" fillId="0" borderId="62" xfId="0" applyNumberFormat="1" applyFont="1" applyBorder="1" applyAlignment="1">
      <alignment shrinkToFit="1"/>
    </xf>
    <xf numFmtId="0" fontId="6" fillId="34" borderId="63" xfId="0" applyFont="1" applyFill="1" applyBorder="1" applyAlignment="1">
      <alignment/>
    </xf>
    <xf numFmtId="49" fontId="6" fillId="34" borderId="64" xfId="0" applyNumberFormat="1" applyFont="1" applyFill="1" applyBorder="1" applyAlignment="1">
      <alignment/>
    </xf>
    <xf numFmtId="0" fontId="6" fillId="34" borderId="64" xfId="0" applyFont="1" applyFill="1" applyBorder="1" applyAlignment="1">
      <alignment/>
    </xf>
    <xf numFmtId="4" fontId="6" fillId="34" borderId="65" xfId="0" applyNumberFormat="1" applyFont="1" applyFill="1" applyBorder="1" applyAlignment="1">
      <alignment/>
    </xf>
    <xf numFmtId="0" fontId="0" fillId="34" borderId="52" xfId="0" applyNumberFormat="1" applyFill="1" applyBorder="1" applyAlignment="1">
      <alignment horizontal="left"/>
    </xf>
    <xf numFmtId="0" fontId="7" fillId="0" borderId="37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/>
    </xf>
    <xf numFmtId="49" fontId="6" fillId="34" borderId="64" xfId="0" applyNumberFormat="1" applyFont="1" applyFill="1" applyBorder="1" applyAlignment="1">
      <alignment horizontal="left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66" xfId="0" applyNumberFormat="1" applyFill="1" applyBorder="1" applyAlignment="1" applyProtection="1">
      <alignment horizontal="left"/>
      <protection locked="0"/>
    </xf>
    <xf numFmtId="49" fontId="0" fillId="35" borderId="34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40" xfId="0" applyNumberFormat="1" applyFill="1" applyBorder="1" applyAlignment="1" applyProtection="1">
      <alignment horizontal="left"/>
      <protection locked="0"/>
    </xf>
    <xf numFmtId="49" fontId="0" fillId="35" borderId="67" xfId="0" applyNumberFormat="1" applyFill="1" applyBorder="1" applyAlignment="1" applyProtection="1">
      <alignment horizontal="left"/>
      <protection locked="0"/>
    </xf>
    <xf numFmtId="49" fontId="0" fillId="35" borderId="68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5" borderId="36" xfId="0" applyNumberFormat="1" applyFont="1" applyFill="1" applyBorder="1" applyAlignment="1" applyProtection="1">
      <alignment horizontal="left"/>
      <protection locked="0"/>
    </xf>
    <xf numFmtId="49" fontId="9" fillId="35" borderId="66" xfId="0" applyNumberFormat="1" applyFont="1" applyFill="1" applyBorder="1" applyAlignment="1" applyProtection="1">
      <alignment horizontal="left"/>
      <protection locked="0"/>
    </xf>
    <xf numFmtId="49" fontId="9" fillId="35" borderId="69" xfId="0" applyNumberFormat="1" applyFont="1" applyFill="1" applyBorder="1" applyAlignment="1" applyProtection="1">
      <alignment horizontal="left"/>
      <protection locked="0"/>
    </xf>
    <xf numFmtId="49" fontId="9" fillId="35" borderId="70" xfId="0" applyNumberFormat="1" applyFont="1" applyFill="1" applyBorder="1" applyAlignment="1" applyProtection="1">
      <alignment horizontal="left"/>
      <protection locked="0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21" xfId="0" applyNumberFormat="1" applyBorder="1" applyAlignment="1">
      <alignment shrinkToFit="1"/>
    </xf>
    <xf numFmtId="49" fontId="0" fillId="0" borderId="71" xfId="0" applyNumberFormat="1" applyBorder="1" applyAlignment="1">
      <alignment shrinkToFit="1"/>
    </xf>
    <xf numFmtId="49" fontId="0" fillId="0" borderId="23" xfId="0" applyNumberFormat="1" applyBorder="1" applyAlignment="1">
      <alignment shrinkToFit="1"/>
    </xf>
    <xf numFmtId="49" fontId="0" fillId="0" borderId="72" xfId="0" applyNumberFormat="1" applyBorder="1" applyAlignment="1">
      <alignment shrinkToFit="1"/>
    </xf>
    <xf numFmtId="49" fontId="0" fillId="0" borderId="25" xfId="0" applyNumberFormat="1" applyBorder="1" applyAlignment="1">
      <alignment shrinkToFit="1"/>
    </xf>
    <xf numFmtId="49" fontId="0" fillId="0" borderId="73" xfId="0" applyNumberFormat="1" applyBorder="1" applyAlignment="1">
      <alignment shrinkToFit="1"/>
    </xf>
    <xf numFmtId="49" fontId="12" fillId="0" borderId="16" xfId="0" applyNumberFormat="1" applyFont="1" applyBorder="1" applyAlignment="1">
      <alignment/>
    </xf>
    <xf numFmtId="0" fontId="0" fillId="34" borderId="69" xfId="0" applyNumberFormat="1" applyFill="1" applyBorder="1" applyAlignment="1">
      <alignment horizontal="left"/>
    </xf>
    <xf numFmtId="172" fontId="0" fillId="34" borderId="69" xfId="0" applyNumberFormat="1" applyFill="1" applyBorder="1" applyAlignment="1">
      <alignment horizontal="left"/>
    </xf>
    <xf numFmtId="4" fontId="0" fillId="34" borderId="69" xfId="0" applyNumberFormat="1" applyFill="1" applyBorder="1" applyAlignment="1">
      <alignment horizontal="left"/>
    </xf>
    <xf numFmtId="4" fontId="0" fillId="34" borderId="34" xfId="0" applyNumberFormat="1" applyFill="1" applyBorder="1" applyAlignment="1">
      <alignment shrinkToFit="1"/>
    </xf>
    <xf numFmtId="4" fontId="0" fillId="34" borderId="38" xfId="0" applyNumberFormat="1" applyFill="1" applyBorder="1" applyAlignment="1">
      <alignment shrinkToFit="1"/>
    </xf>
    <xf numFmtId="0" fontId="13" fillId="0" borderId="35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wrapText="1" shrinkToFit="1"/>
    </xf>
    <xf numFmtId="172" fontId="13" fillId="0" borderId="0" xfId="0" applyNumberFormat="1" applyFont="1" applyBorder="1" applyAlignment="1">
      <alignment wrapText="1" shrinkToFit="1"/>
    </xf>
    <xf numFmtId="4" fontId="13" fillId="0" borderId="0" xfId="0" applyNumberFormat="1" applyFont="1" applyBorder="1" applyAlignment="1">
      <alignment wrapText="1" shrinkToFit="1"/>
    </xf>
    <xf numFmtId="4" fontId="13" fillId="0" borderId="74" xfId="0" applyNumberFormat="1" applyFont="1" applyBorder="1" applyAlignment="1">
      <alignment wrapText="1" shrinkToFit="1"/>
    </xf>
    <xf numFmtId="4" fontId="0" fillId="34" borderId="51" xfId="0" applyNumberFormat="1" applyFill="1" applyBorder="1" applyAlignment="1">
      <alignment shrinkToFit="1"/>
    </xf>
    <xf numFmtId="4" fontId="0" fillId="34" borderId="75" xfId="0" applyNumberFormat="1" applyFill="1" applyBorder="1" applyAlignment="1">
      <alignment shrinkToFit="1"/>
    </xf>
    <xf numFmtId="49" fontId="0" fillId="34" borderId="25" xfId="0" applyNumberFormat="1" applyFill="1" applyBorder="1" applyAlignment="1">
      <alignment shrinkToFit="1"/>
    </xf>
    <xf numFmtId="49" fontId="0" fillId="34" borderId="73" xfId="0" applyNumberFormat="1" applyFill="1" applyBorder="1" applyAlignment="1">
      <alignment shrinkToFit="1"/>
    </xf>
    <xf numFmtId="0" fontId="7" fillId="0" borderId="35" xfId="0" applyNumberFormat="1" applyFont="1" applyBorder="1" applyAlignment="1">
      <alignment wrapText="1"/>
    </xf>
    <xf numFmtId="0" fontId="7" fillId="0" borderId="35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wrapText="1" shrinkToFit="1"/>
    </xf>
    <xf numFmtId="172" fontId="7" fillId="0" borderId="0" xfId="0" applyNumberFormat="1" applyFont="1" applyBorder="1" applyAlignment="1">
      <alignment wrapText="1" shrinkToFit="1"/>
    </xf>
    <xf numFmtId="4" fontId="7" fillId="0" borderId="0" xfId="0" applyNumberFormat="1" applyFont="1" applyBorder="1" applyAlignment="1">
      <alignment wrapText="1" shrinkToFit="1"/>
    </xf>
    <xf numFmtId="4" fontId="7" fillId="0" borderId="74" xfId="0" applyNumberFormat="1" applyFont="1" applyBorder="1" applyAlignment="1">
      <alignment wrapText="1" shrinkToFit="1"/>
    </xf>
    <xf numFmtId="0" fontId="7" fillId="0" borderId="76" xfId="0" applyNumberFormat="1" applyFont="1" applyBorder="1" applyAlignment="1">
      <alignment wrapText="1"/>
    </xf>
    <xf numFmtId="0" fontId="7" fillId="0" borderId="76" xfId="0" applyNumberFormat="1" applyFont="1" applyBorder="1" applyAlignment="1">
      <alignment horizontal="left" wrapText="1"/>
    </xf>
    <xf numFmtId="0" fontId="7" fillId="0" borderId="77" xfId="0" applyNumberFormat="1" applyFont="1" applyBorder="1" applyAlignment="1">
      <alignment wrapText="1" shrinkToFit="1"/>
    </xf>
    <xf numFmtId="172" fontId="7" fillId="0" borderId="77" xfId="0" applyNumberFormat="1" applyFont="1" applyBorder="1" applyAlignment="1">
      <alignment wrapText="1" shrinkToFit="1"/>
    </xf>
    <xf numFmtId="4" fontId="7" fillId="0" borderId="77" xfId="0" applyNumberFormat="1" applyFont="1" applyBorder="1" applyAlignment="1">
      <alignment wrapText="1" shrinkToFit="1"/>
    </xf>
    <xf numFmtId="4" fontId="7" fillId="0" borderId="78" xfId="0" applyNumberFormat="1" applyFont="1" applyBorder="1" applyAlignment="1">
      <alignment wrapText="1" shrinkToFit="1"/>
    </xf>
    <xf numFmtId="0" fontId="13" fillId="0" borderId="31" xfId="0" applyNumberFormat="1" applyFont="1" applyBorder="1" applyAlignment="1">
      <alignment horizontal="left" wrapText="1"/>
    </xf>
    <xf numFmtId="0" fontId="13" fillId="0" borderId="32" xfId="0" applyNumberFormat="1" applyFont="1" applyBorder="1" applyAlignment="1">
      <alignment wrapText="1" shrinkToFit="1"/>
    </xf>
    <xf numFmtId="172" fontId="13" fillId="0" borderId="32" xfId="0" applyNumberFormat="1" applyFont="1" applyBorder="1" applyAlignment="1">
      <alignment wrapText="1" shrinkToFit="1"/>
    </xf>
    <xf numFmtId="4" fontId="13" fillId="0" borderId="32" xfId="0" applyNumberFormat="1" applyFont="1" applyBorder="1" applyAlignment="1">
      <alignment wrapText="1" shrinkToFit="1"/>
    </xf>
    <xf numFmtId="4" fontId="13" fillId="0" borderId="79" xfId="0" applyNumberFormat="1" applyFont="1" applyBorder="1" applyAlignment="1">
      <alignment wrapText="1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174" t="s">
        <v>0</v>
      </c>
      <c r="C5" s="174"/>
      <c r="D5" s="174"/>
      <c r="E5" s="174"/>
      <c r="F5" s="174"/>
      <c r="G5" s="175"/>
      <c r="H5" s="15"/>
    </row>
    <row r="6" spans="1:8" ht="12.75">
      <c r="A6" s="20" t="s">
        <v>6</v>
      </c>
      <c r="B6" s="172"/>
      <c r="C6" s="172"/>
      <c r="D6" s="172"/>
      <c r="E6" s="172"/>
      <c r="F6" s="172"/>
      <c r="G6" s="173"/>
      <c r="H6" s="15"/>
    </row>
    <row r="7" spans="1:8" ht="12.75">
      <c r="A7" s="20" t="s">
        <v>7</v>
      </c>
      <c r="B7" s="172"/>
      <c r="C7" s="172"/>
      <c r="D7" s="172"/>
      <c r="E7" s="172"/>
      <c r="F7" s="172"/>
      <c r="G7" s="173"/>
      <c r="H7" s="15"/>
    </row>
    <row r="8" spans="1:8" ht="12.75">
      <c r="A8" s="20" t="s">
        <v>8</v>
      </c>
      <c r="B8" s="172"/>
      <c r="C8" s="172"/>
      <c r="D8" s="172"/>
      <c r="E8" s="172"/>
      <c r="F8" s="172"/>
      <c r="G8" s="173"/>
      <c r="H8" s="15"/>
    </row>
    <row r="9" spans="1:8" ht="12.75">
      <c r="A9" s="20" t="s">
        <v>9</v>
      </c>
      <c r="B9" s="172"/>
      <c r="C9" s="172"/>
      <c r="D9" s="172"/>
      <c r="E9" s="172"/>
      <c r="F9" s="172"/>
      <c r="G9" s="173"/>
      <c r="H9" s="15"/>
    </row>
    <row r="10" spans="1:8" ht="12.75">
      <c r="A10" s="20" t="s">
        <v>10</v>
      </c>
      <c r="B10" s="172"/>
      <c r="C10" s="172"/>
      <c r="D10" s="172"/>
      <c r="E10" s="172"/>
      <c r="F10" s="172"/>
      <c r="G10" s="173"/>
      <c r="H10" s="15"/>
    </row>
    <row r="11" spans="1:8" ht="12.75">
      <c r="A11" s="20" t="s">
        <v>11</v>
      </c>
      <c r="B11" s="164"/>
      <c r="C11" s="164"/>
      <c r="D11" s="164"/>
      <c r="E11" s="164"/>
      <c r="F11" s="164"/>
      <c r="G11" s="165"/>
      <c r="H11" s="15"/>
    </row>
    <row r="12" spans="1:8" ht="12.75">
      <c r="A12" s="20" t="s">
        <v>12</v>
      </c>
      <c r="B12" s="166"/>
      <c r="C12" s="167"/>
      <c r="D12" s="167"/>
      <c r="E12" s="167"/>
      <c r="F12" s="167"/>
      <c r="G12" s="168"/>
      <c r="H12" s="15"/>
    </row>
    <row r="13" spans="1:8" ht="13.5" thickBot="1">
      <c r="A13" s="21" t="s">
        <v>13</v>
      </c>
      <c r="B13" s="169"/>
      <c r="C13" s="169"/>
      <c r="D13" s="169"/>
      <c r="E13" s="169"/>
      <c r="F13" s="169"/>
      <c r="G13" s="170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90" customHeight="1">
      <c r="A17" s="171" t="s">
        <v>15</v>
      </c>
      <c r="B17" s="171"/>
      <c r="C17" s="171"/>
      <c r="D17" s="171"/>
      <c r="E17" s="171"/>
      <c r="F17" s="171"/>
      <c r="G17" s="171"/>
      <c r="H17" s="15"/>
    </row>
  </sheetData>
  <sheetProtection password="918B" sheet="1"/>
  <mergeCells count="10">
    <mergeCell ref="B5:G5"/>
    <mergeCell ref="B6:G6"/>
    <mergeCell ref="B7:G7"/>
    <mergeCell ref="B8:G8"/>
    <mergeCell ref="B11:G11"/>
    <mergeCell ref="B12:G12"/>
    <mergeCell ref="B13:G13"/>
    <mergeCell ref="A17:G17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N24"/>
  <sheetViews>
    <sheetView showGridLines="0" zoomScaleSheetLayoutView="75" workbookViewId="0" topLeftCell="B1">
      <selection activeCell="H23" sqref="H23"/>
    </sheetView>
  </sheetViews>
  <sheetFormatPr defaultColWidth="9.00390625" defaultRowHeight="12.75"/>
  <cols>
    <col min="1" max="1" width="0.6171875" style="0" hidden="1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5" width="10.75390625" style="0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27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42</v>
      </c>
      <c r="F5" s="76" t="s">
        <v>44</v>
      </c>
      <c r="G5" s="11"/>
      <c r="I5" s="11"/>
    </row>
    <row r="6" spans="2:9" ht="13.5" customHeight="1">
      <c r="B6" s="10"/>
      <c r="C6" s="37"/>
      <c r="D6" s="77" t="s">
        <v>43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 t="s">
        <v>28</v>
      </c>
      <c r="D8" s="47">
        <f>J24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25</v>
      </c>
      <c r="D11" s="12"/>
      <c r="H11" s="13" t="s">
        <v>2</v>
      </c>
      <c r="J11" s="51"/>
    </row>
    <row r="12" spans="4:10" ht="12.75">
      <c r="D12" s="12"/>
      <c r="H12" s="13" t="s">
        <v>3</v>
      </c>
      <c r="J12" s="51"/>
    </row>
    <row r="13" spans="3:10" ht="12" customHeight="1">
      <c r="C13" s="13"/>
      <c r="D13" s="12"/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19</v>
      </c>
      <c r="D15" s="12"/>
      <c r="H15" s="13" t="s">
        <v>2</v>
      </c>
      <c r="J15" s="52"/>
    </row>
    <row r="16" spans="3:10" ht="12" customHeight="1">
      <c r="C16" s="13"/>
      <c r="D16" s="12"/>
      <c r="H16" s="13" t="s">
        <v>3</v>
      </c>
      <c r="J16" s="52"/>
    </row>
    <row r="17" spans="3:10" ht="12" customHeight="1">
      <c r="C17" s="13"/>
      <c r="D17" s="12"/>
      <c r="H17" s="13"/>
      <c r="J17" s="52"/>
    </row>
    <row r="18" ht="12" customHeight="1">
      <c r="J18" s="52"/>
    </row>
    <row r="19" spans="2:10" ht="18" customHeight="1">
      <c r="B19" s="9" t="s">
        <v>20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83"/>
      <c r="B21" s="78" t="s">
        <v>21</v>
      </c>
      <c r="C21" s="79"/>
      <c r="D21" s="79"/>
      <c r="E21" s="80"/>
      <c r="F21" s="81"/>
      <c r="G21" s="81"/>
      <c r="H21" s="86" t="s">
        <v>22</v>
      </c>
      <c r="I21" s="87" t="s">
        <v>23</v>
      </c>
      <c r="J21" s="88" t="s">
        <v>24</v>
      </c>
    </row>
    <row r="22" spans="1:10" ht="12.75">
      <c r="A22" s="82"/>
      <c r="B22" s="82" t="s">
        <v>45</v>
      </c>
      <c r="C22" s="84"/>
      <c r="D22" s="84"/>
      <c r="E22" s="84"/>
      <c r="F22" s="84"/>
      <c r="G22" s="85"/>
      <c r="H22" s="89"/>
      <c r="I22" s="90">
        <v>1</v>
      </c>
      <c r="J22" s="91"/>
    </row>
    <row r="23" spans="1:10" ht="12.75">
      <c r="A23" s="82"/>
      <c r="B23" s="82" t="s">
        <v>46</v>
      </c>
      <c r="C23" s="84" t="s">
        <v>47</v>
      </c>
      <c r="D23" s="84"/>
      <c r="E23" s="84"/>
      <c r="F23" s="84"/>
      <c r="G23" s="85"/>
      <c r="H23" s="89"/>
      <c r="I23" s="90">
        <v>1</v>
      </c>
      <c r="J23" s="91">
        <f>'Rekapitulace Objekt 01'!H19</f>
        <v>0</v>
      </c>
    </row>
    <row r="24" spans="1:10" ht="25.5" customHeight="1">
      <c r="A24" s="93"/>
      <c r="B24" s="176" t="s">
        <v>48</v>
      </c>
      <c r="C24" s="177"/>
      <c r="D24" s="177"/>
      <c r="E24" s="177"/>
      <c r="F24" s="94"/>
      <c r="G24" s="95"/>
      <c r="H24" s="96"/>
      <c r="I24" s="97"/>
      <c r="J24" s="92">
        <f>SUM(J22:J23)</f>
        <v>0</v>
      </c>
    </row>
  </sheetData>
  <sheetProtection password="918B" sheet="1"/>
  <mergeCells count="1">
    <mergeCell ref="B24:E2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35" customWidth="1"/>
  </cols>
  <sheetData>
    <row r="1" spans="1:8" ht="13.5" thickTop="1">
      <c r="A1" s="23" t="s">
        <v>1</v>
      </c>
      <c r="B1" s="28" t="str">
        <f>Stavba!CisloStavby</f>
        <v>2017-04</v>
      </c>
      <c r="C1" s="31" t="str">
        <f>Stavba!NazevStavby</f>
        <v>REKONSTRUKCE A PRODLOUŽENÍ VO V LIBUŠINĚ ÚDOLÍ, TŘEBÍČ</v>
      </c>
      <c r="D1" s="31"/>
      <c r="E1" s="31"/>
      <c r="F1" s="31"/>
      <c r="G1" s="24"/>
      <c r="H1" s="33"/>
    </row>
    <row r="2" spans="1:8" ht="13.5" thickBot="1">
      <c r="A2" s="25" t="s">
        <v>30</v>
      </c>
      <c r="B2" s="30"/>
      <c r="C2" s="179"/>
      <c r="D2" s="179"/>
      <c r="E2" s="179"/>
      <c r="F2" s="179"/>
      <c r="G2" s="26" t="s">
        <v>16</v>
      </c>
      <c r="H2" s="34" t="s">
        <v>17</v>
      </c>
    </row>
    <row r="3" ht="13.5" thickTop="1"/>
    <row r="4" spans="1:8" ht="18">
      <c r="A4" s="178" t="s">
        <v>18</v>
      </c>
      <c r="B4" s="178"/>
      <c r="C4" s="178"/>
      <c r="D4" s="178"/>
      <c r="E4" s="178"/>
      <c r="F4" s="178"/>
      <c r="G4" s="178"/>
      <c r="H4" s="178"/>
    </row>
    <row r="6" spans="1:2" ht="15.75">
      <c r="A6" s="32" t="s">
        <v>26</v>
      </c>
      <c r="B6" s="29">
        <f>B2</f>
        <v>0</v>
      </c>
    </row>
    <row r="7" spans="2:7" ht="15.75">
      <c r="B7" s="180">
        <f>C2</f>
        <v>0</v>
      </c>
      <c r="C7" s="181"/>
      <c r="D7" s="181"/>
      <c r="E7" s="181"/>
      <c r="F7" s="181"/>
      <c r="G7" s="181"/>
    </row>
    <row r="9" spans="1:8" s="32" customFormat="1" ht="12.75" customHeight="1">
      <c r="A9" s="32" t="s">
        <v>29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918B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38.25390625" style="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</cols>
  <sheetData>
    <row r="1" spans="1:7" ht="16.5" thickBot="1">
      <c r="A1" s="182" t="s">
        <v>31</v>
      </c>
      <c r="B1" s="182"/>
      <c r="C1" s="183"/>
      <c r="D1" s="182"/>
      <c r="E1" s="182"/>
      <c r="F1" s="182"/>
      <c r="G1" s="182"/>
    </row>
    <row r="2" spans="1:7" ht="13.5" thickTop="1">
      <c r="A2" s="54" t="s">
        <v>32</v>
      </c>
      <c r="B2" s="55"/>
      <c r="C2" s="184"/>
      <c r="D2" s="184"/>
      <c r="E2" s="184"/>
      <c r="F2" s="184"/>
      <c r="G2" s="185"/>
    </row>
    <row r="3" spans="1:7" ht="12.75">
      <c r="A3" s="56" t="s">
        <v>33</v>
      </c>
      <c r="B3" s="57"/>
      <c r="C3" s="186"/>
      <c r="D3" s="186"/>
      <c r="E3" s="186"/>
      <c r="F3" s="186"/>
      <c r="G3" s="187"/>
    </row>
    <row r="4" spans="1:7" ht="13.5" thickBot="1">
      <c r="A4" s="58" t="s">
        <v>34</v>
      </c>
      <c r="B4" s="59"/>
      <c r="C4" s="188"/>
      <c r="D4" s="188"/>
      <c r="E4" s="188"/>
      <c r="F4" s="188"/>
      <c r="G4" s="189"/>
    </row>
    <row r="5" spans="2:4" ht="14.25" thickBot="1" thickTop="1">
      <c r="B5" s="8"/>
      <c r="C5" s="60"/>
      <c r="D5" s="61"/>
    </row>
    <row r="6" spans="1:7" ht="13.5" thickBot="1">
      <c r="A6" s="62" t="s">
        <v>35</v>
      </c>
      <c r="B6" s="63" t="s">
        <v>36</v>
      </c>
      <c r="C6" s="64" t="s">
        <v>37</v>
      </c>
      <c r="D6" s="65" t="s">
        <v>38</v>
      </c>
      <c r="E6" s="66" t="s">
        <v>39</v>
      </c>
      <c r="F6" s="67" t="s">
        <v>40</v>
      </c>
      <c r="G6" s="68" t="s">
        <v>41</v>
      </c>
    </row>
    <row r="7" spans="1:7" ht="14.25" thickBot="1" thickTop="1">
      <c r="A7" s="69"/>
      <c r="B7" s="70"/>
      <c r="C7" s="71"/>
      <c r="D7" s="72"/>
      <c r="E7" s="73"/>
      <c r="F7" s="74"/>
      <c r="G7" s="75"/>
    </row>
  </sheetData>
  <sheetProtection password="918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0" customWidth="1"/>
  </cols>
  <sheetData>
    <row r="1" spans="1:8" ht="13.5" customHeight="1" thickTop="1">
      <c r="A1" s="23" t="s">
        <v>1</v>
      </c>
      <c r="B1" s="28" t="str">
        <f>Stavba!CisloStavby</f>
        <v>2017-04</v>
      </c>
      <c r="C1" s="31" t="str">
        <f>Stavba!NazevStavby</f>
        <v>REKONSTRUKCE A PRODLOUŽENÍ VO V LIBUŠINĚ ÚDOLÍ, TŘEBÍČ</v>
      </c>
      <c r="D1" s="31"/>
      <c r="E1" s="31"/>
      <c r="F1" s="31"/>
      <c r="G1" s="24"/>
      <c r="H1" s="33"/>
    </row>
    <row r="2" spans="1:8" ht="13.5" customHeight="1" thickBot="1">
      <c r="A2" s="25" t="s">
        <v>30</v>
      </c>
      <c r="B2" s="98" t="s">
        <v>46</v>
      </c>
      <c r="C2" s="190" t="s">
        <v>47</v>
      </c>
      <c r="D2" s="179"/>
      <c r="E2" s="179"/>
      <c r="F2" s="179"/>
      <c r="G2" s="26" t="s">
        <v>16</v>
      </c>
      <c r="H2" s="34" t="s">
        <v>17</v>
      </c>
    </row>
    <row r="3" ht="13.5" customHeight="1" thickTop="1">
      <c r="H3" s="35"/>
    </row>
    <row r="4" spans="1:8" ht="18" customHeight="1">
      <c r="A4" s="178" t="s">
        <v>18</v>
      </c>
      <c r="B4" s="178"/>
      <c r="C4" s="178"/>
      <c r="D4" s="178"/>
      <c r="E4" s="178"/>
      <c r="F4" s="178"/>
      <c r="G4" s="178"/>
      <c r="H4" s="178"/>
    </row>
    <row r="5" ht="12.75" customHeight="1">
      <c r="H5" s="35"/>
    </row>
    <row r="6" spans="1:8" ht="15.75" customHeight="1">
      <c r="A6" s="32" t="s">
        <v>26</v>
      </c>
      <c r="B6" s="29" t="str">
        <f>B2</f>
        <v>01</v>
      </c>
      <c r="H6" s="35"/>
    </row>
    <row r="7" spans="2:8" ht="15.75" customHeight="1">
      <c r="B7" s="180" t="str">
        <f>C2</f>
        <v>VO</v>
      </c>
      <c r="C7" s="181"/>
      <c r="D7" s="181"/>
      <c r="E7" s="181"/>
      <c r="F7" s="181"/>
      <c r="G7" s="181"/>
      <c r="H7" s="35"/>
    </row>
    <row r="8" ht="12.75" customHeight="1">
      <c r="H8" s="35"/>
    </row>
    <row r="9" spans="1:10" ht="12.75" customHeight="1">
      <c r="A9" s="32" t="s">
        <v>29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49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99" t="s">
        <v>50</v>
      </c>
      <c r="B16" s="100"/>
      <c r="C16" s="100"/>
      <c r="D16" s="100"/>
      <c r="E16" s="100"/>
      <c r="F16" s="100"/>
      <c r="G16" s="100"/>
      <c r="H16" s="101"/>
      <c r="I16" s="32"/>
      <c r="J16" s="32"/>
    </row>
    <row r="17" spans="1:10" ht="12.75" customHeight="1">
      <c r="A17" s="107" t="s">
        <v>51</v>
      </c>
      <c r="B17" s="108"/>
      <c r="C17" s="109"/>
      <c r="D17" s="109"/>
      <c r="E17" s="109"/>
      <c r="F17" s="109"/>
      <c r="G17" s="110"/>
      <c r="H17" s="111" t="s">
        <v>52</v>
      </c>
      <c r="I17" s="32"/>
      <c r="J17" s="32"/>
    </row>
    <row r="18" spans="1:10" ht="12.75" customHeight="1">
      <c r="A18" s="105" t="s">
        <v>53</v>
      </c>
      <c r="B18" s="103" t="s">
        <v>54</v>
      </c>
      <c r="C18" s="102"/>
      <c r="D18" s="102"/>
      <c r="E18" s="102"/>
      <c r="F18" s="102"/>
      <c r="G18" s="104"/>
      <c r="H18" s="106">
        <f>'01 02 Pol'!G122</f>
        <v>0</v>
      </c>
      <c r="I18" s="32"/>
      <c r="J18" s="32"/>
    </row>
    <row r="19" spans="1:10" ht="12.75" customHeight="1" thickBot="1">
      <c r="A19" s="112"/>
      <c r="B19" s="113" t="s">
        <v>55</v>
      </c>
      <c r="C19" s="114"/>
      <c r="D19" s="115" t="str">
        <f>B2</f>
        <v>01</v>
      </c>
      <c r="E19" s="114"/>
      <c r="F19" s="114"/>
      <c r="G19" s="116"/>
      <c r="H19" s="117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10" ht="12.75" customHeight="1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10" ht="12.75" customHeight="1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0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0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0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0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0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3"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122"/>
  <sheetViews>
    <sheetView showGridLines="0" zoomScalePageLayoutView="0" workbookViewId="0" topLeftCell="A1">
      <selection activeCell="B27" sqref="B27:G27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39" width="0" style="0" hidden="1" customWidth="1"/>
    <col min="52" max="52" width="112.625" style="0" customWidth="1"/>
    <col min="53" max="53" width="98.875" style="0" customWidth="1"/>
  </cols>
  <sheetData>
    <row r="1" spans="1:7" ht="16.5" customHeight="1" thickBot="1">
      <c r="A1" s="182" t="s">
        <v>56</v>
      </c>
      <c r="B1" s="182"/>
      <c r="C1" s="183"/>
      <c r="D1" s="182"/>
      <c r="E1" s="182"/>
      <c r="F1" s="182"/>
      <c r="G1" s="182"/>
    </row>
    <row r="2" spans="1:7" ht="13.5" customHeight="1" thickTop="1">
      <c r="A2" s="54" t="s">
        <v>32</v>
      </c>
      <c r="B2" s="55" t="s">
        <v>42</v>
      </c>
      <c r="C2" s="184" t="s">
        <v>43</v>
      </c>
      <c r="D2" s="184"/>
      <c r="E2" s="184"/>
      <c r="F2" s="184"/>
      <c r="G2" s="185"/>
    </row>
    <row r="3" spans="1:7" ht="12.75" customHeight="1">
      <c r="A3" s="56" t="s">
        <v>33</v>
      </c>
      <c r="B3" s="57" t="s">
        <v>46</v>
      </c>
      <c r="C3" s="186" t="s">
        <v>47</v>
      </c>
      <c r="D3" s="186"/>
      <c r="E3" s="186"/>
      <c r="F3" s="186"/>
      <c r="G3" s="187"/>
    </row>
    <row r="4" spans="1:7" ht="13.5" customHeight="1" thickBot="1">
      <c r="A4" s="118" t="s">
        <v>34</v>
      </c>
      <c r="B4" s="119" t="s">
        <v>53</v>
      </c>
      <c r="C4" s="203" t="s">
        <v>54</v>
      </c>
      <c r="D4" s="203"/>
      <c r="E4" s="203"/>
      <c r="F4" s="203"/>
      <c r="G4" s="204"/>
    </row>
    <row r="5" spans="3:4" ht="14.25" customHeight="1" thickBot="1" thickTop="1">
      <c r="C5" s="60"/>
      <c r="D5" s="61"/>
    </row>
    <row r="6" spans="1:9" ht="13.5" customHeight="1" thickBot="1">
      <c r="A6" s="141" t="s">
        <v>35</v>
      </c>
      <c r="B6" s="142" t="s">
        <v>36</v>
      </c>
      <c r="C6" s="143" t="s">
        <v>37</v>
      </c>
      <c r="D6" s="144" t="s">
        <v>38</v>
      </c>
      <c r="E6" s="145" t="s">
        <v>39</v>
      </c>
      <c r="F6" s="146" t="s">
        <v>40</v>
      </c>
      <c r="G6" s="147" t="s">
        <v>41</v>
      </c>
      <c r="H6" s="148" t="s">
        <v>57</v>
      </c>
      <c r="I6" s="149" t="s">
        <v>58</v>
      </c>
    </row>
    <row r="7" spans="1:9" ht="14.25" customHeight="1">
      <c r="A7" s="120"/>
      <c r="B7" s="121" t="s">
        <v>59</v>
      </c>
      <c r="C7" s="191" t="s">
        <v>60</v>
      </c>
      <c r="D7" s="191"/>
      <c r="E7" s="192"/>
      <c r="F7" s="193"/>
      <c r="G7" s="193"/>
      <c r="H7" s="150"/>
      <c r="I7" s="151"/>
    </row>
    <row r="8" spans="1:9" ht="12.75" customHeight="1">
      <c r="A8" s="135" t="s">
        <v>61</v>
      </c>
      <c r="B8" s="124" t="s">
        <v>62</v>
      </c>
      <c r="C8" s="160" t="s">
        <v>63</v>
      </c>
      <c r="D8" s="127"/>
      <c r="E8" s="129"/>
      <c r="F8" s="194">
        <f>SUM(G9:G12)</f>
        <v>0</v>
      </c>
      <c r="G8" s="195"/>
      <c r="H8" s="131"/>
      <c r="I8" s="138"/>
    </row>
    <row r="9" spans="1:60" ht="12.75" customHeight="1" outlineLevel="1">
      <c r="A9" s="136">
        <v>1</v>
      </c>
      <c r="B9" s="125" t="s">
        <v>64</v>
      </c>
      <c r="C9" s="161" t="s">
        <v>65</v>
      </c>
      <c r="D9" s="128" t="s">
        <v>66</v>
      </c>
      <c r="E9" s="130">
        <v>12</v>
      </c>
      <c r="F9" s="132"/>
      <c r="G9" s="133">
        <f>E9*F9</f>
        <v>0</v>
      </c>
      <c r="H9" s="133"/>
      <c r="I9" s="139" t="s">
        <v>67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</row>
    <row r="10" spans="1:60" ht="12.75" customHeight="1" outlineLevel="1">
      <c r="A10" s="136">
        <v>2</v>
      </c>
      <c r="B10" s="125" t="s">
        <v>68</v>
      </c>
      <c r="C10" s="161" t="s">
        <v>69</v>
      </c>
      <c r="D10" s="128" t="s">
        <v>66</v>
      </c>
      <c r="E10" s="130">
        <v>6</v>
      </c>
      <c r="F10" s="132"/>
      <c r="G10" s="133">
        <f>E10*F10</f>
        <v>0</v>
      </c>
      <c r="H10" s="133"/>
      <c r="I10" s="139" t="s">
        <v>67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</row>
    <row r="11" spans="1:60" ht="12.75" customHeight="1" outlineLevel="1">
      <c r="A11" s="136">
        <v>3</v>
      </c>
      <c r="B11" s="125" t="s">
        <v>70</v>
      </c>
      <c r="C11" s="161" t="s">
        <v>71</v>
      </c>
      <c r="D11" s="128" t="s">
        <v>72</v>
      </c>
      <c r="E11" s="130">
        <v>11.36</v>
      </c>
      <c r="F11" s="132"/>
      <c r="G11" s="133">
        <f>E11*F11</f>
        <v>0</v>
      </c>
      <c r="H11" s="133"/>
      <c r="I11" s="139" t="s">
        <v>67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</row>
    <row r="12" spans="1:60" ht="12.75" outlineLevel="1">
      <c r="A12" s="137"/>
      <c r="B12" s="126"/>
      <c r="C12" s="196" t="s">
        <v>73</v>
      </c>
      <c r="D12" s="197"/>
      <c r="E12" s="198"/>
      <c r="F12" s="199"/>
      <c r="G12" s="200"/>
      <c r="H12" s="134"/>
      <c r="I12" s="140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 t="str">
        <f>C12</f>
        <v>Ruční výkop rýh 10x10 (tj. přídavný výkop  pro uzemnění pod dnem kabelové rýhy VO)</v>
      </c>
      <c r="BB12" s="122"/>
      <c r="BC12" s="122"/>
      <c r="BD12" s="122"/>
      <c r="BE12" s="122"/>
      <c r="BF12" s="122"/>
      <c r="BG12" s="122"/>
      <c r="BH12" s="122"/>
    </row>
    <row r="13" spans="1:9" ht="12.75" customHeight="1">
      <c r="A13" s="135" t="s">
        <v>61</v>
      </c>
      <c r="B13" s="124" t="s">
        <v>74</v>
      </c>
      <c r="C13" s="160" t="s">
        <v>75</v>
      </c>
      <c r="D13" s="127"/>
      <c r="E13" s="129"/>
      <c r="F13" s="201">
        <f>SUM(G14:G14)</f>
        <v>0</v>
      </c>
      <c r="G13" s="202"/>
      <c r="H13" s="131"/>
      <c r="I13" s="138"/>
    </row>
    <row r="14" spans="1:60" ht="12.75" customHeight="1" outlineLevel="1">
      <c r="A14" s="136">
        <v>4</v>
      </c>
      <c r="B14" s="125" t="s">
        <v>76</v>
      </c>
      <c r="C14" s="161" t="s">
        <v>75</v>
      </c>
      <c r="D14" s="128" t="s">
        <v>77</v>
      </c>
      <c r="E14" s="130">
        <v>12</v>
      </c>
      <c r="F14" s="132"/>
      <c r="G14" s="133">
        <f>E14*F14</f>
        <v>0</v>
      </c>
      <c r="H14" s="133"/>
      <c r="I14" s="139" t="s">
        <v>67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</row>
    <row r="15" spans="1:9" ht="12.75" customHeight="1">
      <c r="A15" s="135" t="s">
        <v>61</v>
      </c>
      <c r="B15" s="124" t="s">
        <v>78</v>
      </c>
      <c r="C15" s="160" t="s">
        <v>79</v>
      </c>
      <c r="D15" s="127"/>
      <c r="E15" s="129"/>
      <c r="F15" s="201">
        <f>SUM(G16:G16)</f>
        <v>0</v>
      </c>
      <c r="G15" s="202"/>
      <c r="H15" s="131"/>
      <c r="I15" s="138"/>
    </row>
    <row r="16" spans="1:60" ht="12.75" customHeight="1" outlineLevel="1">
      <c r="A16" s="136">
        <v>5</v>
      </c>
      <c r="B16" s="125" t="s">
        <v>80</v>
      </c>
      <c r="C16" s="161" t="s">
        <v>81</v>
      </c>
      <c r="D16" s="128" t="s">
        <v>66</v>
      </c>
      <c r="E16" s="130">
        <v>2.5</v>
      </c>
      <c r="F16" s="132"/>
      <c r="G16" s="133">
        <f>E16*F16</f>
        <v>0</v>
      </c>
      <c r="H16" s="133"/>
      <c r="I16" s="139" t="s">
        <v>67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</row>
    <row r="17" spans="1:9" ht="12.75" customHeight="1">
      <c r="A17" s="135" t="s">
        <v>61</v>
      </c>
      <c r="B17" s="124" t="s">
        <v>82</v>
      </c>
      <c r="C17" s="160" t="s">
        <v>83</v>
      </c>
      <c r="D17" s="127"/>
      <c r="E17" s="129"/>
      <c r="F17" s="201">
        <f>SUM(G18:G59)</f>
        <v>0</v>
      </c>
      <c r="G17" s="202"/>
      <c r="H17" s="131"/>
      <c r="I17" s="138"/>
    </row>
    <row r="18" spans="1:60" ht="22.5" customHeight="1" outlineLevel="1">
      <c r="A18" s="137"/>
      <c r="B18" s="211" t="s">
        <v>84</v>
      </c>
      <c r="C18" s="212"/>
      <c r="D18" s="213"/>
      <c r="E18" s="214"/>
      <c r="F18" s="215"/>
      <c r="G18" s="216"/>
      <c r="H18" s="134"/>
      <c r="I18" s="140"/>
      <c r="J18" s="122"/>
      <c r="K18" s="122">
        <v>1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</row>
    <row r="19" spans="1:60" ht="22.5" outlineLevel="1">
      <c r="A19" s="137"/>
      <c r="B19" s="205" t="s">
        <v>85</v>
      </c>
      <c r="C19" s="206"/>
      <c r="D19" s="207"/>
      <c r="E19" s="208"/>
      <c r="F19" s="209"/>
      <c r="G19" s="210"/>
      <c r="H19" s="134"/>
      <c r="I19" s="140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 t="str">
        <f>B19</f>
        <v>Montáž upevňovací konstrukce, případná oprava poškozeného nátěru, úplná montáž svítidla, tj. vyznačení umístění svítidla, jeho rozložení, zapojení vodičů, složení svítidla v celek, vybavení zdroji záření a vyzkoušení. V položkách nevýbušných svítidel je zakalkulována i úplná montáž ucpávek.</v>
      </c>
      <c r="BA19" s="122"/>
      <c r="BB19" s="122"/>
      <c r="BC19" s="122"/>
      <c r="BD19" s="122"/>
      <c r="BE19" s="122"/>
      <c r="BF19" s="122"/>
      <c r="BG19" s="122"/>
      <c r="BH19" s="122"/>
    </row>
    <row r="20" spans="1:60" ht="12.75" customHeight="1" outlineLevel="1">
      <c r="A20" s="136">
        <v>6</v>
      </c>
      <c r="B20" s="125" t="s">
        <v>86</v>
      </c>
      <c r="C20" s="161" t="s">
        <v>87</v>
      </c>
      <c r="D20" s="128" t="s">
        <v>88</v>
      </c>
      <c r="E20" s="130">
        <v>40</v>
      </c>
      <c r="F20" s="132"/>
      <c r="G20" s="133">
        <f>E20*F20</f>
        <v>0</v>
      </c>
      <c r="H20" s="133" t="s">
        <v>82</v>
      </c>
      <c r="I20" s="139" t="s">
        <v>89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</row>
    <row r="21" spans="1:60" ht="12.75" outlineLevel="1">
      <c r="A21" s="137"/>
      <c r="B21" s="126"/>
      <c r="C21" s="196" t="s">
        <v>90</v>
      </c>
      <c r="D21" s="197"/>
      <c r="E21" s="198"/>
      <c r="F21" s="199"/>
      <c r="G21" s="200"/>
      <c r="H21" s="134"/>
      <c r="I21" s="140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 t="str">
        <f>C21</f>
        <v>Montáž stožárů, jejich rozvoz po trase, postavení, vyrovnání a definitivní zajištění v základu.</v>
      </c>
      <c r="BB21" s="122"/>
      <c r="BC21" s="122"/>
      <c r="BD21" s="122"/>
      <c r="BE21" s="122"/>
      <c r="BF21" s="122"/>
      <c r="BG21" s="122"/>
      <c r="BH21" s="122"/>
    </row>
    <row r="22" spans="1:60" ht="22.5" customHeight="1" outlineLevel="1">
      <c r="A22" s="137"/>
      <c r="B22" s="205" t="s">
        <v>91</v>
      </c>
      <c r="C22" s="206"/>
      <c r="D22" s="207"/>
      <c r="E22" s="208"/>
      <c r="F22" s="209"/>
      <c r="G22" s="210"/>
      <c r="H22" s="134"/>
      <c r="I22" s="140"/>
      <c r="J22" s="122"/>
      <c r="K22" s="122">
        <v>1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</row>
    <row r="23" spans="1:60" ht="12.75" customHeight="1" outlineLevel="1">
      <c r="A23" s="136">
        <v>7</v>
      </c>
      <c r="B23" s="125" t="s">
        <v>92</v>
      </c>
      <c r="C23" s="161" t="s">
        <v>93</v>
      </c>
      <c r="D23" s="128" t="s">
        <v>66</v>
      </c>
      <c r="E23" s="130">
        <v>1136</v>
      </c>
      <c r="F23" s="132"/>
      <c r="G23" s="133">
        <f>E23*F23</f>
        <v>0</v>
      </c>
      <c r="H23" s="133" t="s">
        <v>82</v>
      </c>
      <c r="I23" s="139" t="s">
        <v>89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</row>
    <row r="24" spans="1:60" ht="12.75" outlineLevel="1">
      <c r="A24" s="137"/>
      <c r="B24" s="126"/>
      <c r="C24" s="196" t="s">
        <v>94</v>
      </c>
      <c r="D24" s="197"/>
      <c r="E24" s="198"/>
      <c r="F24" s="199"/>
      <c r="G24" s="200"/>
      <c r="H24" s="134"/>
      <c r="I24" s="140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3" t="str">
        <f>C24</f>
        <v>V položkách je zakalkulována montáž včetně montáže svorek spojovacích, odbočných, upevňovacích a spojovacího materiálu.</v>
      </c>
      <c r="BB24" s="122"/>
      <c r="BC24" s="122"/>
      <c r="BD24" s="122"/>
      <c r="BE24" s="122"/>
      <c r="BF24" s="122"/>
      <c r="BG24" s="122"/>
      <c r="BH24" s="122"/>
    </row>
    <row r="25" spans="1:60" ht="12.75" customHeight="1" outlineLevel="1">
      <c r="A25" s="136">
        <v>8</v>
      </c>
      <c r="B25" s="125" t="s">
        <v>95</v>
      </c>
      <c r="C25" s="161" t="s">
        <v>96</v>
      </c>
      <c r="D25" s="128" t="s">
        <v>66</v>
      </c>
      <c r="E25" s="130">
        <v>33</v>
      </c>
      <c r="F25" s="132"/>
      <c r="G25" s="133">
        <f>E25*F25</f>
        <v>0</v>
      </c>
      <c r="H25" s="133" t="s">
        <v>82</v>
      </c>
      <c r="I25" s="139" t="s">
        <v>89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</row>
    <row r="26" spans="1:60" ht="12.75" outlineLevel="1">
      <c r="A26" s="137"/>
      <c r="B26" s="126"/>
      <c r="C26" s="196" t="s">
        <v>94</v>
      </c>
      <c r="D26" s="197"/>
      <c r="E26" s="198"/>
      <c r="F26" s="199"/>
      <c r="G26" s="200"/>
      <c r="H26" s="134"/>
      <c r="I26" s="140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 t="str">
        <f>C26</f>
        <v>V položkách je zakalkulována montáž včetně montáže svorek spojovacích, odbočných, upevňovacích a spojovacího materiálu.</v>
      </c>
      <c r="BB26" s="122"/>
      <c r="BC26" s="122"/>
      <c r="BD26" s="122"/>
      <c r="BE26" s="122"/>
      <c r="BF26" s="122"/>
      <c r="BG26" s="122"/>
      <c r="BH26" s="122"/>
    </row>
    <row r="27" spans="1:60" ht="22.5" customHeight="1" outlineLevel="1">
      <c r="A27" s="137"/>
      <c r="B27" s="205" t="s">
        <v>97</v>
      </c>
      <c r="C27" s="206"/>
      <c r="D27" s="207"/>
      <c r="E27" s="208"/>
      <c r="F27" s="209"/>
      <c r="G27" s="210"/>
      <c r="H27" s="134"/>
      <c r="I27" s="140"/>
      <c r="J27" s="122"/>
      <c r="K27" s="122">
        <v>1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</row>
    <row r="28" spans="1:60" ht="12.75" customHeight="1" outlineLevel="1">
      <c r="A28" s="136">
        <v>9</v>
      </c>
      <c r="B28" s="125" t="s">
        <v>98</v>
      </c>
      <c r="C28" s="161" t="s">
        <v>99</v>
      </c>
      <c r="D28" s="128" t="s">
        <v>66</v>
      </c>
      <c r="E28" s="130">
        <v>1229</v>
      </c>
      <c r="F28" s="132"/>
      <c r="G28" s="133">
        <f>E28*F28</f>
        <v>0</v>
      </c>
      <c r="H28" s="133" t="s">
        <v>82</v>
      </c>
      <c r="I28" s="139" t="s">
        <v>89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</row>
    <row r="29" spans="1:60" ht="12.75" customHeight="1" outlineLevel="1">
      <c r="A29" s="136">
        <v>10</v>
      </c>
      <c r="B29" s="125" t="s">
        <v>100</v>
      </c>
      <c r="C29" s="161" t="s">
        <v>101</v>
      </c>
      <c r="D29" s="128" t="s">
        <v>88</v>
      </c>
      <c r="E29" s="130">
        <v>81</v>
      </c>
      <c r="F29" s="132"/>
      <c r="G29" s="133">
        <f>E29*F29</f>
        <v>0</v>
      </c>
      <c r="H29" s="133"/>
      <c r="I29" s="139" t="s">
        <v>67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</row>
    <row r="30" spans="1:60" ht="12.75" outlineLevel="1">
      <c r="A30" s="137"/>
      <c r="B30" s="126"/>
      <c r="C30" s="196" t="s">
        <v>102</v>
      </c>
      <c r="D30" s="197"/>
      <c r="E30" s="198"/>
      <c r="F30" s="199"/>
      <c r="G30" s="200"/>
      <c r="H30" s="134"/>
      <c r="I30" s="140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 t="str">
        <f>C30</f>
        <v>Montáž koncovky.</v>
      </c>
      <c r="BB30" s="122"/>
      <c r="BC30" s="122"/>
      <c r="BD30" s="122"/>
      <c r="BE30" s="122"/>
      <c r="BF30" s="122"/>
      <c r="BG30" s="122"/>
      <c r="BH30" s="122"/>
    </row>
    <row r="31" spans="1:60" ht="12.75" customHeight="1" outlineLevel="1">
      <c r="A31" s="136">
        <v>11</v>
      </c>
      <c r="B31" s="125" t="s">
        <v>103</v>
      </c>
      <c r="C31" s="161" t="s">
        <v>104</v>
      </c>
      <c r="D31" s="128" t="s">
        <v>88</v>
      </c>
      <c r="E31" s="130">
        <v>7</v>
      </c>
      <c r="F31" s="132"/>
      <c r="G31" s="133">
        <f>E31*F31</f>
        <v>0</v>
      </c>
      <c r="H31" s="133"/>
      <c r="I31" s="139" t="s">
        <v>67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</row>
    <row r="32" spans="1:60" ht="12.75" outlineLevel="1">
      <c r="A32" s="137"/>
      <c r="B32" s="126"/>
      <c r="C32" s="196" t="s">
        <v>105</v>
      </c>
      <c r="D32" s="197"/>
      <c r="E32" s="198"/>
      <c r="F32" s="199"/>
      <c r="G32" s="200"/>
      <c r="H32" s="134"/>
      <c r="I32" s="140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3" t="str">
        <f>C32</f>
        <v>Montáž spojky.</v>
      </c>
      <c r="BB32" s="122"/>
      <c r="BC32" s="122"/>
      <c r="BD32" s="122"/>
      <c r="BE32" s="122"/>
      <c r="BF32" s="122"/>
      <c r="BG32" s="122"/>
      <c r="BH32" s="122"/>
    </row>
    <row r="33" spans="1:60" ht="12.75" customHeight="1" outlineLevel="1">
      <c r="A33" s="136">
        <v>12</v>
      </c>
      <c r="B33" s="125" t="s">
        <v>106</v>
      </c>
      <c r="C33" s="161" t="s">
        <v>107</v>
      </c>
      <c r="D33" s="128" t="s">
        <v>88</v>
      </c>
      <c r="E33" s="130">
        <v>1</v>
      </c>
      <c r="F33" s="132"/>
      <c r="G33" s="133">
        <f>E33*F33</f>
        <v>0</v>
      </c>
      <c r="H33" s="133"/>
      <c r="I33" s="139" t="s">
        <v>67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</row>
    <row r="34" spans="1:60" ht="12.75" customHeight="1" outlineLevel="1">
      <c r="A34" s="136">
        <v>13</v>
      </c>
      <c r="B34" s="125" t="s">
        <v>108</v>
      </c>
      <c r="C34" s="161" t="s">
        <v>109</v>
      </c>
      <c r="D34" s="128" t="s">
        <v>88</v>
      </c>
      <c r="E34" s="130">
        <v>40</v>
      </c>
      <c r="F34" s="132"/>
      <c r="G34" s="133">
        <f>E34*F34</f>
        <v>0</v>
      </c>
      <c r="H34" s="133"/>
      <c r="I34" s="139" t="s">
        <v>67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</row>
    <row r="35" spans="1:60" ht="12.75" outlineLevel="1">
      <c r="A35" s="137"/>
      <c r="B35" s="126"/>
      <c r="C35" s="196" t="s">
        <v>110</v>
      </c>
      <c r="D35" s="197"/>
      <c r="E35" s="198"/>
      <c r="F35" s="199"/>
      <c r="G35" s="200"/>
      <c r="H35" s="134"/>
      <c r="I35" s="140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3" t="str">
        <f>C35</f>
        <v>Montáž svítidla na parkový stožár.</v>
      </c>
      <c r="BB35" s="122"/>
      <c r="BC35" s="122"/>
      <c r="BD35" s="122"/>
      <c r="BE35" s="122"/>
      <c r="BF35" s="122"/>
      <c r="BG35" s="122"/>
      <c r="BH35" s="122"/>
    </row>
    <row r="36" spans="1:60" ht="12.75" customHeight="1" outlineLevel="1">
      <c r="A36" s="136">
        <v>14</v>
      </c>
      <c r="B36" s="125" t="s">
        <v>111</v>
      </c>
      <c r="C36" s="161" t="s">
        <v>112</v>
      </c>
      <c r="D36" s="128" t="s">
        <v>88</v>
      </c>
      <c r="E36" s="130">
        <v>25</v>
      </c>
      <c r="F36" s="132"/>
      <c r="G36" s="133">
        <f>E36*F36</f>
        <v>0</v>
      </c>
      <c r="H36" s="133"/>
      <c r="I36" s="139" t="s">
        <v>67</v>
      </c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</row>
    <row r="37" spans="1:60" ht="12.75" customHeight="1" outlineLevel="1">
      <c r="A37" s="136">
        <v>15</v>
      </c>
      <c r="B37" s="125" t="s">
        <v>113</v>
      </c>
      <c r="C37" s="161" t="s">
        <v>87</v>
      </c>
      <c r="D37" s="128" t="s">
        <v>88</v>
      </c>
      <c r="E37" s="130">
        <v>40</v>
      </c>
      <c r="F37" s="132"/>
      <c r="G37" s="133">
        <f>E37*F37</f>
        <v>0</v>
      </c>
      <c r="H37" s="133"/>
      <c r="I37" s="139" t="s">
        <v>67</v>
      </c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</row>
    <row r="38" spans="1:60" ht="12.75" outlineLevel="1">
      <c r="A38" s="137"/>
      <c r="B38" s="126"/>
      <c r="C38" s="196" t="s">
        <v>90</v>
      </c>
      <c r="D38" s="197"/>
      <c r="E38" s="198"/>
      <c r="F38" s="199"/>
      <c r="G38" s="200"/>
      <c r="H38" s="134"/>
      <c r="I38" s="14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3" t="str">
        <f>C38</f>
        <v>Montáž stožárů, jejich rozvoz po trase, postavení, vyrovnání a definitivní zajištění v základu.</v>
      </c>
      <c r="BB38" s="122"/>
      <c r="BC38" s="122"/>
      <c r="BD38" s="122"/>
      <c r="BE38" s="122"/>
      <c r="BF38" s="122"/>
      <c r="BG38" s="122"/>
      <c r="BH38" s="122"/>
    </row>
    <row r="39" spans="1:60" ht="12.75" customHeight="1" outlineLevel="1">
      <c r="A39" s="136">
        <v>16</v>
      </c>
      <c r="B39" s="125" t="s">
        <v>114</v>
      </c>
      <c r="C39" s="161" t="s">
        <v>115</v>
      </c>
      <c r="D39" s="128" t="s">
        <v>88</v>
      </c>
      <c r="E39" s="130">
        <v>40</v>
      </c>
      <c r="F39" s="132"/>
      <c r="G39" s="133">
        <f>E39*F39</f>
        <v>0</v>
      </c>
      <c r="H39" s="133"/>
      <c r="I39" s="139" t="s">
        <v>89</v>
      </c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</row>
    <row r="40" spans="1:60" ht="12.75" outlineLevel="1">
      <c r="A40" s="137"/>
      <c r="B40" s="126"/>
      <c r="C40" s="196" t="s">
        <v>116</v>
      </c>
      <c r="D40" s="197"/>
      <c r="E40" s="198"/>
      <c r="F40" s="199"/>
      <c r="G40" s="200"/>
      <c r="H40" s="134"/>
      <c r="I40" s="140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3" t="str">
        <f>C40</f>
        <v>Montáž stožárové rozvodnice, montáže kabelu mezi rozvodnicí a vlastním svítidlem včetně jeho ukončení a zapojení v rozvodnici.</v>
      </c>
      <c r="BB40" s="122"/>
      <c r="BC40" s="122"/>
      <c r="BD40" s="122"/>
      <c r="BE40" s="122"/>
      <c r="BF40" s="122"/>
      <c r="BG40" s="122"/>
      <c r="BH40" s="122"/>
    </row>
    <row r="41" spans="1:60" ht="12.75" customHeight="1" outlineLevel="1">
      <c r="A41" s="136">
        <v>17</v>
      </c>
      <c r="B41" s="125" t="s">
        <v>117</v>
      </c>
      <c r="C41" s="161" t="s">
        <v>118</v>
      </c>
      <c r="D41" s="128" t="s">
        <v>66</v>
      </c>
      <c r="E41" s="130">
        <v>12</v>
      </c>
      <c r="F41" s="132"/>
      <c r="G41" s="133">
        <f>E41*F41</f>
        <v>0</v>
      </c>
      <c r="H41" s="133"/>
      <c r="I41" s="139" t="s">
        <v>89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</row>
    <row r="42" spans="1:60" ht="12.75" outlineLevel="1">
      <c r="A42" s="137"/>
      <c r="B42" s="126"/>
      <c r="C42" s="196" t="s">
        <v>94</v>
      </c>
      <c r="D42" s="197"/>
      <c r="E42" s="198"/>
      <c r="F42" s="199"/>
      <c r="G42" s="200"/>
      <c r="H42" s="134"/>
      <c r="I42" s="140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3" t="str">
        <f>C42</f>
        <v>V položkách je zakalkulována montáž včetně montáže svorek spojovacích, odbočných, upevňovacích a spojovacího materiálu.</v>
      </c>
      <c r="BB42" s="122"/>
      <c r="BC42" s="122"/>
      <c r="BD42" s="122"/>
      <c r="BE42" s="122"/>
      <c r="BF42" s="122"/>
      <c r="BG42" s="122"/>
      <c r="BH42" s="122"/>
    </row>
    <row r="43" spans="1:60" ht="12.75" customHeight="1" outlineLevel="1">
      <c r="A43" s="136">
        <v>18</v>
      </c>
      <c r="B43" s="125" t="s">
        <v>119</v>
      </c>
      <c r="C43" s="161" t="s">
        <v>120</v>
      </c>
      <c r="D43" s="128" t="s">
        <v>88</v>
      </c>
      <c r="E43" s="130">
        <v>82</v>
      </c>
      <c r="F43" s="132"/>
      <c r="G43" s="133">
        <f>E43*F43</f>
        <v>0</v>
      </c>
      <c r="H43" s="133"/>
      <c r="I43" s="139" t="s">
        <v>89</v>
      </c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</row>
    <row r="44" spans="1:60" ht="12.75" customHeight="1" outlineLevel="1">
      <c r="A44" s="136">
        <v>19</v>
      </c>
      <c r="B44" s="125" t="s">
        <v>121</v>
      </c>
      <c r="C44" s="161" t="s">
        <v>122</v>
      </c>
      <c r="D44" s="128" t="s">
        <v>66</v>
      </c>
      <c r="E44" s="130">
        <v>200</v>
      </c>
      <c r="F44" s="132"/>
      <c r="G44" s="133">
        <f>E44*F44</f>
        <v>0</v>
      </c>
      <c r="H44" s="133"/>
      <c r="I44" s="139" t="s">
        <v>89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</row>
    <row r="45" spans="1:60" ht="12.75" customHeight="1" outlineLevel="1">
      <c r="A45" s="136">
        <v>20</v>
      </c>
      <c r="B45" s="125" t="s">
        <v>123</v>
      </c>
      <c r="C45" s="161" t="s">
        <v>124</v>
      </c>
      <c r="D45" s="128" t="s">
        <v>125</v>
      </c>
      <c r="E45" s="130">
        <v>10</v>
      </c>
      <c r="F45" s="132"/>
      <c r="G45" s="133">
        <f>E45*F45</f>
        <v>0</v>
      </c>
      <c r="H45" s="133"/>
      <c r="I45" s="139" t="s">
        <v>67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</row>
    <row r="46" spans="1:60" ht="12.75" customHeight="1" outlineLevel="1">
      <c r="A46" s="136">
        <v>21</v>
      </c>
      <c r="B46" s="125" t="s">
        <v>126</v>
      </c>
      <c r="C46" s="161" t="s">
        <v>127</v>
      </c>
      <c r="D46" s="128" t="s">
        <v>88</v>
      </c>
      <c r="E46" s="130">
        <v>40</v>
      </c>
      <c r="F46" s="132"/>
      <c r="G46" s="133">
        <f>E46*F46</f>
        <v>0</v>
      </c>
      <c r="H46" s="133"/>
      <c r="I46" s="139" t="s">
        <v>67</v>
      </c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</row>
    <row r="47" spans="1:60" ht="12.75" customHeight="1" outlineLevel="1">
      <c r="A47" s="136">
        <v>22</v>
      </c>
      <c r="B47" s="125" t="s">
        <v>128</v>
      </c>
      <c r="C47" s="161" t="s">
        <v>129</v>
      </c>
      <c r="D47" s="128" t="s">
        <v>66</v>
      </c>
      <c r="E47" s="130">
        <v>1060</v>
      </c>
      <c r="F47" s="132"/>
      <c r="G47" s="133">
        <f>E47*F47</f>
        <v>0</v>
      </c>
      <c r="H47" s="133" t="s">
        <v>130</v>
      </c>
      <c r="I47" s="139" t="s">
        <v>89</v>
      </c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</row>
    <row r="48" spans="1:60" ht="22.5" outlineLevel="1">
      <c r="A48" s="137"/>
      <c r="B48" s="126"/>
      <c r="C48" s="196" t="s">
        <v>131</v>
      </c>
      <c r="D48" s="197"/>
      <c r="E48" s="198"/>
      <c r="F48" s="199"/>
      <c r="G48" s="200"/>
      <c r="H48" s="134"/>
      <c r="I48" s="140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3" t="str">
        <f>C48</f>
        <v>Kabelová plastová chránička schválená pro kabely NN. Chránička musí být schválena pro uložení do země. Chránička musí splňovat mechanickou odolnost na zatížení a mechanické poškození.</v>
      </c>
      <c r="BB48" s="122"/>
      <c r="BC48" s="122"/>
      <c r="BD48" s="122"/>
      <c r="BE48" s="122"/>
      <c r="BF48" s="122"/>
      <c r="BG48" s="122"/>
      <c r="BH48" s="122"/>
    </row>
    <row r="49" spans="1:60" ht="12.75" customHeight="1" outlineLevel="1">
      <c r="A49" s="136">
        <v>23</v>
      </c>
      <c r="B49" s="125" t="s">
        <v>132</v>
      </c>
      <c r="C49" s="161" t="s">
        <v>133</v>
      </c>
      <c r="D49" s="128" t="s">
        <v>66</v>
      </c>
      <c r="E49" s="130">
        <v>100</v>
      </c>
      <c r="F49" s="132"/>
      <c r="G49" s="133">
        <f>E49*F49</f>
        <v>0</v>
      </c>
      <c r="H49" s="133" t="s">
        <v>130</v>
      </c>
      <c r="I49" s="139" t="s">
        <v>89</v>
      </c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</row>
    <row r="50" spans="1:60" ht="22.5" outlineLevel="1">
      <c r="A50" s="137"/>
      <c r="B50" s="126"/>
      <c r="C50" s="196" t="s">
        <v>131</v>
      </c>
      <c r="D50" s="197"/>
      <c r="E50" s="198"/>
      <c r="F50" s="199"/>
      <c r="G50" s="200"/>
      <c r="H50" s="134"/>
      <c r="I50" s="140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3" t="str">
        <f>C50</f>
        <v>Kabelová plastová chránička schválená pro kabely NN. Chránička musí být schválena pro uložení do země. Chránička musí splňovat mechanickou odolnost na zatížení a mechanické poškození.</v>
      </c>
      <c r="BB50" s="122"/>
      <c r="BC50" s="122"/>
      <c r="BD50" s="122"/>
      <c r="BE50" s="122"/>
      <c r="BF50" s="122"/>
      <c r="BG50" s="122"/>
      <c r="BH50" s="122"/>
    </row>
    <row r="51" spans="1:60" ht="12.75" outlineLevel="1">
      <c r="A51" s="136">
        <v>24</v>
      </c>
      <c r="B51" s="125" t="s">
        <v>134</v>
      </c>
      <c r="C51" s="161" t="s">
        <v>135</v>
      </c>
      <c r="D51" s="128" t="s">
        <v>88</v>
      </c>
      <c r="E51" s="130">
        <v>40</v>
      </c>
      <c r="F51" s="132"/>
      <c r="G51" s="133">
        <f>E51*F51</f>
        <v>0</v>
      </c>
      <c r="H51" s="133"/>
      <c r="I51" s="139" t="s">
        <v>67</v>
      </c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</row>
    <row r="52" spans="1:60" ht="12.75" outlineLevel="1">
      <c r="A52" s="136">
        <v>25</v>
      </c>
      <c r="B52" s="125" t="s">
        <v>136</v>
      </c>
      <c r="C52" s="161" t="s">
        <v>137</v>
      </c>
      <c r="D52" s="128" t="s">
        <v>88</v>
      </c>
      <c r="E52" s="130">
        <v>7</v>
      </c>
      <c r="F52" s="132"/>
      <c r="G52" s="133">
        <f>E52*F52</f>
        <v>0</v>
      </c>
      <c r="H52" s="133"/>
      <c r="I52" s="139" t="s">
        <v>67</v>
      </c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</row>
    <row r="53" spans="1:60" ht="12.75" outlineLevel="1">
      <c r="A53" s="136">
        <v>26</v>
      </c>
      <c r="B53" s="125" t="s">
        <v>138</v>
      </c>
      <c r="C53" s="161" t="s">
        <v>139</v>
      </c>
      <c r="D53" s="128" t="s">
        <v>88</v>
      </c>
      <c r="E53" s="130">
        <v>81</v>
      </c>
      <c r="F53" s="132"/>
      <c r="G53" s="133">
        <f>E53*F53</f>
        <v>0</v>
      </c>
      <c r="H53" s="133"/>
      <c r="I53" s="139" t="s">
        <v>67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</row>
    <row r="54" spans="1:60" ht="12.75" outlineLevel="1">
      <c r="A54" s="137"/>
      <c r="B54" s="126"/>
      <c r="C54" s="196" t="s">
        <v>140</v>
      </c>
      <c r="D54" s="197"/>
      <c r="E54" s="198"/>
      <c r="F54" s="199"/>
      <c r="G54" s="200"/>
      <c r="H54" s="134"/>
      <c r="I54" s="140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3" t="str">
        <f>C54</f>
        <v>Koncovka teplem smrštitelná, rozdělovací hlava.</v>
      </c>
      <c r="BB54" s="122"/>
      <c r="BC54" s="122"/>
      <c r="BD54" s="122"/>
      <c r="BE54" s="122"/>
      <c r="BF54" s="122"/>
      <c r="BG54" s="122"/>
      <c r="BH54" s="122"/>
    </row>
    <row r="55" spans="1:60" ht="12.75" outlineLevel="1">
      <c r="A55" s="136">
        <v>27</v>
      </c>
      <c r="B55" s="125" t="s">
        <v>141</v>
      </c>
      <c r="C55" s="161" t="s">
        <v>142</v>
      </c>
      <c r="D55" s="128" t="s">
        <v>88</v>
      </c>
      <c r="E55" s="130">
        <v>8</v>
      </c>
      <c r="F55" s="132"/>
      <c r="G55" s="133">
        <f>E55*F55</f>
        <v>0</v>
      </c>
      <c r="H55" s="133" t="s">
        <v>130</v>
      </c>
      <c r="I55" s="139" t="s">
        <v>89</v>
      </c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</row>
    <row r="56" spans="1:60" ht="12.75" outlineLevel="1">
      <c r="A56" s="136">
        <v>28</v>
      </c>
      <c r="B56" s="125" t="s">
        <v>143</v>
      </c>
      <c r="C56" s="161" t="s">
        <v>144</v>
      </c>
      <c r="D56" s="128" t="s">
        <v>88</v>
      </c>
      <c r="E56" s="130">
        <v>40</v>
      </c>
      <c r="F56" s="132"/>
      <c r="G56" s="133">
        <f>E56*F56</f>
        <v>0</v>
      </c>
      <c r="H56" s="133" t="s">
        <v>130</v>
      </c>
      <c r="I56" s="139" t="s">
        <v>89</v>
      </c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</row>
    <row r="57" spans="1:60" ht="12.75" outlineLevel="1">
      <c r="A57" s="136">
        <v>29</v>
      </c>
      <c r="B57" s="125" t="s">
        <v>145</v>
      </c>
      <c r="C57" s="161" t="s">
        <v>146</v>
      </c>
      <c r="D57" s="128" t="s">
        <v>88</v>
      </c>
      <c r="E57" s="130">
        <v>40</v>
      </c>
      <c r="F57" s="132"/>
      <c r="G57" s="133">
        <f>E57*F57</f>
        <v>0</v>
      </c>
      <c r="H57" s="133" t="s">
        <v>130</v>
      </c>
      <c r="I57" s="139" t="s">
        <v>89</v>
      </c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</row>
    <row r="58" spans="1:60" ht="12.75" outlineLevel="1">
      <c r="A58" s="136">
        <v>30</v>
      </c>
      <c r="B58" s="125" t="s">
        <v>147</v>
      </c>
      <c r="C58" s="161" t="s">
        <v>148</v>
      </c>
      <c r="D58" s="128" t="s">
        <v>88</v>
      </c>
      <c r="E58" s="130">
        <v>1</v>
      </c>
      <c r="F58" s="132"/>
      <c r="G58" s="133">
        <f>E58*F58</f>
        <v>0</v>
      </c>
      <c r="H58" s="133"/>
      <c r="I58" s="139" t="s">
        <v>67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</row>
    <row r="59" spans="1:60" ht="12.75" outlineLevel="1">
      <c r="A59" s="137"/>
      <c r="B59" s="126"/>
      <c r="C59" s="196" t="s">
        <v>149</v>
      </c>
      <c r="D59" s="197"/>
      <c r="E59" s="198"/>
      <c r="F59" s="199"/>
      <c r="G59" s="200"/>
      <c r="H59" s="134"/>
      <c r="I59" s="140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3" t="str">
        <f>C59</f>
        <v>SR3 pilíř</v>
      </c>
      <c r="BB59" s="122"/>
      <c r="BC59" s="122"/>
      <c r="BD59" s="122"/>
      <c r="BE59" s="122"/>
      <c r="BF59" s="122"/>
      <c r="BG59" s="122"/>
      <c r="BH59" s="122"/>
    </row>
    <row r="60" spans="1:9" ht="12.75">
      <c r="A60" s="135" t="s">
        <v>61</v>
      </c>
      <c r="B60" s="124" t="s">
        <v>150</v>
      </c>
      <c r="C60" s="160" t="s">
        <v>151</v>
      </c>
      <c r="D60" s="127"/>
      <c r="E60" s="129"/>
      <c r="F60" s="201">
        <f>SUM(G61:G66)</f>
        <v>0</v>
      </c>
      <c r="G60" s="202"/>
      <c r="H60" s="131"/>
      <c r="I60" s="138"/>
    </row>
    <row r="61" spans="1:60" ht="22.5" customHeight="1" outlineLevel="1">
      <c r="A61" s="137"/>
      <c r="B61" s="211" t="s">
        <v>152</v>
      </c>
      <c r="C61" s="212"/>
      <c r="D61" s="213"/>
      <c r="E61" s="214"/>
      <c r="F61" s="215"/>
      <c r="G61" s="216"/>
      <c r="H61" s="134"/>
      <c r="I61" s="140"/>
      <c r="J61" s="122"/>
      <c r="K61" s="122">
        <v>1</v>
      </c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</row>
    <row r="62" spans="1:60" ht="12.75" outlineLevel="1">
      <c r="A62" s="136">
        <v>31</v>
      </c>
      <c r="B62" s="125" t="s">
        <v>153</v>
      </c>
      <c r="C62" s="161" t="s">
        <v>154</v>
      </c>
      <c r="D62" s="128" t="s">
        <v>88</v>
      </c>
      <c r="E62" s="130">
        <v>4</v>
      </c>
      <c r="F62" s="132"/>
      <c r="G62" s="133">
        <f>E62*F62</f>
        <v>0</v>
      </c>
      <c r="H62" s="133" t="s">
        <v>150</v>
      </c>
      <c r="I62" s="139" t="s">
        <v>89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</row>
    <row r="63" spans="1:60" ht="22.5" customHeight="1" outlineLevel="1">
      <c r="A63" s="137"/>
      <c r="B63" s="205" t="s">
        <v>155</v>
      </c>
      <c r="C63" s="206"/>
      <c r="D63" s="207"/>
      <c r="E63" s="208"/>
      <c r="F63" s="209"/>
      <c r="G63" s="210"/>
      <c r="H63" s="134"/>
      <c r="I63" s="140"/>
      <c r="J63" s="122"/>
      <c r="K63" s="122">
        <v>1</v>
      </c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</row>
    <row r="64" spans="1:60" ht="12.75" outlineLevel="1">
      <c r="A64" s="136">
        <v>32</v>
      </c>
      <c r="B64" s="125" t="s">
        <v>156</v>
      </c>
      <c r="C64" s="161" t="s">
        <v>157</v>
      </c>
      <c r="D64" s="128" t="s">
        <v>66</v>
      </c>
      <c r="E64" s="130">
        <v>2272</v>
      </c>
      <c r="F64" s="132"/>
      <c r="G64" s="133">
        <f>E64*F64</f>
        <v>0</v>
      </c>
      <c r="H64" s="133" t="s">
        <v>150</v>
      </c>
      <c r="I64" s="139" t="s">
        <v>89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</row>
    <row r="65" spans="1:60" ht="12.75" outlineLevel="1">
      <c r="A65" s="136">
        <v>33</v>
      </c>
      <c r="B65" s="125" t="s">
        <v>158</v>
      </c>
      <c r="C65" s="161" t="s">
        <v>159</v>
      </c>
      <c r="D65" s="128" t="s">
        <v>66</v>
      </c>
      <c r="E65" s="130">
        <v>2272</v>
      </c>
      <c r="F65" s="132"/>
      <c r="G65" s="133">
        <f>E65*F65</f>
        <v>0</v>
      </c>
      <c r="H65" s="133" t="s">
        <v>150</v>
      </c>
      <c r="I65" s="139" t="s">
        <v>89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</row>
    <row r="66" spans="1:60" ht="12.75" outlineLevel="1">
      <c r="A66" s="136">
        <v>34</v>
      </c>
      <c r="B66" s="125" t="s">
        <v>160</v>
      </c>
      <c r="C66" s="161" t="s">
        <v>161</v>
      </c>
      <c r="D66" s="128" t="s">
        <v>66</v>
      </c>
      <c r="E66" s="130">
        <v>2272</v>
      </c>
      <c r="F66" s="132"/>
      <c r="G66" s="133">
        <f>E66*F66</f>
        <v>0</v>
      </c>
      <c r="H66" s="133"/>
      <c r="I66" s="139" t="s">
        <v>67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</row>
    <row r="67" spans="1:9" ht="12.75">
      <c r="A67" s="135" t="s">
        <v>61</v>
      </c>
      <c r="B67" s="124" t="s">
        <v>162</v>
      </c>
      <c r="C67" s="160" t="s">
        <v>163</v>
      </c>
      <c r="D67" s="127"/>
      <c r="E67" s="129"/>
      <c r="F67" s="201">
        <f>SUM(G68:G99)</f>
        <v>0</v>
      </c>
      <c r="G67" s="202"/>
      <c r="H67" s="131"/>
      <c r="I67" s="138"/>
    </row>
    <row r="68" spans="1:60" ht="22.5" customHeight="1" outlineLevel="1">
      <c r="A68" s="137"/>
      <c r="B68" s="211" t="s">
        <v>164</v>
      </c>
      <c r="C68" s="212"/>
      <c r="D68" s="213"/>
      <c r="E68" s="214"/>
      <c r="F68" s="215"/>
      <c r="G68" s="216"/>
      <c r="H68" s="134"/>
      <c r="I68" s="140"/>
      <c r="J68" s="122"/>
      <c r="K68" s="122">
        <v>1</v>
      </c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</row>
    <row r="69" spans="1:60" ht="22.5" outlineLevel="1">
      <c r="A69" s="137"/>
      <c r="B69" s="205" t="s">
        <v>165</v>
      </c>
      <c r="C69" s="206"/>
      <c r="D69" s="207"/>
      <c r="E69" s="208"/>
      <c r="F69" s="209"/>
      <c r="G69" s="210"/>
      <c r="H69" s="134"/>
      <c r="I69" s="140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3" t="str">
        <f>B69</f>
        <v>Pochůzka projektovanou tratí kabelového vedení. Vyznačení trasy kabelu číslovanými kolíky nebo psanými značkami včetně zhotovení a očíslování kolíků. Stanovení a označení míst pro kabelové prostupy a podchodové štoly a vyznačení překážek.</v>
      </c>
      <c r="BA69" s="122"/>
      <c r="BB69" s="122"/>
      <c r="BC69" s="122"/>
      <c r="BD69" s="122"/>
      <c r="BE69" s="122"/>
      <c r="BF69" s="122"/>
      <c r="BG69" s="122"/>
      <c r="BH69" s="122"/>
    </row>
    <row r="70" spans="1:60" ht="12.75" outlineLevel="1">
      <c r="A70" s="136">
        <v>35</v>
      </c>
      <c r="B70" s="125" t="s">
        <v>166</v>
      </c>
      <c r="C70" s="161" t="s">
        <v>167</v>
      </c>
      <c r="D70" s="128" t="s">
        <v>168</v>
      </c>
      <c r="E70" s="130">
        <v>1.136</v>
      </c>
      <c r="F70" s="132"/>
      <c r="G70" s="133">
        <f>E70*F70</f>
        <v>0</v>
      </c>
      <c r="H70" s="133" t="s">
        <v>162</v>
      </c>
      <c r="I70" s="139" t="s">
        <v>89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</row>
    <row r="71" spans="1:60" ht="22.5" customHeight="1" outlineLevel="1">
      <c r="A71" s="137"/>
      <c r="B71" s="205" t="s">
        <v>169</v>
      </c>
      <c r="C71" s="206"/>
      <c r="D71" s="207"/>
      <c r="E71" s="208"/>
      <c r="F71" s="209"/>
      <c r="G71" s="210"/>
      <c r="H71" s="134"/>
      <c r="I71" s="140"/>
      <c r="J71" s="122"/>
      <c r="K71" s="122">
        <v>1</v>
      </c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</row>
    <row r="72" spans="1:60" ht="12.75" outlineLevel="1">
      <c r="A72" s="137"/>
      <c r="B72" s="205" t="s">
        <v>170</v>
      </c>
      <c r="C72" s="206"/>
      <c r="D72" s="207"/>
      <c r="E72" s="208"/>
      <c r="F72" s="209"/>
      <c r="G72" s="210"/>
      <c r="H72" s="134"/>
      <c r="I72" s="140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</row>
    <row r="73" spans="1:60" ht="12.75" outlineLevel="1">
      <c r="A73" s="136">
        <v>36</v>
      </c>
      <c r="B73" s="125" t="s">
        <v>171</v>
      </c>
      <c r="C73" s="161" t="s">
        <v>172</v>
      </c>
      <c r="D73" s="128" t="s">
        <v>66</v>
      </c>
      <c r="E73" s="130">
        <v>52</v>
      </c>
      <c r="F73" s="132"/>
      <c r="G73" s="133">
        <f>E73*F73</f>
        <v>0</v>
      </c>
      <c r="H73" s="133" t="s">
        <v>162</v>
      </c>
      <c r="I73" s="139" t="s">
        <v>89</v>
      </c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</row>
    <row r="74" spans="1:60" ht="22.5" customHeight="1" outlineLevel="1">
      <c r="A74" s="137"/>
      <c r="B74" s="205" t="s">
        <v>173</v>
      </c>
      <c r="C74" s="206"/>
      <c r="D74" s="207"/>
      <c r="E74" s="208"/>
      <c r="F74" s="209"/>
      <c r="G74" s="210"/>
      <c r="H74" s="134"/>
      <c r="I74" s="140"/>
      <c r="J74" s="122"/>
      <c r="K74" s="122">
        <v>1</v>
      </c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</row>
    <row r="75" spans="1:60" ht="12.75" outlineLevel="1">
      <c r="A75" s="136">
        <v>37</v>
      </c>
      <c r="B75" s="125" t="s">
        <v>174</v>
      </c>
      <c r="C75" s="161" t="s">
        <v>175</v>
      </c>
      <c r="D75" s="128" t="s">
        <v>66</v>
      </c>
      <c r="E75" s="130">
        <v>2.5</v>
      </c>
      <c r="F75" s="132"/>
      <c r="G75" s="133">
        <f>E75*F75</f>
        <v>0</v>
      </c>
      <c r="H75" s="133" t="s">
        <v>162</v>
      </c>
      <c r="I75" s="139" t="s">
        <v>89</v>
      </c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</row>
    <row r="76" spans="1:60" ht="12.75" outlineLevel="1">
      <c r="A76" s="136">
        <v>38</v>
      </c>
      <c r="B76" s="125" t="s">
        <v>176</v>
      </c>
      <c r="C76" s="161" t="s">
        <v>177</v>
      </c>
      <c r="D76" s="128" t="s">
        <v>66</v>
      </c>
      <c r="E76" s="130">
        <v>560</v>
      </c>
      <c r="F76" s="132"/>
      <c r="G76" s="133">
        <f>E76*F76</f>
        <v>0</v>
      </c>
      <c r="H76" s="133" t="s">
        <v>162</v>
      </c>
      <c r="I76" s="139" t="s">
        <v>89</v>
      </c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</row>
    <row r="77" spans="1:60" ht="12.75" outlineLevel="1">
      <c r="A77" s="136">
        <v>39</v>
      </c>
      <c r="B77" s="125" t="s">
        <v>178</v>
      </c>
      <c r="C77" s="161" t="s">
        <v>179</v>
      </c>
      <c r="D77" s="128" t="s">
        <v>66</v>
      </c>
      <c r="E77" s="130">
        <v>463</v>
      </c>
      <c r="F77" s="132"/>
      <c r="G77" s="133">
        <f>E77*F77</f>
        <v>0</v>
      </c>
      <c r="H77" s="133" t="s">
        <v>162</v>
      </c>
      <c r="I77" s="139" t="s">
        <v>89</v>
      </c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</row>
    <row r="78" spans="1:60" ht="22.5" customHeight="1" outlineLevel="1">
      <c r="A78" s="137"/>
      <c r="B78" s="205" t="s">
        <v>180</v>
      </c>
      <c r="C78" s="206"/>
      <c r="D78" s="207"/>
      <c r="E78" s="208"/>
      <c r="F78" s="209"/>
      <c r="G78" s="210"/>
      <c r="H78" s="134"/>
      <c r="I78" s="140"/>
      <c r="J78" s="122"/>
      <c r="K78" s="122">
        <v>1</v>
      </c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</row>
    <row r="79" spans="1:60" ht="12.75" outlineLevel="1">
      <c r="A79" s="136">
        <v>40</v>
      </c>
      <c r="B79" s="125" t="s">
        <v>181</v>
      </c>
      <c r="C79" s="161" t="s">
        <v>182</v>
      </c>
      <c r="D79" s="128" t="s">
        <v>66</v>
      </c>
      <c r="E79" s="130">
        <v>60</v>
      </c>
      <c r="F79" s="132"/>
      <c r="G79" s="133">
        <f>E79*F79</f>
        <v>0</v>
      </c>
      <c r="H79" s="133" t="s">
        <v>162</v>
      </c>
      <c r="I79" s="139" t="s">
        <v>89</v>
      </c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</row>
    <row r="80" spans="1:60" ht="12.75" outlineLevel="1">
      <c r="A80" s="136">
        <v>41</v>
      </c>
      <c r="B80" s="125" t="s">
        <v>183</v>
      </c>
      <c r="C80" s="161" t="s">
        <v>184</v>
      </c>
      <c r="D80" s="128" t="s">
        <v>66</v>
      </c>
      <c r="E80" s="130">
        <v>10</v>
      </c>
      <c r="F80" s="132"/>
      <c r="G80" s="133">
        <f>E80*F80</f>
        <v>0</v>
      </c>
      <c r="H80" s="133" t="s">
        <v>162</v>
      </c>
      <c r="I80" s="139" t="s">
        <v>89</v>
      </c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</row>
    <row r="81" spans="1:60" ht="22.5" customHeight="1" outlineLevel="1">
      <c r="A81" s="137"/>
      <c r="B81" s="205" t="s">
        <v>185</v>
      </c>
      <c r="C81" s="206"/>
      <c r="D81" s="207"/>
      <c r="E81" s="208"/>
      <c r="F81" s="209"/>
      <c r="G81" s="210"/>
      <c r="H81" s="134"/>
      <c r="I81" s="140"/>
      <c r="J81" s="122"/>
      <c r="K81" s="122">
        <v>1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</row>
    <row r="82" spans="1:60" ht="12.75" outlineLevel="1">
      <c r="A82" s="136">
        <v>42</v>
      </c>
      <c r="B82" s="125" t="s">
        <v>186</v>
      </c>
      <c r="C82" s="161" t="s">
        <v>187</v>
      </c>
      <c r="D82" s="128" t="s">
        <v>66</v>
      </c>
      <c r="E82" s="130">
        <v>20</v>
      </c>
      <c r="F82" s="132"/>
      <c r="G82" s="133">
        <f>E82*F82</f>
        <v>0</v>
      </c>
      <c r="H82" s="133" t="s">
        <v>162</v>
      </c>
      <c r="I82" s="139" t="s">
        <v>89</v>
      </c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</row>
    <row r="83" spans="1:60" ht="22.5" customHeight="1" outlineLevel="1">
      <c r="A83" s="137"/>
      <c r="B83" s="205" t="s">
        <v>188</v>
      </c>
      <c r="C83" s="206"/>
      <c r="D83" s="207"/>
      <c r="E83" s="208"/>
      <c r="F83" s="209"/>
      <c r="G83" s="210"/>
      <c r="H83" s="134"/>
      <c r="I83" s="140"/>
      <c r="J83" s="122"/>
      <c r="K83" s="122">
        <v>1</v>
      </c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</row>
    <row r="84" spans="1:60" ht="12.75" outlineLevel="1">
      <c r="A84" s="136">
        <v>43</v>
      </c>
      <c r="B84" s="125" t="s">
        <v>189</v>
      </c>
      <c r="C84" s="161" t="s">
        <v>190</v>
      </c>
      <c r="D84" s="128" t="s">
        <v>72</v>
      </c>
      <c r="E84" s="130">
        <v>314.587</v>
      </c>
      <c r="F84" s="132"/>
      <c r="G84" s="133">
        <f>E84*F84</f>
        <v>0</v>
      </c>
      <c r="H84" s="133" t="s">
        <v>162</v>
      </c>
      <c r="I84" s="139" t="s">
        <v>89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</row>
    <row r="85" spans="1:60" ht="12.75" outlineLevel="1">
      <c r="A85" s="136">
        <v>44</v>
      </c>
      <c r="B85" s="125" t="s">
        <v>191</v>
      </c>
      <c r="C85" s="161" t="s">
        <v>192</v>
      </c>
      <c r="D85" s="128" t="s">
        <v>72</v>
      </c>
      <c r="E85" s="130">
        <v>314.587</v>
      </c>
      <c r="F85" s="132"/>
      <c r="G85" s="133">
        <f>E85*F85</f>
        <v>0</v>
      </c>
      <c r="H85" s="133" t="s">
        <v>162</v>
      </c>
      <c r="I85" s="139" t="s">
        <v>89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</row>
    <row r="86" spans="1:60" ht="22.5" customHeight="1" outlineLevel="1">
      <c r="A86" s="137"/>
      <c r="B86" s="205" t="s">
        <v>193</v>
      </c>
      <c r="C86" s="206"/>
      <c r="D86" s="207"/>
      <c r="E86" s="208"/>
      <c r="F86" s="209"/>
      <c r="G86" s="210"/>
      <c r="H86" s="134"/>
      <c r="I86" s="140"/>
      <c r="J86" s="122"/>
      <c r="K86" s="122">
        <v>1</v>
      </c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</row>
    <row r="87" spans="1:60" ht="12.75" outlineLevel="1">
      <c r="A87" s="137"/>
      <c r="B87" s="205" t="s">
        <v>194</v>
      </c>
      <c r="C87" s="206"/>
      <c r="D87" s="207"/>
      <c r="E87" s="208"/>
      <c r="F87" s="209"/>
      <c r="G87" s="210"/>
      <c r="H87" s="134"/>
      <c r="I87" s="140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3" t="str">
        <f>B87</f>
        <v>Zřízení (znovuzřízení), podkladové vrstvy ze štěrku, štěrkopísku nebo betonu (eventuálně hlinobetonu) včetně rozvozu všech hmot a jejich rozprostření.</v>
      </c>
      <c r="BA87" s="122"/>
      <c r="BB87" s="122"/>
      <c r="BC87" s="122"/>
      <c r="BD87" s="122"/>
      <c r="BE87" s="122"/>
      <c r="BF87" s="122"/>
      <c r="BG87" s="122"/>
      <c r="BH87" s="122"/>
    </row>
    <row r="88" spans="1:60" ht="12.75" outlineLevel="1">
      <c r="A88" s="136">
        <v>45</v>
      </c>
      <c r="B88" s="125" t="s">
        <v>195</v>
      </c>
      <c r="C88" s="161" t="s">
        <v>196</v>
      </c>
      <c r="D88" s="128" t="s">
        <v>72</v>
      </c>
      <c r="E88" s="130">
        <v>142.277</v>
      </c>
      <c r="F88" s="132"/>
      <c r="G88" s="133">
        <f>E88*F88</f>
        <v>0</v>
      </c>
      <c r="H88" s="133" t="s">
        <v>162</v>
      </c>
      <c r="I88" s="139" t="s">
        <v>89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</row>
    <row r="89" spans="1:60" ht="22.5" outlineLevel="1">
      <c r="A89" s="137"/>
      <c r="B89" s="126"/>
      <c r="C89" s="196" t="s">
        <v>197</v>
      </c>
      <c r="D89" s="197"/>
      <c r="E89" s="198"/>
      <c r="F89" s="199"/>
      <c r="G89" s="200"/>
      <c r="H89" s="134"/>
      <c r="I89" s="140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3" t="str">
        <f>C89</f>
        <v>Kabelové pískové lože (pro uložení kabelové chráničky, výška lože: průměr chráničky + 10 cm pod  kabelovou chráničkou + 10 cm nad kabelovou chráničkou). Včetně pískového lože pro spojku.</v>
      </c>
      <c r="BB89" s="122"/>
      <c r="BC89" s="122"/>
      <c r="BD89" s="122"/>
      <c r="BE89" s="122"/>
      <c r="BF89" s="122"/>
      <c r="BG89" s="122"/>
      <c r="BH89" s="122"/>
    </row>
    <row r="90" spans="1:60" ht="12.75" outlineLevel="1">
      <c r="A90" s="136">
        <v>46</v>
      </c>
      <c r="B90" s="125" t="s">
        <v>198</v>
      </c>
      <c r="C90" s="161" t="s">
        <v>199</v>
      </c>
      <c r="D90" s="128" t="s">
        <v>72</v>
      </c>
      <c r="E90" s="130">
        <v>11.31</v>
      </c>
      <c r="F90" s="132"/>
      <c r="G90" s="133">
        <f aca="true" t="shared" si="0" ref="G90:G99">E90*F90</f>
        <v>0</v>
      </c>
      <c r="H90" s="133"/>
      <c r="I90" s="139" t="s">
        <v>89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</row>
    <row r="91" spans="1:60" ht="12.75" outlineLevel="1">
      <c r="A91" s="136">
        <v>47</v>
      </c>
      <c r="B91" s="125" t="s">
        <v>200</v>
      </c>
      <c r="C91" s="161" t="s">
        <v>201</v>
      </c>
      <c r="D91" s="128" t="s">
        <v>88</v>
      </c>
      <c r="E91" s="130">
        <v>40</v>
      </c>
      <c r="F91" s="132"/>
      <c r="G91" s="133">
        <f t="shared" si="0"/>
        <v>0</v>
      </c>
      <c r="H91" s="133"/>
      <c r="I91" s="139" t="s">
        <v>67</v>
      </c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</row>
    <row r="92" spans="1:60" ht="12.75" outlineLevel="1">
      <c r="A92" s="136">
        <v>48</v>
      </c>
      <c r="B92" s="125" t="s">
        <v>202</v>
      </c>
      <c r="C92" s="161" t="s">
        <v>203</v>
      </c>
      <c r="D92" s="128" t="s">
        <v>72</v>
      </c>
      <c r="E92" s="130">
        <v>11.36</v>
      </c>
      <c r="F92" s="132"/>
      <c r="G92" s="133">
        <f t="shared" si="0"/>
        <v>0</v>
      </c>
      <c r="H92" s="133"/>
      <c r="I92" s="139" t="s">
        <v>67</v>
      </c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</row>
    <row r="93" spans="1:60" ht="12.75" outlineLevel="1">
      <c r="A93" s="136">
        <v>49</v>
      </c>
      <c r="B93" s="125" t="s">
        <v>204</v>
      </c>
      <c r="C93" s="161" t="s">
        <v>205</v>
      </c>
      <c r="D93" s="128" t="s">
        <v>88</v>
      </c>
      <c r="E93" s="130">
        <v>4</v>
      </c>
      <c r="F93" s="132"/>
      <c r="G93" s="133">
        <f t="shared" si="0"/>
        <v>0</v>
      </c>
      <c r="H93" s="133"/>
      <c r="I93" s="139" t="s">
        <v>67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</row>
    <row r="94" spans="1:60" ht="12.75" outlineLevel="1">
      <c r="A94" s="136">
        <v>50</v>
      </c>
      <c r="B94" s="125" t="s">
        <v>206</v>
      </c>
      <c r="C94" s="161" t="s">
        <v>207</v>
      </c>
      <c r="D94" s="128" t="s">
        <v>66</v>
      </c>
      <c r="E94" s="130">
        <v>2272</v>
      </c>
      <c r="F94" s="132"/>
      <c r="G94" s="133">
        <f t="shared" si="0"/>
        <v>0</v>
      </c>
      <c r="H94" s="133"/>
      <c r="I94" s="139" t="s">
        <v>89</v>
      </c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</row>
    <row r="95" spans="1:60" ht="12.75" outlineLevel="1">
      <c r="A95" s="136">
        <v>51</v>
      </c>
      <c r="B95" s="125" t="s">
        <v>208</v>
      </c>
      <c r="C95" s="161" t="s">
        <v>209</v>
      </c>
      <c r="D95" s="128" t="s">
        <v>72</v>
      </c>
      <c r="E95" s="130">
        <v>159.168</v>
      </c>
      <c r="F95" s="132"/>
      <c r="G95" s="133">
        <f t="shared" si="0"/>
        <v>0</v>
      </c>
      <c r="H95" s="133"/>
      <c r="I95" s="139" t="s">
        <v>67</v>
      </c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</row>
    <row r="96" spans="1:60" ht="12.75" outlineLevel="1">
      <c r="A96" s="136">
        <v>52</v>
      </c>
      <c r="B96" s="125" t="s">
        <v>210</v>
      </c>
      <c r="C96" s="161" t="s">
        <v>211</v>
      </c>
      <c r="D96" s="128" t="s">
        <v>212</v>
      </c>
      <c r="E96" s="130">
        <v>40</v>
      </c>
      <c r="F96" s="132"/>
      <c r="G96" s="133">
        <f t="shared" si="0"/>
        <v>0</v>
      </c>
      <c r="H96" s="133"/>
      <c r="I96" s="139" t="s">
        <v>67</v>
      </c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</row>
    <row r="97" spans="1:60" ht="12.75" outlineLevel="1">
      <c r="A97" s="136">
        <v>53</v>
      </c>
      <c r="B97" s="125" t="s">
        <v>213</v>
      </c>
      <c r="C97" s="161" t="s">
        <v>214</v>
      </c>
      <c r="D97" s="128" t="s">
        <v>88</v>
      </c>
      <c r="E97" s="130">
        <v>79</v>
      </c>
      <c r="F97" s="132"/>
      <c r="G97" s="133">
        <f t="shared" si="0"/>
        <v>0</v>
      </c>
      <c r="H97" s="133"/>
      <c r="I97" s="139" t="s">
        <v>67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</row>
    <row r="98" spans="1:60" ht="12.75" outlineLevel="1">
      <c r="A98" s="136">
        <v>54</v>
      </c>
      <c r="B98" s="125" t="s">
        <v>215</v>
      </c>
      <c r="C98" s="161" t="s">
        <v>216</v>
      </c>
      <c r="D98" s="128" t="s">
        <v>217</v>
      </c>
      <c r="E98" s="130">
        <v>15</v>
      </c>
      <c r="F98" s="132"/>
      <c r="G98" s="133">
        <f t="shared" si="0"/>
        <v>0</v>
      </c>
      <c r="H98" s="133"/>
      <c r="I98" s="139" t="s">
        <v>67</v>
      </c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</row>
    <row r="99" spans="1:60" ht="12.75" outlineLevel="1">
      <c r="A99" s="136">
        <v>55</v>
      </c>
      <c r="B99" s="125" t="s">
        <v>218</v>
      </c>
      <c r="C99" s="161" t="s">
        <v>219</v>
      </c>
      <c r="D99" s="128" t="s">
        <v>220</v>
      </c>
      <c r="E99" s="130">
        <v>19</v>
      </c>
      <c r="F99" s="132"/>
      <c r="G99" s="133">
        <f t="shared" si="0"/>
        <v>0</v>
      </c>
      <c r="H99" s="133"/>
      <c r="I99" s="139" t="s">
        <v>67</v>
      </c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</row>
    <row r="100" spans="1:9" ht="12.75">
      <c r="A100" s="135" t="s">
        <v>61</v>
      </c>
      <c r="B100" s="124" t="s">
        <v>221</v>
      </c>
      <c r="C100" s="160" t="s">
        <v>222</v>
      </c>
      <c r="D100" s="127"/>
      <c r="E100" s="129"/>
      <c r="F100" s="201">
        <f>SUM(G101:G102)</f>
        <v>0</v>
      </c>
      <c r="G100" s="202"/>
      <c r="H100" s="131"/>
      <c r="I100" s="138"/>
    </row>
    <row r="101" spans="1:60" ht="22.5" customHeight="1" outlineLevel="1">
      <c r="A101" s="137"/>
      <c r="B101" s="211" t="s">
        <v>223</v>
      </c>
      <c r="C101" s="212"/>
      <c r="D101" s="213"/>
      <c r="E101" s="214"/>
      <c r="F101" s="215"/>
      <c r="G101" s="216"/>
      <c r="H101" s="134"/>
      <c r="I101" s="140"/>
      <c r="J101" s="122"/>
      <c r="K101" s="122">
        <v>1</v>
      </c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</row>
    <row r="102" spans="1:60" ht="12.75" outlineLevel="1">
      <c r="A102" s="136">
        <v>56</v>
      </c>
      <c r="B102" s="125" t="s">
        <v>224</v>
      </c>
      <c r="C102" s="161" t="s">
        <v>225</v>
      </c>
      <c r="D102" s="128" t="s">
        <v>226</v>
      </c>
      <c r="E102" s="130">
        <v>1</v>
      </c>
      <c r="F102" s="132"/>
      <c r="G102" s="133">
        <f>E102*F102</f>
        <v>0</v>
      </c>
      <c r="H102" s="133" t="s">
        <v>227</v>
      </c>
      <c r="I102" s="139" t="s">
        <v>89</v>
      </c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</row>
    <row r="103" spans="1:9" ht="12.75">
      <c r="A103" s="135" t="s">
        <v>61</v>
      </c>
      <c r="B103" s="124" t="s">
        <v>228</v>
      </c>
      <c r="C103" s="160" t="s">
        <v>229</v>
      </c>
      <c r="D103" s="127"/>
      <c r="E103" s="129"/>
      <c r="F103" s="201">
        <f>SUM(G104:G120)</f>
        <v>0</v>
      </c>
      <c r="G103" s="202"/>
      <c r="H103" s="131"/>
      <c r="I103" s="138"/>
    </row>
    <row r="104" spans="1:60" ht="22.5" customHeight="1" outlineLevel="1">
      <c r="A104" s="137"/>
      <c r="B104" s="211" t="s">
        <v>230</v>
      </c>
      <c r="C104" s="212"/>
      <c r="D104" s="213"/>
      <c r="E104" s="214"/>
      <c r="F104" s="215"/>
      <c r="G104" s="216"/>
      <c r="H104" s="134"/>
      <c r="I104" s="140"/>
      <c r="J104" s="122"/>
      <c r="K104" s="122">
        <v>1</v>
      </c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</row>
    <row r="105" spans="1:60" ht="22.5" outlineLevel="1">
      <c r="A105" s="137"/>
      <c r="B105" s="205" t="s">
        <v>231</v>
      </c>
      <c r="C105" s="206"/>
      <c r="D105" s="207"/>
      <c r="E105" s="208"/>
      <c r="F105" s="209"/>
      <c r="G105" s="210"/>
      <c r="H105" s="134"/>
      <c r="I105" s="140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3" t="str">
        <f>B105</f>
        <v>Náklady zhotovitele, související s prováděním zkoušek a revizí předepsaných technickými normami nebo objednatelem a které jsou pro provedení díla nezbytné.</v>
      </c>
      <c r="BA105" s="122"/>
      <c r="BB105" s="122"/>
      <c r="BC105" s="122"/>
      <c r="BD105" s="122"/>
      <c r="BE105" s="122"/>
      <c r="BF105" s="122"/>
      <c r="BG105" s="122"/>
      <c r="BH105" s="122"/>
    </row>
    <row r="106" spans="1:60" ht="12.75" outlineLevel="1">
      <c r="A106" s="136">
        <v>57</v>
      </c>
      <c r="B106" s="125" t="s">
        <v>232</v>
      </c>
      <c r="C106" s="161" t="s">
        <v>233</v>
      </c>
      <c r="D106" s="128" t="s">
        <v>226</v>
      </c>
      <c r="E106" s="130">
        <v>1</v>
      </c>
      <c r="F106" s="132"/>
      <c r="G106" s="133">
        <f>E106*F106</f>
        <v>0</v>
      </c>
      <c r="H106" s="133" t="s">
        <v>227</v>
      </c>
      <c r="I106" s="139" t="s">
        <v>89</v>
      </c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</row>
    <row r="107" spans="1:60" ht="12.75" outlineLevel="1">
      <c r="A107" s="137"/>
      <c r="B107" s="126"/>
      <c r="C107" s="196" t="s">
        <v>234</v>
      </c>
      <c r="D107" s="197"/>
      <c r="E107" s="198"/>
      <c r="F107" s="199"/>
      <c r="G107" s="200"/>
      <c r="H107" s="134"/>
      <c r="I107" s="140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3" t="str">
        <f>C107</f>
        <v>náklady spojené s provedením všech technickými normami předepsaných zkoušek a revizí.</v>
      </c>
      <c r="BB107" s="122"/>
      <c r="BC107" s="122"/>
      <c r="BD107" s="122"/>
      <c r="BE107" s="122"/>
      <c r="BF107" s="122"/>
      <c r="BG107" s="122"/>
      <c r="BH107" s="122"/>
    </row>
    <row r="108" spans="1:60" ht="22.5" customHeight="1" outlineLevel="1">
      <c r="A108" s="137"/>
      <c r="B108" s="205" t="s">
        <v>235</v>
      </c>
      <c r="C108" s="206"/>
      <c r="D108" s="207"/>
      <c r="E108" s="208"/>
      <c r="F108" s="209"/>
      <c r="G108" s="210"/>
      <c r="H108" s="134"/>
      <c r="I108" s="140"/>
      <c r="J108" s="122"/>
      <c r="K108" s="122">
        <v>1</v>
      </c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</row>
    <row r="109" spans="1:60" ht="12.75" outlineLevel="1">
      <c r="A109" s="137"/>
      <c r="B109" s="205" t="s">
        <v>236</v>
      </c>
      <c r="C109" s="206"/>
      <c r="D109" s="207"/>
      <c r="E109" s="208"/>
      <c r="F109" s="209"/>
      <c r="G109" s="210"/>
      <c r="H109" s="134"/>
      <c r="I109" s="140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</row>
    <row r="110" spans="1:60" ht="12.75" outlineLevel="1">
      <c r="A110" s="136">
        <v>58</v>
      </c>
      <c r="B110" s="125" t="s">
        <v>237</v>
      </c>
      <c r="C110" s="161" t="s">
        <v>238</v>
      </c>
      <c r="D110" s="128" t="s">
        <v>226</v>
      </c>
      <c r="E110" s="130">
        <v>1</v>
      </c>
      <c r="F110" s="132"/>
      <c r="G110" s="133">
        <f>E110*F110</f>
        <v>0</v>
      </c>
      <c r="H110" s="133" t="s">
        <v>227</v>
      </c>
      <c r="I110" s="139" t="s">
        <v>89</v>
      </c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</row>
    <row r="111" spans="1:60" ht="22.5" outlineLevel="1">
      <c r="A111" s="137"/>
      <c r="B111" s="126"/>
      <c r="C111" s="196" t="s">
        <v>239</v>
      </c>
      <c r="D111" s="197"/>
      <c r="E111" s="198"/>
      <c r="F111" s="199"/>
      <c r="G111" s="200"/>
      <c r="H111" s="134"/>
      <c r="I111" s="140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3" t="str">
        <f>C111</f>
        <v>Náklady na provedení skutečného zaměření stavby (kabelového vedení veřejného osvětlení vč. uzemnění, pojistkových skříní a stožárů veřejného osvětlení).</v>
      </c>
      <c r="BB111" s="122"/>
      <c r="BC111" s="122"/>
      <c r="BD111" s="122"/>
      <c r="BE111" s="122"/>
      <c r="BF111" s="122"/>
      <c r="BG111" s="122"/>
      <c r="BH111" s="122"/>
    </row>
    <row r="112" spans="1:60" ht="22.5" customHeight="1" outlineLevel="1">
      <c r="A112" s="137"/>
      <c r="B112" s="205" t="s">
        <v>235</v>
      </c>
      <c r="C112" s="206"/>
      <c r="D112" s="207"/>
      <c r="E112" s="208"/>
      <c r="F112" s="209"/>
      <c r="G112" s="210"/>
      <c r="H112" s="134"/>
      <c r="I112" s="140"/>
      <c r="J112" s="122"/>
      <c r="K112" s="122">
        <v>1</v>
      </c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</row>
    <row r="113" spans="1:60" ht="12.75" outlineLevel="1">
      <c r="A113" s="137"/>
      <c r="B113" s="205" t="s">
        <v>236</v>
      </c>
      <c r="C113" s="206"/>
      <c r="D113" s="207"/>
      <c r="E113" s="208"/>
      <c r="F113" s="209"/>
      <c r="G113" s="210"/>
      <c r="H113" s="134"/>
      <c r="I113" s="140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</row>
    <row r="114" spans="1:60" ht="12.75" outlineLevel="1">
      <c r="A114" s="136">
        <v>59</v>
      </c>
      <c r="B114" s="125" t="s">
        <v>240</v>
      </c>
      <c r="C114" s="161" t="s">
        <v>241</v>
      </c>
      <c r="D114" s="128" t="s">
        <v>226</v>
      </c>
      <c r="E114" s="130">
        <v>1</v>
      </c>
      <c r="F114" s="132"/>
      <c r="G114" s="133">
        <f>E114*F114</f>
        <v>0</v>
      </c>
      <c r="H114" s="133" t="s">
        <v>227</v>
      </c>
      <c r="I114" s="139" t="s">
        <v>89</v>
      </c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</row>
    <row r="115" spans="1:60" ht="12.75" outlineLevel="1">
      <c r="A115" s="137"/>
      <c r="B115" s="126"/>
      <c r="C115" s="196" t="s">
        <v>242</v>
      </c>
      <c r="D115" s="197"/>
      <c r="E115" s="198"/>
      <c r="F115" s="199"/>
      <c r="G115" s="200"/>
      <c r="H115" s="134"/>
      <c r="I115" s="140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3" t="str">
        <f>C115</f>
        <v>Náklady na vyhotovení dokumentace skutečného provedení stavby a její předání objednateli v požadované formě a požadovaném počtu.</v>
      </c>
      <c r="BB115" s="122"/>
      <c r="BC115" s="122"/>
      <c r="BD115" s="122"/>
      <c r="BE115" s="122"/>
      <c r="BF115" s="122"/>
      <c r="BG115" s="122"/>
      <c r="BH115" s="122"/>
    </row>
    <row r="116" spans="1:60" ht="12.75" outlineLevel="1">
      <c r="A116" s="136">
        <v>60</v>
      </c>
      <c r="B116" s="125" t="s">
        <v>243</v>
      </c>
      <c r="C116" s="161" t="s">
        <v>244</v>
      </c>
      <c r="D116" s="128" t="s">
        <v>226</v>
      </c>
      <c r="E116" s="130">
        <v>1</v>
      </c>
      <c r="F116" s="132"/>
      <c r="G116" s="133">
        <f>E116*F116</f>
        <v>0</v>
      </c>
      <c r="H116" s="133"/>
      <c r="I116" s="139" t="s">
        <v>67</v>
      </c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</row>
    <row r="117" spans="1:60" ht="12.75" outlineLevel="1">
      <c r="A117" s="136">
        <v>61</v>
      </c>
      <c r="B117" s="125" t="s">
        <v>245</v>
      </c>
      <c r="C117" s="161" t="s">
        <v>246</v>
      </c>
      <c r="D117" s="128" t="s">
        <v>226</v>
      </c>
      <c r="E117" s="130">
        <v>1</v>
      </c>
      <c r="F117" s="132"/>
      <c r="G117" s="133">
        <f>E117*F117</f>
        <v>0</v>
      </c>
      <c r="H117" s="133"/>
      <c r="I117" s="139" t="s">
        <v>67</v>
      </c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</row>
    <row r="118" spans="1:60" ht="33.75" outlineLevel="1">
      <c r="A118" s="137"/>
      <c r="B118" s="126"/>
      <c r="C118" s="196" t="s">
        <v>247</v>
      </c>
      <c r="D118" s="197"/>
      <c r="E118" s="198"/>
      <c r="F118" s="199"/>
      <c r="G118" s="200"/>
      <c r="H118" s="134"/>
      <c r="I118" s="140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3" t="str">
        <f>C118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118" s="122"/>
      <c r="BC118" s="122"/>
      <c r="BD118" s="122"/>
      <c r="BE118" s="122"/>
      <c r="BF118" s="122"/>
      <c r="BG118" s="122"/>
      <c r="BH118" s="122"/>
    </row>
    <row r="119" spans="1:60" ht="12.75" outlineLevel="1">
      <c r="A119" s="136">
        <v>62</v>
      </c>
      <c r="B119" s="125" t="s">
        <v>248</v>
      </c>
      <c r="C119" s="161" t="s">
        <v>249</v>
      </c>
      <c r="D119" s="128" t="s">
        <v>226</v>
      </c>
      <c r="E119" s="130">
        <v>1</v>
      </c>
      <c r="F119" s="132"/>
      <c r="G119" s="133">
        <f>E119*F119</f>
        <v>0</v>
      </c>
      <c r="H119" s="133"/>
      <c r="I119" s="139" t="s">
        <v>67</v>
      </c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</row>
    <row r="120" spans="1:60" ht="13.5" outlineLevel="1" thickBot="1">
      <c r="A120" s="152"/>
      <c r="B120" s="153"/>
      <c r="C120" s="217" t="s">
        <v>250</v>
      </c>
      <c r="D120" s="218"/>
      <c r="E120" s="219"/>
      <c r="F120" s="220"/>
      <c r="G120" s="221"/>
      <c r="H120" s="154"/>
      <c r="I120" s="155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3" t="str">
        <f>C120</f>
        <v>Manipulace na stávajícím a rekontruovaném vedení pod napětím. Zajištění beznapěťového stavu a prací pod dozorem.</v>
      </c>
      <c r="BB120" s="122"/>
      <c r="BC120" s="122"/>
      <c r="BD120" s="122"/>
      <c r="BE120" s="122"/>
      <c r="BF120" s="122"/>
      <c r="BG120" s="122"/>
      <c r="BH120" s="122"/>
    </row>
    <row r="121" spans="3:38" ht="12.75" hidden="1">
      <c r="C121" s="162"/>
      <c r="AK121">
        <f>SUM(AK1:AK120)</f>
        <v>0</v>
      </c>
      <c r="AL121">
        <f>SUM(AL1:AL120)</f>
        <v>0</v>
      </c>
    </row>
    <row r="122" spans="1:7" ht="13.5" hidden="1" thickBot="1">
      <c r="A122" s="156"/>
      <c r="B122" s="157" t="s">
        <v>251</v>
      </c>
      <c r="C122" s="163"/>
      <c r="D122" s="158"/>
      <c r="E122" s="158"/>
      <c r="F122" s="158"/>
      <c r="G122" s="159">
        <f>F8+F13+F15+F17+F60+F67+F100+F103</f>
        <v>0</v>
      </c>
    </row>
  </sheetData>
  <sheetProtection password="918B" sheet="1"/>
  <mergeCells count="56">
    <mergeCell ref="B113:G113"/>
    <mergeCell ref="C115:G115"/>
    <mergeCell ref="C118:G118"/>
    <mergeCell ref="C120:G120"/>
    <mergeCell ref="B108:G108"/>
    <mergeCell ref="B109:G109"/>
    <mergeCell ref="C111:G111"/>
    <mergeCell ref="B112:G112"/>
    <mergeCell ref="F103:G103"/>
    <mergeCell ref="B104:G104"/>
    <mergeCell ref="B105:G105"/>
    <mergeCell ref="C107:G107"/>
    <mergeCell ref="B87:G87"/>
    <mergeCell ref="C89:G89"/>
    <mergeCell ref="F100:G100"/>
    <mergeCell ref="B101:G101"/>
    <mergeCell ref="B78:G78"/>
    <mergeCell ref="B81:G81"/>
    <mergeCell ref="B83:G83"/>
    <mergeCell ref="B86:G86"/>
    <mergeCell ref="B69:G69"/>
    <mergeCell ref="B71:G71"/>
    <mergeCell ref="B72:G72"/>
    <mergeCell ref="B74:G74"/>
    <mergeCell ref="B61:G61"/>
    <mergeCell ref="B63:G63"/>
    <mergeCell ref="F67:G67"/>
    <mergeCell ref="B68:G68"/>
    <mergeCell ref="C50:G50"/>
    <mergeCell ref="C54:G54"/>
    <mergeCell ref="C59:G59"/>
    <mergeCell ref="F60:G60"/>
    <mergeCell ref="C38:G38"/>
    <mergeCell ref="C40:G40"/>
    <mergeCell ref="C42:G42"/>
    <mergeCell ref="C48:G48"/>
    <mergeCell ref="B27:G27"/>
    <mergeCell ref="C30:G30"/>
    <mergeCell ref="C32:G32"/>
    <mergeCell ref="C35:G35"/>
    <mergeCell ref="C21:G21"/>
    <mergeCell ref="B22:G22"/>
    <mergeCell ref="C24:G24"/>
    <mergeCell ref="C26:G26"/>
    <mergeCell ref="F15:G15"/>
    <mergeCell ref="F17:G17"/>
    <mergeCell ref="B18:G18"/>
    <mergeCell ref="B19:G19"/>
    <mergeCell ref="C7:G7"/>
    <mergeCell ref="F8:G8"/>
    <mergeCell ref="C12:G12"/>
    <mergeCell ref="F13:G13"/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Goláňová Jana, Ing.</cp:lastModifiedBy>
  <cp:lastPrinted>2012-06-29T07:38:16Z</cp:lastPrinted>
  <dcterms:created xsi:type="dcterms:W3CDTF">2009-04-08T07:15:50Z</dcterms:created>
  <dcterms:modified xsi:type="dcterms:W3CDTF">2017-09-22T07:37:36Z</dcterms:modified>
  <cp:category/>
  <cp:version/>
  <cp:contentType/>
  <cp:contentStatus/>
</cp:coreProperties>
</file>