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75" windowWidth="25440" windowHeight="1302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16" i="3" l="1"/>
  <c r="BD16" i="3"/>
  <c r="BD17" i="3" s="1"/>
  <c r="H9" i="2" s="1"/>
  <c r="BC16" i="3"/>
  <c r="BC17" i="3" s="1"/>
  <c r="G9" i="2" s="1"/>
  <c r="BB16" i="3"/>
  <c r="BB17" i="3" s="1"/>
  <c r="F9" i="2" s="1"/>
  <c r="G16" i="3"/>
  <c r="BA16" i="3" s="1"/>
  <c r="BA17" i="3" s="1"/>
  <c r="E9" i="2" s="1"/>
  <c r="B9" i="2"/>
  <c r="A9" i="2"/>
  <c r="BE17" i="3"/>
  <c r="I9" i="2" s="1"/>
  <c r="G17" i="3"/>
  <c r="C17" i="3"/>
  <c r="BE12" i="3"/>
  <c r="BE14" i="3" s="1"/>
  <c r="I8" i="2" s="1"/>
  <c r="BD12" i="3"/>
  <c r="BD14" i="3" s="1"/>
  <c r="H8" i="2" s="1"/>
  <c r="BC12" i="3"/>
  <c r="BC14" i="3" s="1"/>
  <c r="G8" i="2" s="1"/>
  <c r="BB12" i="3"/>
  <c r="BB14" i="3" s="1"/>
  <c r="F8" i="2" s="1"/>
  <c r="G12" i="3"/>
  <c r="BA12" i="3" s="1"/>
  <c r="BA14" i="3" s="1"/>
  <c r="E8" i="2" s="1"/>
  <c r="B8" i="2"/>
  <c r="A8" i="2"/>
  <c r="C14" i="3"/>
  <c r="BE8" i="3"/>
  <c r="BE10" i="3" s="1"/>
  <c r="I7" i="2" s="1"/>
  <c r="BD8" i="3"/>
  <c r="BD10" i="3" s="1"/>
  <c r="H7" i="2" s="1"/>
  <c r="BC8" i="3"/>
  <c r="BC10" i="3" s="1"/>
  <c r="G7" i="2" s="1"/>
  <c r="BB8" i="3"/>
  <c r="BB10" i="3" s="1"/>
  <c r="F7" i="2" s="1"/>
  <c r="G8" i="3"/>
  <c r="BA8" i="3" s="1"/>
  <c r="BA10" i="3" s="1"/>
  <c r="E7" i="2" s="1"/>
  <c r="B7" i="2"/>
  <c r="A7" i="2"/>
  <c r="C10" i="3"/>
  <c r="C4" i="3"/>
  <c r="F3" i="3"/>
  <c r="C3" i="3"/>
  <c r="C2" i="2"/>
  <c r="C1" i="2"/>
  <c r="F31" i="1"/>
  <c r="G8" i="1"/>
  <c r="E10" i="2" l="1"/>
  <c r="C16" i="1" s="1"/>
  <c r="F10" i="2"/>
  <c r="C17" i="1" s="1"/>
  <c r="G10" i="2"/>
  <c r="C14" i="1" s="1"/>
  <c r="I10" i="2"/>
  <c r="C20" i="1" s="1"/>
  <c r="H10" i="2"/>
  <c r="C15" i="1" s="1"/>
  <c r="G10" i="3"/>
  <c r="G14" i="3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<sst xmlns="http://schemas.openxmlformats.org/spreadsheetml/2006/main" count="110" uniqueCount="82">
  <si>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</si>
  <si>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</si>
  <si>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</si>
  <si>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</si>
  <si>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</si>
  <si>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</si>
  <si>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</si>
  <si>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</si>
  <si>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</si>
  <si>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</si>
  <si>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</si>
  <si>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</si>
  <si>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</si>
  <si>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</si>
  <si>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</si>
  <si>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</si>
  <si>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</si>
  <si>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</si>
  <si>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</si>
  <si>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</si>
  <si>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</si>
  <si>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</si>
  <si>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</si>
  <si>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</si>
  <si>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</si>
  <si>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</si>
  <si>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</si>
  <si>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</si>
  <si>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</si>
  <si>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</si>
  <si>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</si>
  <si>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</si>
  <si>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</si>
  <si>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</si>
  <si>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</si>
  <si>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</si>
  <si>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</si>
  <si>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</si>
  <si>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</si>
  <si>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</si>
  <si>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</si>
  <si>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</si>
  <si>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</si>
  <si>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</si>
  <si>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</si>
  <si>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</si>
  <si>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</si>
  <si>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</si>
  <si>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</si>
  <si>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</si>
  <si>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</si>
  <si>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</si>
  <si>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</si>
  <si>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</si>
  <si>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</si>
  <si>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</si>
  <si>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</si>
  <si>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</si>
  <si>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</si>
  <si>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</si>
  <si>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</si>
  <si>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</si>
  <si>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</si>
  <si>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</t>
  </si>
  <si>
    <t>So-03 - opevnění levého břehu</t>
  </si>
  <si>
    <t>182 10-1101.R00</t>
  </si>
  <si>
    <t xml:space="preserve">Svahování v zářezech v hor. 1 - 4 </t>
  </si>
  <si>
    <t>m2</t>
  </si>
  <si>
    <t>oprava urovnání svahu, sklon břehu  1:2, dl.50m  - výkr.č. D.1.2.5.8</t>
  </si>
  <si>
    <t>4</t>
  </si>
  <si>
    <t>Vodorovné konstrukce</t>
  </si>
  <si>
    <t>462 51-1270.R00</t>
  </si>
  <si>
    <t xml:space="preserve">Zához z kamene bez proštěrk. z terénu do 200 kg </t>
  </si>
  <si>
    <t>m3</t>
  </si>
  <si>
    <t>opevnění levého břehu  výkr.č. C.4</t>
  </si>
  <si>
    <t>99</t>
  </si>
  <si>
    <t>Staveništní přesun hmot</t>
  </si>
  <si>
    <t>998 32-4011.R00</t>
  </si>
  <si>
    <t xml:space="preserve">Přesun hmot pro objekty v zemních hrázích </t>
  </si>
  <si>
    <t>t</t>
  </si>
  <si>
    <t>KOINVEST,s.r.o.</t>
  </si>
  <si>
    <t>Město Třebíč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</si>
</sst>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4" fontId="8" fillId="3" borderId="5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9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4"/>
      <c r="D7" s="15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4" t="s">
        <v>81</v>
      </c>
      <c r="D8" s="15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6" t="s">
        <v>80</v>
      </c>
      <c r="F11" s="157"/>
      <c r="G11" s="15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ROUND(C22,0)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59"/>
      <c r="C37" s="159"/>
      <c r="D37" s="159"/>
      <c r="E37" s="159"/>
      <c r="F37" s="159"/>
      <c r="G37" s="159"/>
      <c r="H37" t="s">
        <v>4</v>
      </c>
    </row>
    <row r="38" spans="1:8" ht="12.75" customHeight="1" x14ac:dyDescent="0.2">
      <c r="A38" s="68"/>
      <c r="B38" s="159"/>
      <c r="C38" s="159"/>
      <c r="D38" s="159"/>
      <c r="E38" s="159"/>
      <c r="F38" s="159"/>
      <c r="G38" s="159"/>
      <c r="H38" t="s">
        <v>4</v>
      </c>
    </row>
    <row r="39" spans="1:8" x14ac:dyDescent="0.2">
      <c r="A39" s="68"/>
      <c r="B39" s="159"/>
      <c r="C39" s="159"/>
      <c r="D39" s="159"/>
      <c r="E39" s="159"/>
      <c r="F39" s="159"/>
      <c r="G39" s="159"/>
      <c r="H39" t="s">
        <v>4</v>
      </c>
    </row>
    <row r="40" spans="1:8" x14ac:dyDescent="0.2">
      <c r="A40" s="68"/>
      <c r="B40" s="159"/>
      <c r="C40" s="159"/>
      <c r="D40" s="159"/>
      <c r="E40" s="159"/>
      <c r="F40" s="159"/>
      <c r="G40" s="159"/>
      <c r="H40" t="s">
        <v>4</v>
      </c>
    </row>
    <row r="41" spans="1:8" x14ac:dyDescent="0.2">
      <c r="A41" s="68"/>
      <c r="B41" s="159"/>
      <c r="C41" s="159"/>
      <c r="D41" s="159"/>
      <c r="E41" s="159"/>
      <c r="F41" s="159"/>
      <c r="G41" s="159"/>
      <c r="H41" t="s">
        <v>4</v>
      </c>
    </row>
    <row r="42" spans="1:8" x14ac:dyDescent="0.2">
      <c r="A42" s="68"/>
      <c r="B42" s="159"/>
      <c r="C42" s="159"/>
      <c r="D42" s="159"/>
      <c r="E42" s="159"/>
      <c r="F42" s="159"/>
      <c r="G42" s="159"/>
      <c r="H42" t="s">
        <v>4</v>
      </c>
    </row>
    <row r="43" spans="1:8" x14ac:dyDescent="0.2">
      <c r="A43" s="68"/>
      <c r="B43" s="159"/>
      <c r="C43" s="159"/>
      <c r="D43" s="159"/>
      <c r="E43" s="159"/>
      <c r="F43" s="159"/>
      <c r="G43" s="159"/>
      <c r="H43" t="s">
        <v>4</v>
      </c>
    </row>
    <row r="44" spans="1:8" x14ac:dyDescent="0.2">
      <c r="A44" s="68"/>
      <c r="B44" s="159"/>
      <c r="C44" s="159"/>
      <c r="D44" s="159"/>
      <c r="E44" s="159"/>
      <c r="F44" s="159"/>
      <c r="G44" s="159"/>
      <c r="H44" t="s">
        <v>4</v>
      </c>
    </row>
    <row r="45" spans="1:8" ht="3" customHeight="1" x14ac:dyDescent="0.2">
      <c r="A45" s="68"/>
      <c r="B45" s="159"/>
      <c r="C45" s="159"/>
      <c r="D45" s="159"/>
      <c r="E45" s="159"/>
      <c r="F45" s="159"/>
      <c r="G45" s="159"/>
      <c r="H45" t="s">
        <v>4</v>
      </c>
    </row>
    <row r="46" spans="1:8" x14ac:dyDescent="0.2">
      <c r="B46" s="153"/>
      <c r="C46" s="153"/>
      <c r="D46" s="153"/>
      <c r="E46" s="153"/>
      <c r="F46" s="153"/>
      <c r="G46" s="153"/>
    </row>
    <row r="47" spans="1:8" x14ac:dyDescent="0.2">
      <c r="B47" s="153"/>
      <c r="C47" s="153"/>
      <c r="D47" s="153"/>
      <c r="E47" s="153"/>
      <c r="F47" s="153"/>
      <c r="G47" s="153"/>
    </row>
    <row r="48" spans="1:8" x14ac:dyDescent="0.2">
      <c r="B48" s="153"/>
      <c r="C48" s="153"/>
      <c r="D48" s="153"/>
      <c r="E48" s="153"/>
      <c r="F48" s="153"/>
      <c r="G48" s="153"/>
    </row>
    <row r="49" spans="2:7" x14ac:dyDescent="0.2">
      <c r="B49" s="153"/>
      <c r="C49" s="153"/>
      <c r="D49" s="153"/>
      <c r="E49" s="153"/>
      <c r="F49" s="153"/>
      <c r="G49" s="153"/>
    </row>
    <row r="50" spans="2:7" x14ac:dyDescent="0.2">
      <c r="B50" s="153"/>
      <c r="C50" s="153"/>
      <c r="D50" s="153"/>
      <c r="E50" s="153"/>
      <c r="F50" s="153"/>
      <c r="G50" s="153"/>
    </row>
    <row r="51" spans="2:7" x14ac:dyDescent="0.2">
      <c r="B51" s="153"/>
      <c r="C51" s="153"/>
      <c r="D51" s="153"/>
      <c r="E51" s="153"/>
      <c r="F51" s="153"/>
      <c r="G51" s="153"/>
    </row>
    <row r="52" spans="2:7" x14ac:dyDescent="0.2">
      <c r="B52" s="153"/>
      <c r="C52" s="153"/>
      <c r="D52" s="153"/>
      <c r="E52" s="153"/>
      <c r="F52" s="153"/>
      <c r="G52" s="153"/>
    </row>
    <row r="53" spans="2:7" x14ac:dyDescent="0.2">
      <c r="B53" s="153"/>
      <c r="C53" s="153"/>
      <c r="D53" s="153"/>
      <c r="E53" s="153"/>
      <c r="F53" s="153"/>
      <c r="G53" s="153"/>
    </row>
    <row r="54" spans="2:7" x14ac:dyDescent="0.2">
      <c r="B54" s="153"/>
      <c r="C54" s="153"/>
      <c r="D54" s="153"/>
      <c r="E54" s="153"/>
      <c r="F54" s="153"/>
      <c r="G54" s="153"/>
    </row>
    <row r="55" spans="2:7" x14ac:dyDescent="0.2">
      <c r="B55" s="153"/>
      <c r="C55" s="153"/>
      <c r="D55" s="153"/>
      <c r="E55" s="153"/>
      <c r="F55" s="153"/>
      <c r="G55" s="153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2"/>
  <sheetViews>
    <sheetView workbookViewId="0">
      <selection activeCell="E9" sqref="E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0" t="s">
        <v>5</v>
      </c>
      <c r="B1" s="161"/>
      <c r="C1" s="69" t="str">
        <f>CONCATENATE(cislostavby," ",nazevstavby)</f>
        <v xml:space="preserve"> Oprava a odbahnění Račerovického rybníka </v>
      </c>
      <c r="D1" s="70"/>
      <c r="E1" s="71"/>
      <c r="F1" s="70"/>
      <c r="G1" s="72"/>
      <c r="H1" s="73"/>
      <c r="I1" s="74"/>
    </row>
    <row r="2" spans="1:9" ht="13.5" thickBot="1" x14ac:dyDescent="0.25">
      <c r="A2" s="162" t="s">
        <v>1</v>
      </c>
      <c r="B2" s="163"/>
      <c r="C2" s="75" t="str">
        <f>CONCATENATE(cisloobjektu," ",nazevobjektu)</f>
        <v xml:space="preserve"> So-03 - opevnění levého břehu</v>
      </c>
      <c r="D2" s="76"/>
      <c r="E2" s="77"/>
      <c r="F2" s="76"/>
      <c r="G2" s="164"/>
      <c r="H2" s="164"/>
      <c r="I2" s="165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49" t="str">
        <f>Položky!B7</f>
        <v>1</v>
      </c>
      <c r="B7" s="86" t="str">
        <f>Položky!C7</f>
        <v>Zemní práce</v>
      </c>
      <c r="C7" s="87"/>
      <c r="D7" s="88"/>
      <c r="E7" s="150">
        <f>Položky!BA10</f>
        <v>0</v>
      </c>
      <c r="F7" s="151">
        <f>Položky!BB10</f>
        <v>0</v>
      </c>
      <c r="G7" s="151">
        <f>Položky!BC10</f>
        <v>0</v>
      </c>
      <c r="H7" s="151">
        <f>Položky!BD10</f>
        <v>0</v>
      </c>
      <c r="I7" s="152">
        <f>Položky!BE10</f>
        <v>0</v>
      </c>
    </row>
    <row r="8" spans="1:9" s="11" customFormat="1" x14ac:dyDescent="0.2">
      <c r="A8" s="149" t="str">
        <f>Položky!B11</f>
        <v>4</v>
      </c>
      <c r="B8" s="86" t="str">
        <f>Položky!C11</f>
        <v>Vodorovné konstrukce</v>
      </c>
      <c r="C8" s="87"/>
      <c r="D8" s="88"/>
      <c r="E8" s="150">
        <f>Položky!BA14</f>
        <v>0</v>
      </c>
      <c r="F8" s="151">
        <f>Položky!BB14</f>
        <v>0</v>
      </c>
      <c r="G8" s="151">
        <f>Položky!BC14</f>
        <v>0</v>
      </c>
      <c r="H8" s="151">
        <f>Položky!BD14</f>
        <v>0</v>
      </c>
      <c r="I8" s="152">
        <f>Položky!BE14</f>
        <v>0</v>
      </c>
    </row>
    <row r="9" spans="1:9" s="11" customFormat="1" ht="13.5" thickBot="1" x14ac:dyDescent="0.25">
      <c r="A9" s="149" t="str">
        <f>Položky!B15</f>
        <v>99</v>
      </c>
      <c r="B9" s="86" t="str">
        <f>Položky!C15</f>
        <v>Staveništní přesun hmot</v>
      </c>
      <c r="C9" s="87"/>
      <c r="D9" s="88"/>
      <c r="E9" s="150">
        <f>Položky!BA17</f>
        <v>0</v>
      </c>
      <c r="F9" s="151">
        <f>Položky!BB17</f>
        <v>0</v>
      </c>
      <c r="G9" s="151">
        <f>Položky!BC17</f>
        <v>0</v>
      </c>
      <c r="H9" s="151">
        <f>Položky!BD17</f>
        <v>0</v>
      </c>
      <c r="I9" s="152">
        <f>Položky!BE17</f>
        <v>0</v>
      </c>
    </row>
    <row r="10" spans="1:9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9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9" x14ac:dyDescent="0.2">
      <c r="A12" s="95"/>
      <c r="B12" s="95"/>
      <c r="C12" s="95"/>
      <c r="D12" s="95"/>
      <c r="E12" s="95"/>
      <c r="F12" s="95"/>
      <c r="G12" s="95"/>
      <c r="H12" s="95"/>
      <c r="I12" s="95"/>
    </row>
    <row r="13" spans="1:9" x14ac:dyDescent="0.2">
      <c r="B13" s="94"/>
      <c r="F13" s="96"/>
      <c r="G13" s="97"/>
      <c r="H13" s="97"/>
      <c r="I13" s="98"/>
    </row>
    <row r="14" spans="1:9" x14ac:dyDescent="0.2">
      <c r="F14" s="96"/>
      <c r="G14" s="97"/>
      <c r="H14" s="97"/>
      <c r="I14" s="98"/>
    </row>
    <row r="15" spans="1:9" x14ac:dyDescent="0.2">
      <c r="F15" s="96"/>
      <c r="G15" s="97"/>
      <c r="H15" s="97"/>
      <c r="I15" s="98"/>
    </row>
    <row r="16" spans="1:9" x14ac:dyDescent="0.2">
      <c r="F16" s="96"/>
      <c r="G16" s="97"/>
      <c r="H16" s="97"/>
      <c r="I16" s="98"/>
    </row>
    <row r="17" spans="6:9" x14ac:dyDescent="0.2">
      <c r="F17" s="96"/>
      <c r="G17" s="97"/>
      <c r="H17" s="97"/>
      <c r="I17" s="98"/>
    </row>
    <row r="18" spans="6:9" x14ac:dyDescent="0.2">
      <c r="F18" s="96"/>
      <c r="G18" s="97"/>
      <c r="H18" s="97"/>
      <c r="I18" s="98"/>
    </row>
    <row r="19" spans="6:9" x14ac:dyDescent="0.2">
      <c r="F19" s="96"/>
      <c r="G19" s="97"/>
      <c r="H19" s="97"/>
      <c r="I19" s="98"/>
    </row>
    <row r="20" spans="6:9" x14ac:dyDescent="0.2">
      <c r="F20" s="96"/>
      <c r="G20" s="97"/>
      <c r="H20" s="97"/>
      <c r="I20" s="98"/>
    </row>
    <row r="21" spans="6:9" x14ac:dyDescent="0.2">
      <c r="F21" s="96"/>
      <c r="G21" s="97"/>
      <c r="H21" s="97"/>
      <c r="I21" s="98"/>
    </row>
    <row r="22" spans="6:9" x14ac:dyDescent="0.2">
      <c r="F22" s="96"/>
      <c r="G22" s="97"/>
      <c r="H22" s="97"/>
      <c r="I22" s="98"/>
    </row>
    <row r="23" spans="6:9" x14ac:dyDescent="0.2">
      <c r="F23" s="96"/>
      <c r="G23" s="97"/>
      <c r="H23" s="97"/>
      <c r="I23" s="98"/>
    </row>
    <row r="24" spans="6:9" x14ac:dyDescent="0.2">
      <c r="F24" s="96"/>
      <c r="G24" s="97"/>
      <c r="H24" s="97"/>
      <c r="I24" s="98"/>
    </row>
    <row r="25" spans="6:9" x14ac:dyDescent="0.2">
      <c r="F25" s="96"/>
      <c r="G25" s="97"/>
      <c r="H25" s="97"/>
      <c r="I25" s="98"/>
    </row>
    <row r="26" spans="6:9" x14ac:dyDescent="0.2">
      <c r="F26" s="96"/>
      <c r="G26" s="97"/>
      <c r="H26" s="97"/>
      <c r="I26" s="98"/>
    </row>
    <row r="27" spans="6:9" x14ac:dyDescent="0.2">
      <c r="F27" s="96"/>
      <c r="G27" s="97"/>
      <c r="H27" s="97"/>
      <c r="I27" s="98"/>
    </row>
    <row r="28" spans="6:9" x14ac:dyDescent="0.2">
      <c r="F28" s="96"/>
      <c r="G28" s="97"/>
      <c r="H28" s="97"/>
      <c r="I28" s="98"/>
    </row>
    <row r="29" spans="6:9" x14ac:dyDescent="0.2">
      <c r="F29" s="96"/>
      <c r="G29" s="97"/>
      <c r="H29" s="97"/>
      <c r="I29" s="98"/>
    </row>
    <row r="30" spans="6:9" x14ac:dyDescent="0.2">
      <c r="F30" s="96"/>
      <c r="G30" s="97"/>
      <c r="H30" s="97"/>
      <c r="I30" s="98"/>
    </row>
    <row r="31" spans="6:9" x14ac:dyDescent="0.2">
      <c r="F31" s="96"/>
      <c r="G31" s="97"/>
      <c r="H31" s="97"/>
      <c r="I31" s="98"/>
    </row>
    <row r="32" spans="6:9" x14ac:dyDescent="0.2">
      <c r="F32" s="96"/>
      <c r="G32" s="97"/>
      <c r="H32" s="97"/>
      <c r="I32" s="98"/>
    </row>
    <row r="33" spans="6:9" x14ac:dyDescent="0.2">
      <c r="F33" s="96"/>
      <c r="G33" s="97"/>
      <c r="H33" s="97"/>
      <c r="I33" s="98"/>
    </row>
    <row r="34" spans="6:9" x14ac:dyDescent="0.2">
      <c r="F34" s="96"/>
      <c r="G34" s="97"/>
      <c r="H34" s="97"/>
      <c r="I34" s="98"/>
    </row>
    <row r="35" spans="6:9" x14ac:dyDescent="0.2">
      <c r="F35" s="96"/>
      <c r="G35" s="97"/>
      <c r="H35" s="97"/>
      <c r="I35" s="98"/>
    </row>
    <row r="36" spans="6:9" x14ac:dyDescent="0.2">
      <c r="F36" s="96"/>
      <c r="G36" s="97"/>
      <c r="H36" s="97"/>
      <c r="I36" s="98"/>
    </row>
    <row r="37" spans="6:9" x14ac:dyDescent="0.2">
      <c r="F37" s="96"/>
      <c r="G37" s="97"/>
      <c r="H37" s="97"/>
      <c r="I37" s="98"/>
    </row>
    <row r="38" spans="6:9" x14ac:dyDescent="0.2">
      <c r="F38" s="96"/>
      <c r="G38" s="97"/>
      <c r="H38" s="97"/>
      <c r="I38" s="98"/>
    </row>
    <row r="39" spans="6:9" x14ac:dyDescent="0.2">
      <c r="F39" s="96"/>
      <c r="G39" s="97"/>
      <c r="H39" s="97"/>
      <c r="I39" s="98"/>
    </row>
    <row r="40" spans="6:9" x14ac:dyDescent="0.2">
      <c r="F40" s="96"/>
      <c r="G40" s="97"/>
      <c r="H40" s="97"/>
      <c r="I40" s="98"/>
    </row>
    <row r="41" spans="6:9" x14ac:dyDescent="0.2">
      <c r="F41" s="96"/>
      <c r="G41" s="97"/>
      <c r="H41" s="97"/>
      <c r="I41" s="98"/>
    </row>
    <row r="42" spans="6:9" x14ac:dyDescent="0.2">
      <c r="F42" s="96"/>
      <c r="G42" s="97"/>
      <c r="H42" s="97"/>
      <c r="I42" s="98"/>
    </row>
    <row r="43" spans="6:9" x14ac:dyDescent="0.2">
      <c r="F43" s="96"/>
      <c r="G43" s="97"/>
      <c r="H43" s="97"/>
      <c r="I43" s="98"/>
    </row>
    <row r="44" spans="6:9" x14ac:dyDescent="0.2">
      <c r="F44" s="96"/>
      <c r="G44" s="97"/>
      <c r="H44" s="97"/>
      <c r="I44" s="98"/>
    </row>
    <row r="45" spans="6:9" x14ac:dyDescent="0.2">
      <c r="F45" s="96"/>
      <c r="G45" s="97"/>
      <c r="H45" s="97"/>
      <c r="I45" s="98"/>
    </row>
    <row r="46" spans="6:9" x14ac:dyDescent="0.2">
      <c r="F46" s="96"/>
      <c r="G46" s="97"/>
      <c r="H46" s="97"/>
      <c r="I46" s="98"/>
    </row>
    <row r="47" spans="6:9" x14ac:dyDescent="0.2">
      <c r="F47" s="96"/>
      <c r="G47" s="97"/>
      <c r="H47" s="97"/>
      <c r="I47" s="98"/>
    </row>
    <row r="48" spans="6:9" x14ac:dyDescent="0.2">
      <c r="F48" s="96"/>
      <c r="G48" s="97"/>
      <c r="H48" s="97"/>
      <c r="I48" s="98"/>
    </row>
    <row r="49" spans="6:9" x14ac:dyDescent="0.2">
      <c r="F49" s="96"/>
      <c r="G49" s="97"/>
      <c r="H49" s="97"/>
      <c r="I49" s="98"/>
    </row>
    <row r="50" spans="6:9" x14ac:dyDescent="0.2">
      <c r="F50" s="96"/>
      <c r="G50" s="97"/>
      <c r="H50" s="97"/>
      <c r="I50" s="98"/>
    </row>
    <row r="51" spans="6:9" x14ac:dyDescent="0.2">
      <c r="F51" s="96"/>
      <c r="G51" s="97"/>
      <c r="H51" s="97"/>
      <c r="I51" s="98"/>
    </row>
    <row r="52" spans="6:9" x14ac:dyDescent="0.2">
      <c r="F52" s="96"/>
      <c r="G52" s="97"/>
      <c r="H52" s="97"/>
      <c r="I52" s="98"/>
    </row>
    <row r="53" spans="6:9" x14ac:dyDescent="0.2">
      <c r="F53" s="96"/>
      <c r="G53" s="97"/>
      <c r="H53" s="97"/>
      <c r="I53" s="98"/>
    </row>
    <row r="54" spans="6:9" x14ac:dyDescent="0.2">
      <c r="F54" s="96"/>
      <c r="G54" s="97"/>
      <c r="H54" s="97"/>
      <c r="I54" s="98"/>
    </row>
    <row r="55" spans="6:9" x14ac:dyDescent="0.2">
      <c r="F55" s="96"/>
      <c r="G55" s="97"/>
      <c r="H55" s="97"/>
      <c r="I55" s="98"/>
    </row>
    <row r="56" spans="6:9" x14ac:dyDescent="0.2">
      <c r="F56" s="96"/>
      <c r="G56" s="97"/>
      <c r="H56" s="97"/>
      <c r="I56" s="98"/>
    </row>
    <row r="57" spans="6:9" x14ac:dyDescent="0.2">
      <c r="F57" s="96"/>
      <c r="G57" s="97"/>
      <c r="H57" s="97"/>
      <c r="I57" s="98"/>
    </row>
    <row r="58" spans="6:9" x14ac:dyDescent="0.2">
      <c r="F58" s="96"/>
      <c r="G58" s="97"/>
      <c r="H58" s="97"/>
      <c r="I58" s="98"/>
    </row>
    <row r="59" spans="6:9" x14ac:dyDescent="0.2">
      <c r="F59" s="96"/>
      <c r="G59" s="97"/>
      <c r="H59" s="97"/>
      <c r="I59" s="98"/>
    </row>
    <row r="60" spans="6:9" x14ac:dyDescent="0.2">
      <c r="F60" s="96"/>
      <c r="G60" s="97"/>
      <c r="H60" s="97"/>
      <c r="I60" s="98"/>
    </row>
    <row r="61" spans="6:9" x14ac:dyDescent="0.2">
      <c r="F61" s="96"/>
      <c r="G61" s="97"/>
      <c r="H61" s="97"/>
      <c r="I61" s="98"/>
    </row>
    <row r="62" spans="6:9" x14ac:dyDescent="0.2">
      <c r="F62" s="96"/>
      <c r="G62" s="97"/>
      <c r="H62" s="97"/>
      <c r="I62" s="98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"/>
  <sheetViews>
    <sheetView showGridLines="0" showZeros="0" tabSelected="1" zoomScaleNormal="100" workbookViewId="0">
      <selection activeCell="F16" sqref="F16"/>
    </sheetView>
  </sheetViews>
  <sheetFormatPr defaultRowHeight="12.75" x14ac:dyDescent="0.2"/>
  <cols>
    <col min="1" max="1" width="3.85546875" style="99" customWidth="1"/>
    <col min="2" max="2" width="12" style="99" customWidth="1"/>
    <col min="3" max="3" width="40.42578125" style="99" customWidth="1"/>
    <col min="4" max="4" width="5.5703125" style="99" customWidth="1"/>
    <col min="5" max="5" width="8.5703125" style="143" customWidth="1"/>
    <col min="6" max="6" width="9.85546875" style="99" customWidth="1"/>
    <col min="7" max="7" width="13.85546875" style="99" customWidth="1"/>
    <col min="8" max="16384" width="9.140625" style="99"/>
  </cols>
  <sheetData>
    <row r="1" spans="1:104" ht="15.75" x14ac:dyDescent="0.25">
      <c r="A1" s="169" t="s">
        <v>51</v>
      </c>
      <c r="B1" s="169"/>
      <c r="C1" s="169"/>
      <c r="D1" s="169"/>
      <c r="E1" s="169"/>
      <c r="F1" s="169"/>
      <c r="G1" s="169"/>
    </row>
    <row r="2" spans="1:104" ht="13.5" thickBot="1" x14ac:dyDescent="0.25">
      <c r="A2" s="100"/>
      <c r="B2" s="101"/>
      <c r="C2" s="102"/>
      <c r="D2" s="102"/>
      <c r="E2" s="103"/>
      <c r="F2" s="102"/>
      <c r="G2" s="102"/>
    </row>
    <row r="3" spans="1:104" ht="13.5" thickTop="1" x14ac:dyDescent="0.2">
      <c r="A3" s="170" t="s">
        <v>5</v>
      </c>
      <c r="B3" s="171"/>
      <c r="C3" s="104" t="str">
        <f>CONCATENATE(cislostavby," ",nazevstavby)</f>
        <v xml:space="preserve"> Oprava a odbahnění Račerovického rybníka </v>
      </c>
      <c r="D3" s="105"/>
      <c r="E3" s="106"/>
      <c r="F3" s="107">
        <f>Rekapitulace!H1</f>
        <v>0</v>
      </c>
      <c r="G3" s="108"/>
    </row>
    <row r="4" spans="1:104" ht="13.5" thickBot="1" x14ac:dyDescent="0.25">
      <c r="A4" s="172" t="s">
        <v>1</v>
      </c>
      <c r="B4" s="173"/>
      <c r="C4" s="109" t="str">
        <f>CONCATENATE(cisloobjektu," ",nazevobjektu)</f>
        <v xml:space="preserve"> So-03 - opevnění levého břehu</v>
      </c>
      <c r="D4" s="110"/>
      <c r="E4" s="174"/>
      <c r="F4" s="174"/>
      <c r="G4" s="175"/>
    </row>
    <row r="5" spans="1:104" ht="13.5" thickTop="1" x14ac:dyDescent="0.2">
      <c r="A5" s="111"/>
      <c r="B5" s="112"/>
      <c r="C5" s="112"/>
      <c r="D5" s="100"/>
      <c r="E5" s="113"/>
      <c r="F5" s="100"/>
      <c r="G5" s="114"/>
    </row>
    <row r="6" spans="1:104" x14ac:dyDescent="0.2">
      <c r="A6" s="115" t="s">
        <v>52</v>
      </c>
      <c r="B6" s="116" t="s">
        <v>53</v>
      </c>
      <c r="C6" s="116" t="s">
        <v>54</v>
      </c>
      <c r="D6" s="116" t="s">
        <v>55</v>
      </c>
      <c r="E6" s="117" t="s">
        <v>56</v>
      </c>
      <c r="F6" s="116" t="s">
        <v>57</v>
      </c>
      <c r="G6" s="118" t="s">
        <v>58</v>
      </c>
    </row>
    <row r="7" spans="1:104" x14ac:dyDescent="0.2">
      <c r="A7" s="119" t="s">
        <v>59</v>
      </c>
      <c r="B7" s="120" t="s">
        <v>60</v>
      </c>
      <c r="C7" s="121" t="s">
        <v>61</v>
      </c>
      <c r="D7" s="122"/>
      <c r="E7" s="123"/>
      <c r="F7" s="123"/>
      <c r="G7" s="124"/>
      <c r="H7" s="125"/>
      <c r="I7" s="125"/>
      <c r="O7" s="126">
        <v>1</v>
      </c>
    </row>
    <row r="8" spans="1:104" x14ac:dyDescent="0.2">
      <c r="A8" s="127">
        <v>1</v>
      </c>
      <c r="B8" s="128" t="s">
        <v>65</v>
      </c>
      <c r="C8" s="129" t="s">
        <v>66</v>
      </c>
      <c r="D8" s="130" t="s">
        <v>67</v>
      </c>
      <c r="E8" s="131">
        <v>175</v>
      </c>
      <c r="F8" s="176"/>
      <c r="G8" s="132">
        <f>E8*F8</f>
        <v>0</v>
      </c>
      <c r="O8" s="126">
        <v>2</v>
      </c>
      <c r="AA8" s="99">
        <v>12</v>
      </c>
      <c r="AB8" s="99">
        <v>0</v>
      </c>
      <c r="AC8" s="99">
        <v>1</v>
      </c>
      <c r="AZ8" s="99">
        <v>1</v>
      </c>
      <c r="BA8" s="99">
        <f>IF(AZ8=1,G8,0)</f>
        <v>0</v>
      </c>
      <c r="BB8" s="99">
        <f>IF(AZ8=2,G8,0)</f>
        <v>0</v>
      </c>
      <c r="BC8" s="99">
        <f>IF(AZ8=3,G8,0)</f>
        <v>0</v>
      </c>
      <c r="BD8" s="99">
        <f>IF(AZ8=4,G8,0)</f>
        <v>0</v>
      </c>
      <c r="BE8" s="99">
        <f>IF(AZ8=5,G8,0)</f>
        <v>0</v>
      </c>
      <c r="CZ8" s="99">
        <v>0</v>
      </c>
    </row>
    <row r="9" spans="1:104" x14ac:dyDescent="0.2">
      <c r="A9" s="133"/>
      <c r="B9" s="134"/>
      <c r="C9" s="166" t="s">
        <v>68</v>
      </c>
      <c r="D9" s="167"/>
      <c r="E9" s="167"/>
      <c r="F9" s="167"/>
      <c r="G9" s="168"/>
      <c r="O9" s="126">
        <v>3</v>
      </c>
    </row>
    <row r="10" spans="1:104" x14ac:dyDescent="0.2">
      <c r="A10" s="135"/>
      <c r="B10" s="136" t="s">
        <v>62</v>
      </c>
      <c r="C10" s="137" t="str">
        <f>CONCATENATE(B7," ",C7)</f>
        <v>1 Zemní práce</v>
      </c>
      <c r="D10" s="135"/>
      <c r="E10" s="138"/>
      <c r="F10" s="138"/>
      <c r="G10" s="139">
        <f>SUM(G7:G9)</f>
        <v>0</v>
      </c>
      <c r="O10" s="126">
        <v>4</v>
      </c>
      <c r="BA10" s="140">
        <f>SUM(BA7:BA9)</f>
        <v>0</v>
      </c>
      <c r="BB10" s="140">
        <f>SUM(BB7:BB9)</f>
        <v>0</v>
      </c>
      <c r="BC10" s="140">
        <f>SUM(BC7:BC9)</f>
        <v>0</v>
      </c>
      <c r="BD10" s="140">
        <f>SUM(BD7:BD9)</f>
        <v>0</v>
      </c>
      <c r="BE10" s="140">
        <f>SUM(BE7:BE9)</f>
        <v>0</v>
      </c>
    </row>
    <row r="11" spans="1:104" x14ac:dyDescent="0.2">
      <c r="A11" s="119" t="s">
        <v>59</v>
      </c>
      <c r="B11" s="120" t="s">
        <v>69</v>
      </c>
      <c r="C11" s="121" t="s">
        <v>70</v>
      </c>
      <c r="D11" s="122"/>
      <c r="E11" s="123"/>
      <c r="F11" s="123"/>
      <c r="G11" s="124"/>
      <c r="H11" s="125"/>
      <c r="I11" s="125"/>
      <c r="O11" s="126">
        <v>1</v>
      </c>
    </row>
    <row r="12" spans="1:104" x14ac:dyDescent="0.2">
      <c r="A12" s="127">
        <v>2</v>
      </c>
      <c r="B12" s="128" t="s">
        <v>71</v>
      </c>
      <c r="C12" s="129" t="s">
        <v>72</v>
      </c>
      <c r="D12" s="130" t="s">
        <v>73</v>
      </c>
      <c r="E12" s="131">
        <v>80</v>
      </c>
      <c r="F12" s="176"/>
      <c r="G12" s="132">
        <f>E12*F12</f>
        <v>0</v>
      </c>
      <c r="O12" s="126">
        <v>2</v>
      </c>
      <c r="AA12" s="99">
        <v>12</v>
      </c>
      <c r="AB12" s="99">
        <v>0</v>
      </c>
      <c r="AC12" s="99">
        <v>2</v>
      </c>
      <c r="AZ12" s="99">
        <v>1</v>
      </c>
      <c r="BA12" s="99">
        <f>IF(AZ12=1,G12,0)</f>
        <v>0</v>
      </c>
      <c r="BB12" s="99">
        <f>IF(AZ12=2,G12,0)</f>
        <v>0</v>
      </c>
      <c r="BC12" s="99">
        <f>IF(AZ12=3,G12,0)</f>
        <v>0</v>
      </c>
      <c r="BD12" s="99">
        <f>IF(AZ12=4,G12,0)</f>
        <v>0</v>
      </c>
      <c r="BE12" s="99">
        <f>IF(AZ12=5,G12,0)</f>
        <v>0</v>
      </c>
      <c r="CZ12" s="99">
        <v>2.1215999999999999</v>
      </c>
    </row>
    <row r="13" spans="1:104" x14ac:dyDescent="0.2">
      <c r="A13" s="133"/>
      <c r="B13" s="134"/>
      <c r="C13" s="166" t="s">
        <v>74</v>
      </c>
      <c r="D13" s="167"/>
      <c r="E13" s="167"/>
      <c r="F13" s="167"/>
      <c r="G13" s="168"/>
      <c r="O13" s="126">
        <v>3</v>
      </c>
    </row>
    <row r="14" spans="1:104" x14ac:dyDescent="0.2">
      <c r="A14" s="135"/>
      <c r="B14" s="136" t="s">
        <v>62</v>
      </c>
      <c r="C14" s="137" t="str">
        <f>CONCATENATE(B11," ",C11)</f>
        <v>4 Vodorovné konstrukce</v>
      </c>
      <c r="D14" s="135"/>
      <c r="E14" s="138"/>
      <c r="F14" s="138"/>
      <c r="G14" s="139">
        <f>SUM(G11:G13)</f>
        <v>0</v>
      </c>
      <c r="O14" s="126">
        <v>4</v>
      </c>
      <c r="BA14" s="140">
        <f>SUM(BA11:BA13)</f>
        <v>0</v>
      </c>
      <c r="BB14" s="140">
        <f>SUM(BB11:BB13)</f>
        <v>0</v>
      </c>
      <c r="BC14" s="140">
        <f>SUM(BC11:BC13)</f>
        <v>0</v>
      </c>
      <c r="BD14" s="140">
        <f>SUM(BD11:BD13)</f>
        <v>0</v>
      </c>
      <c r="BE14" s="140">
        <f>SUM(BE11:BE13)</f>
        <v>0</v>
      </c>
    </row>
    <row r="15" spans="1:104" x14ac:dyDescent="0.2">
      <c r="A15" s="119" t="s">
        <v>59</v>
      </c>
      <c r="B15" s="120" t="s">
        <v>75</v>
      </c>
      <c r="C15" s="121" t="s">
        <v>76</v>
      </c>
      <c r="D15" s="122"/>
      <c r="E15" s="123"/>
      <c r="F15" s="123"/>
      <c r="G15" s="124"/>
      <c r="H15" s="125"/>
      <c r="I15" s="125"/>
      <c r="O15" s="126">
        <v>1</v>
      </c>
    </row>
    <row r="16" spans="1:104" x14ac:dyDescent="0.2">
      <c r="A16" s="127">
        <v>3</v>
      </c>
      <c r="B16" s="128" t="s">
        <v>77</v>
      </c>
      <c r="C16" s="129" t="s">
        <v>78</v>
      </c>
      <c r="D16" s="130" t="s">
        <v>79</v>
      </c>
      <c r="E16" s="131">
        <v>169.72800000000001</v>
      </c>
      <c r="F16" s="176"/>
      <c r="G16" s="132">
        <f>E16*F16</f>
        <v>0</v>
      </c>
      <c r="O16" s="126">
        <v>2</v>
      </c>
      <c r="AA16" s="99">
        <v>12</v>
      </c>
      <c r="AB16" s="99">
        <v>0</v>
      </c>
      <c r="AC16" s="99">
        <v>3</v>
      </c>
      <c r="AZ16" s="99">
        <v>1</v>
      </c>
      <c r="BA16" s="99">
        <f>IF(AZ16=1,G16,0)</f>
        <v>0</v>
      </c>
      <c r="BB16" s="99">
        <f>IF(AZ16=2,G16,0)</f>
        <v>0</v>
      </c>
      <c r="BC16" s="99">
        <f>IF(AZ16=3,G16,0)</f>
        <v>0</v>
      </c>
      <c r="BD16" s="99">
        <f>IF(AZ16=4,G16,0)</f>
        <v>0</v>
      </c>
      <c r="BE16" s="99">
        <f>IF(AZ16=5,G16,0)</f>
        <v>0</v>
      </c>
      <c r="CZ16" s="99">
        <v>0</v>
      </c>
    </row>
    <row r="17" spans="1:57" x14ac:dyDescent="0.2">
      <c r="A17" s="135"/>
      <c r="B17" s="136" t="s">
        <v>62</v>
      </c>
      <c r="C17" s="137" t="str">
        <f>CONCATENATE(B15," ",C15)</f>
        <v>99 Staveništní přesun hmot</v>
      </c>
      <c r="D17" s="135"/>
      <c r="E17" s="138"/>
      <c r="F17" s="138"/>
      <c r="G17" s="139">
        <f>SUM(G15:G16)</f>
        <v>0</v>
      </c>
      <c r="O17" s="126">
        <v>4</v>
      </c>
      <c r="BA17" s="140">
        <f>SUM(BA15:BA16)</f>
        <v>0</v>
      </c>
      <c r="BB17" s="140">
        <f>SUM(BB15:BB16)</f>
        <v>0</v>
      </c>
      <c r="BC17" s="140">
        <f>SUM(BC15:BC16)</f>
        <v>0</v>
      </c>
      <c r="BD17" s="140">
        <f>SUM(BD15:BD16)</f>
        <v>0</v>
      </c>
      <c r="BE17" s="140">
        <f>SUM(BE15:BE16)</f>
        <v>0</v>
      </c>
    </row>
    <row r="18" spans="1:57" x14ac:dyDescent="0.2">
      <c r="A18" s="100"/>
      <c r="B18" s="100"/>
      <c r="C18" s="100"/>
      <c r="D18" s="100"/>
      <c r="E18" s="100"/>
      <c r="F18" s="100"/>
      <c r="G18" s="100"/>
    </row>
    <row r="19" spans="1:57" x14ac:dyDescent="0.2">
      <c r="E19" s="99"/>
    </row>
    <row r="20" spans="1:57" x14ac:dyDescent="0.2">
      <c r="E20" s="99"/>
    </row>
    <row r="21" spans="1:57" x14ac:dyDescent="0.2">
      <c r="E21" s="99"/>
    </row>
    <row r="22" spans="1:57" x14ac:dyDescent="0.2">
      <c r="E22" s="99"/>
    </row>
    <row r="23" spans="1:57" x14ac:dyDescent="0.2">
      <c r="E23" s="99"/>
    </row>
    <row r="24" spans="1:57" x14ac:dyDescent="0.2">
      <c r="E24" s="99"/>
    </row>
    <row r="25" spans="1:57" x14ac:dyDescent="0.2">
      <c r="E25" s="99"/>
    </row>
    <row r="26" spans="1:57" x14ac:dyDescent="0.2">
      <c r="E26" s="99"/>
    </row>
    <row r="27" spans="1:57" x14ac:dyDescent="0.2">
      <c r="E27" s="99"/>
    </row>
    <row r="28" spans="1:57" x14ac:dyDescent="0.2">
      <c r="E28" s="99"/>
    </row>
    <row r="29" spans="1:57" x14ac:dyDescent="0.2">
      <c r="E29" s="99"/>
    </row>
    <row r="30" spans="1:57" x14ac:dyDescent="0.2">
      <c r="E30" s="99"/>
    </row>
    <row r="31" spans="1:57" x14ac:dyDescent="0.2">
      <c r="E31" s="99"/>
    </row>
    <row r="32" spans="1:57" x14ac:dyDescent="0.2">
      <c r="E32" s="99"/>
    </row>
    <row r="33" spans="1:7" x14ac:dyDescent="0.2">
      <c r="E33" s="99"/>
    </row>
    <row r="34" spans="1:7" x14ac:dyDescent="0.2">
      <c r="E34" s="99"/>
    </row>
    <row r="35" spans="1:7" x14ac:dyDescent="0.2">
      <c r="E35" s="99"/>
    </row>
    <row r="36" spans="1:7" x14ac:dyDescent="0.2">
      <c r="E36" s="99"/>
    </row>
    <row r="37" spans="1:7" x14ac:dyDescent="0.2">
      <c r="E37" s="99"/>
    </row>
    <row r="38" spans="1:7" x14ac:dyDescent="0.2">
      <c r="E38" s="99"/>
    </row>
    <row r="39" spans="1:7" x14ac:dyDescent="0.2">
      <c r="E39" s="99"/>
    </row>
    <row r="40" spans="1:7" x14ac:dyDescent="0.2">
      <c r="E40" s="99"/>
    </row>
    <row r="41" spans="1:7" x14ac:dyDescent="0.2">
      <c r="A41" s="141"/>
      <c r="B41" s="141"/>
      <c r="C41" s="141"/>
      <c r="D41" s="141"/>
      <c r="E41" s="141"/>
      <c r="F41" s="141"/>
      <c r="G41" s="141"/>
    </row>
    <row r="42" spans="1:7" x14ac:dyDescent="0.2">
      <c r="A42" s="141"/>
      <c r="B42" s="141"/>
      <c r="C42" s="141"/>
      <c r="D42" s="141"/>
      <c r="E42" s="141"/>
      <c r="F42" s="141"/>
      <c r="G42" s="141"/>
    </row>
    <row r="43" spans="1:7" x14ac:dyDescent="0.2">
      <c r="A43" s="141"/>
      <c r="B43" s="141"/>
      <c r="C43" s="141"/>
      <c r="D43" s="141"/>
      <c r="E43" s="141"/>
      <c r="F43" s="141"/>
      <c r="G43" s="141"/>
    </row>
    <row r="44" spans="1:7" x14ac:dyDescent="0.2">
      <c r="A44" s="141"/>
      <c r="B44" s="141"/>
      <c r="C44" s="141"/>
      <c r="D44" s="141"/>
      <c r="E44" s="141"/>
      <c r="F44" s="141"/>
      <c r="G44" s="141"/>
    </row>
    <row r="45" spans="1:7" x14ac:dyDescent="0.2">
      <c r="E45" s="99"/>
    </row>
    <row r="46" spans="1:7" x14ac:dyDescent="0.2">
      <c r="E46" s="99"/>
    </row>
    <row r="47" spans="1:7" x14ac:dyDescent="0.2">
      <c r="E47" s="99"/>
    </row>
    <row r="48" spans="1:7" x14ac:dyDescent="0.2">
      <c r="E48" s="99"/>
    </row>
    <row r="49" spans="5:5" x14ac:dyDescent="0.2">
      <c r="E49" s="99"/>
    </row>
    <row r="50" spans="5:5" x14ac:dyDescent="0.2">
      <c r="E50" s="99"/>
    </row>
    <row r="51" spans="5:5" x14ac:dyDescent="0.2">
      <c r="E51" s="99"/>
    </row>
    <row r="52" spans="5:5" x14ac:dyDescent="0.2">
      <c r="E52" s="99"/>
    </row>
    <row r="53" spans="5:5" x14ac:dyDescent="0.2">
      <c r="E53" s="99"/>
    </row>
    <row r="54" spans="5:5" x14ac:dyDescent="0.2">
      <c r="E54" s="99"/>
    </row>
    <row r="55" spans="5:5" x14ac:dyDescent="0.2">
      <c r="E55" s="99"/>
    </row>
    <row r="56" spans="5:5" x14ac:dyDescent="0.2">
      <c r="E56" s="99"/>
    </row>
    <row r="57" spans="5:5" x14ac:dyDescent="0.2">
      <c r="E57" s="99"/>
    </row>
    <row r="58" spans="5:5" x14ac:dyDescent="0.2">
      <c r="E58" s="99"/>
    </row>
    <row r="59" spans="5:5" x14ac:dyDescent="0.2">
      <c r="E59" s="99"/>
    </row>
    <row r="60" spans="5:5" x14ac:dyDescent="0.2">
      <c r="E60" s="99"/>
    </row>
    <row r="61" spans="5:5" x14ac:dyDescent="0.2">
      <c r="E61" s="99"/>
    </row>
    <row r="62" spans="5:5" x14ac:dyDescent="0.2">
      <c r="E62" s="99"/>
    </row>
    <row r="63" spans="5:5" x14ac:dyDescent="0.2">
      <c r="E63" s="99"/>
    </row>
    <row r="64" spans="5:5" x14ac:dyDescent="0.2">
      <c r="E64" s="99"/>
    </row>
    <row r="65" spans="1:7" x14ac:dyDescent="0.2">
      <c r="E65" s="99"/>
    </row>
    <row r="66" spans="1:7" x14ac:dyDescent="0.2">
      <c r="E66" s="99"/>
    </row>
    <row r="67" spans="1:7" x14ac:dyDescent="0.2">
      <c r="E67" s="99"/>
    </row>
    <row r="68" spans="1:7" x14ac:dyDescent="0.2">
      <c r="E68" s="99"/>
    </row>
    <row r="69" spans="1:7" x14ac:dyDescent="0.2">
      <c r="E69" s="99"/>
    </row>
    <row r="70" spans="1:7" x14ac:dyDescent="0.2">
      <c r="E70" s="99"/>
    </row>
    <row r="71" spans="1:7" x14ac:dyDescent="0.2">
      <c r="E71" s="99"/>
    </row>
    <row r="72" spans="1:7" x14ac:dyDescent="0.2">
      <c r="E72" s="99"/>
    </row>
    <row r="73" spans="1:7" x14ac:dyDescent="0.2">
      <c r="E73" s="99"/>
    </row>
    <row r="74" spans="1:7" x14ac:dyDescent="0.2">
      <c r="E74" s="99"/>
    </row>
    <row r="75" spans="1:7" x14ac:dyDescent="0.2">
      <c r="E75" s="99"/>
    </row>
    <row r="76" spans="1:7" x14ac:dyDescent="0.2">
      <c r="A76" s="142"/>
      <c r="B76" s="142"/>
    </row>
    <row r="77" spans="1:7" x14ac:dyDescent="0.2">
      <c r="A77" s="141"/>
      <c r="B77" s="141"/>
      <c r="C77" s="144"/>
      <c r="D77" s="144"/>
      <c r="E77" s="145"/>
      <c r="F77" s="144"/>
      <c r="G77" s="146"/>
    </row>
    <row r="78" spans="1:7" x14ac:dyDescent="0.2">
      <c r="A78" s="147"/>
      <c r="B78" s="147"/>
      <c r="C78" s="141"/>
      <c r="D78" s="141"/>
      <c r="E78" s="148"/>
      <c r="F78" s="141"/>
      <c r="G78" s="141"/>
    </row>
    <row r="79" spans="1:7" x14ac:dyDescent="0.2">
      <c r="A79" s="141"/>
      <c r="B79" s="141"/>
      <c r="C79" s="141"/>
      <c r="D79" s="141"/>
      <c r="E79" s="148"/>
      <c r="F79" s="141"/>
      <c r="G79" s="141"/>
    </row>
    <row r="80" spans="1:7" x14ac:dyDescent="0.2">
      <c r="A80" s="141"/>
      <c r="B80" s="141"/>
      <c r="C80" s="141"/>
      <c r="D80" s="141"/>
      <c r="E80" s="148"/>
      <c r="F80" s="141"/>
      <c r="G80" s="141"/>
    </row>
    <row r="81" spans="1:7" x14ac:dyDescent="0.2">
      <c r="A81" s="141"/>
      <c r="B81" s="141"/>
      <c r="C81" s="141"/>
      <c r="D81" s="141"/>
      <c r="E81" s="148"/>
      <c r="F81" s="141"/>
      <c r="G81" s="141"/>
    </row>
    <row r="82" spans="1:7" x14ac:dyDescent="0.2">
      <c r="A82" s="141"/>
      <c r="B82" s="141"/>
      <c r="C82" s="141"/>
      <c r="D82" s="141"/>
      <c r="E82" s="148"/>
      <c r="F82" s="141"/>
      <c r="G82" s="141"/>
    </row>
    <row r="83" spans="1:7" x14ac:dyDescent="0.2">
      <c r="A83" s="141"/>
      <c r="B83" s="141"/>
      <c r="C83" s="141"/>
      <c r="D83" s="141"/>
      <c r="E83" s="148"/>
      <c r="F83" s="141"/>
      <c r="G83" s="141"/>
    </row>
    <row r="84" spans="1:7" x14ac:dyDescent="0.2">
      <c r="A84" s="141"/>
      <c r="B84" s="141"/>
      <c r="C84" s="141"/>
      <c r="D84" s="141"/>
      <c r="E84" s="148"/>
      <c r="F84" s="141"/>
      <c r="G84" s="141"/>
    </row>
    <row r="85" spans="1:7" x14ac:dyDescent="0.2">
      <c r="A85" s="141"/>
      <c r="B85" s="141"/>
      <c r="C85" s="141"/>
      <c r="D85" s="141"/>
      <c r="E85" s="148"/>
      <c r="F85" s="141"/>
      <c r="G85" s="141"/>
    </row>
    <row r="86" spans="1:7" x14ac:dyDescent="0.2">
      <c r="A86" s="141"/>
      <c r="B86" s="141"/>
      <c r="C86" s="141"/>
      <c r="D86" s="141"/>
      <c r="E86" s="148"/>
      <c r="F86" s="141"/>
      <c r="G86" s="141"/>
    </row>
    <row r="87" spans="1:7" x14ac:dyDescent="0.2">
      <c r="A87" s="141"/>
      <c r="B87" s="141"/>
      <c r="C87" s="141"/>
      <c r="D87" s="141"/>
      <c r="E87" s="148"/>
      <c r="F87" s="141"/>
      <c r="G87" s="141"/>
    </row>
    <row r="88" spans="1:7" x14ac:dyDescent="0.2">
      <c r="A88" s="141"/>
      <c r="B88" s="141"/>
      <c r="C88" s="141"/>
      <c r="D88" s="141"/>
      <c r="E88" s="148"/>
      <c r="F88" s="141"/>
      <c r="G88" s="141"/>
    </row>
    <row r="89" spans="1:7" x14ac:dyDescent="0.2">
      <c r="A89" s="141"/>
      <c r="B89" s="141"/>
      <c r="C89" s="141"/>
      <c r="D89" s="141"/>
      <c r="E89" s="148"/>
      <c r="F89" s="141"/>
      <c r="G89" s="141"/>
    </row>
    <row r="90" spans="1:7" x14ac:dyDescent="0.2">
      <c r="A90" s="141"/>
      <c r="B90" s="141"/>
      <c r="C90" s="141"/>
      <c r="D90" s="141"/>
      <c r="E90" s="148"/>
      <c r="F90" s="141"/>
      <c r="G90" s="141"/>
    </row>
  </sheetData>
  <sheetProtection password="DD5D" sheet="1" objects="1" scenarios="1" selectLockedCells="1"/>
  <mergeCells count="6">
    <mergeCell ref="C13:G13"/>
    <mergeCell ref="A1:G1"/>
    <mergeCell ref="A3:B3"/>
    <mergeCell ref="A4:B4"/>
    <mergeCell ref="E4:G4"/>
    <mergeCell ref="C9:G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2017-04-18T09:47:33Z</cp:lastPrinted>
  <dcterms:created xsi:type="dcterms:W3CDTF">2017-04-18T08:17:25Z</dcterms:created>
  <dcterms:modified xsi:type="dcterms:W3CDTF">2017-05-29T08:23:55Z</dcterms:modified>
</cp:coreProperties>
</file>