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20" windowHeight="117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Položky!$A$1:$G$68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40" i="3" l="1"/>
  <c r="G38" i="3" l="1"/>
  <c r="G39" i="3"/>
  <c r="BE67" i="3" l="1"/>
  <c r="BD67" i="3"/>
  <c r="BC67" i="3"/>
  <c r="BB67" i="3"/>
  <c r="BB68" i="3" s="1"/>
  <c r="F14" i="2" s="1"/>
  <c r="BA67" i="3"/>
  <c r="G67" i="3"/>
  <c r="BE66" i="3"/>
  <c r="BD66" i="3"/>
  <c r="BD68" i="3" s="1"/>
  <c r="H14" i="2" s="1"/>
  <c r="BC66" i="3"/>
  <c r="BB66" i="3"/>
  <c r="G66" i="3"/>
  <c r="BA66" i="3" s="1"/>
  <c r="BE64" i="3"/>
  <c r="BE68" i="3" s="1"/>
  <c r="I14" i="2" s="1"/>
  <c r="BD64" i="3"/>
  <c r="BC64" i="3"/>
  <c r="BB64" i="3"/>
  <c r="G64" i="3"/>
  <c r="BA64" i="3" s="1"/>
  <c r="B14" i="2"/>
  <c r="A14" i="2"/>
  <c r="C68" i="3"/>
  <c r="BE60" i="3"/>
  <c r="BE62" i="3" s="1"/>
  <c r="I13" i="2" s="1"/>
  <c r="BD60" i="3"/>
  <c r="BD62" i="3" s="1"/>
  <c r="H13" i="2" s="1"/>
  <c r="BC60" i="3"/>
  <c r="BC62" i="3" s="1"/>
  <c r="G13" i="2" s="1"/>
  <c r="BB60" i="3"/>
  <c r="BB62" i="3" s="1"/>
  <c r="F13" i="2" s="1"/>
  <c r="G60" i="3"/>
  <c r="BA60" i="3" s="1"/>
  <c r="BA62" i="3" s="1"/>
  <c r="E13" i="2" s="1"/>
  <c r="B13" i="2"/>
  <c r="A13" i="2"/>
  <c r="C62" i="3"/>
  <c r="BE57" i="3"/>
  <c r="BD57" i="3"/>
  <c r="BC57" i="3"/>
  <c r="BB57" i="3"/>
  <c r="G57" i="3"/>
  <c r="BA57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12" i="2"/>
  <c r="A12" i="2"/>
  <c r="C58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11" i="2"/>
  <c r="A11" i="2"/>
  <c r="C45" i="3"/>
  <c r="BE34" i="3"/>
  <c r="BE36" i="3" s="1"/>
  <c r="I10" i="2" s="1"/>
  <c r="BD34" i="3"/>
  <c r="BD36" i="3" s="1"/>
  <c r="H10" i="2" s="1"/>
  <c r="BC34" i="3"/>
  <c r="BC36" i="3" s="1"/>
  <c r="G10" i="2" s="1"/>
  <c r="BB34" i="3"/>
  <c r="BB36" i="3" s="1"/>
  <c r="F10" i="2" s="1"/>
  <c r="G34" i="3"/>
  <c r="BA34" i="3" s="1"/>
  <c r="BA36" i="3" s="1"/>
  <c r="E10" i="2" s="1"/>
  <c r="B10" i="2"/>
  <c r="A10" i="2"/>
  <c r="C36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9" i="2"/>
  <c r="A9" i="2"/>
  <c r="C32" i="3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C21" i="3" s="1"/>
  <c r="G8" i="2" s="1"/>
  <c r="BB16" i="3"/>
  <c r="G16" i="3"/>
  <c r="BA16" i="3" s="1"/>
  <c r="B8" i="2"/>
  <c r="A8" i="2"/>
  <c r="C21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4" i="3"/>
  <c r="C4" i="3"/>
  <c r="F3" i="3"/>
  <c r="C3" i="3"/>
  <c r="C2" i="2"/>
  <c r="C1" i="2"/>
  <c r="F31" i="1"/>
  <c r="G8" i="1"/>
  <c r="G68" i="3" l="1"/>
  <c r="BB14" i="3"/>
  <c r="F7" i="2" s="1"/>
  <c r="BC68" i="3"/>
  <c r="G14" i="2" s="1"/>
  <c r="BA68" i="3"/>
  <c r="E14" i="2" s="1"/>
  <c r="BB58" i="3"/>
  <c r="F12" i="2" s="1"/>
  <c r="BD58" i="3"/>
  <c r="H12" i="2" s="1"/>
  <c r="BE58" i="3"/>
  <c r="I12" i="2" s="1"/>
  <c r="BC45" i="3"/>
  <c r="G11" i="2" s="1"/>
  <c r="BE32" i="3"/>
  <c r="I9" i="2" s="1"/>
  <c r="BC32" i="3"/>
  <c r="G9" i="2" s="1"/>
  <c r="BC58" i="3"/>
  <c r="G12" i="2" s="1"/>
  <c r="BE21" i="3"/>
  <c r="I8" i="2" s="1"/>
  <c r="BD14" i="3"/>
  <c r="H7" i="2" s="1"/>
  <c r="BC14" i="3"/>
  <c r="G7" i="2" s="1"/>
  <c r="BE14" i="3"/>
  <c r="I7" i="2" s="1"/>
  <c r="G21" i="3"/>
  <c r="BB21" i="3"/>
  <c r="F8" i="2" s="1"/>
  <c r="BD21" i="3"/>
  <c r="H8" i="2" s="1"/>
  <c r="G32" i="3"/>
  <c r="BB32" i="3"/>
  <c r="F9" i="2" s="1"/>
  <c r="BD32" i="3"/>
  <c r="H9" i="2" s="1"/>
  <c r="BE45" i="3"/>
  <c r="I11" i="2" s="1"/>
  <c r="G14" i="3"/>
  <c r="BA21" i="3"/>
  <c r="E8" i="2" s="1"/>
  <c r="BA32" i="3"/>
  <c r="E9" i="2" s="1"/>
  <c r="BB45" i="3"/>
  <c r="F11" i="2" s="1"/>
  <c r="BD45" i="3"/>
  <c r="H11" i="2" s="1"/>
  <c r="BA58" i="3"/>
  <c r="E12" i="2" s="1"/>
  <c r="BA14" i="3"/>
  <c r="E7" i="2" s="1"/>
  <c r="BA45" i="3"/>
  <c r="G36" i="3"/>
  <c r="G45" i="3"/>
  <c r="E11" i="2" s="1"/>
  <c r="G58" i="3"/>
  <c r="G62" i="3"/>
  <c r="F15" i="2" l="1"/>
  <c r="C17" i="1" s="1"/>
  <c r="G15" i="2"/>
  <c r="C14" i="1" s="1"/>
  <c r="H15" i="2"/>
  <c r="C15" i="1" s="1"/>
  <c r="I15" i="2"/>
  <c r="C20" i="1" s="1"/>
  <c r="E15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<sst xmlns="http://schemas.openxmlformats.org/spreadsheetml/2006/main" count="229" uniqueCount="151">
  <si>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</si>
  <si>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</si>
  <si>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</si>
  <si>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</si>
  <si>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</si>
  <si>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</si>
  <si>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</si>
  <si>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</si>
  <si>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</si>
  <si>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</si>
  <si>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</si>
  <si>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</si>
  <si>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</si>
  <si>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</si>
  <si>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</si>
  <si>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</si>
  <si>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</si>
  <si>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</si>
  <si>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</si>
  <si>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</si>
  <si>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</si>
  <si>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</si>
  <si>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</si>
  <si>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</si>
  <si>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</si>
  <si>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</si>
  <si>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</si>
  <si>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</si>
  <si>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</si>
  <si>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</si>
  <si>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</si>
  <si>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</si>
  <si>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</si>
  <si>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</si>
  <si>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</si>
  <si>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</si>
  <si>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</si>
  <si>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</si>
  <si>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</si>
  <si>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</si>
  <si>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</si>
  <si>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</si>
  <si>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</si>
  <si>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</si>
  <si>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</si>
  <si>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</si>
  <si>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</si>
  <si>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</si>
  <si>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</si>
  <si>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</si>
  <si>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</si>
  <si>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</si>
  <si>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</si>
  <si>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</si>
  <si>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</si>
  <si>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</si>
  <si>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</si>
  <si>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</si>
  <si>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</si>
  <si>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</si>
  <si>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</si>
  <si>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</si>
  <si>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</si>
  <si>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 xml:space="preserve">Oprava a odbahnění Račerovického rybníka  </t>
  </si>
  <si>
    <t>So-05 - výpustné zařízení - požerák</t>
  </si>
  <si>
    <t>115 10-1201.R00</t>
  </si>
  <si>
    <t xml:space="preserve">Čerpání vody na výšku do 10 m, přítok do 500 l </t>
  </si>
  <si>
    <t>h</t>
  </si>
  <si>
    <t>122 30-1101.R00</t>
  </si>
  <si>
    <t xml:space="preserve">Odkopávky nezapažené v hor. 4 do 100 m3 </t>
  </si>
  <si>
    <t>m3</t>
  </si>
  <si>
    <t>162 20-1102.R00</t>
  </si>
  <si>
    <t xml:space="preserve">Vodorovné přemístění výkopku z hor.1-4 do 50 m </t>
  </si>
  <si>
    <t>167 10-1101.R00</t>
  </si>
  <si>
    <t xml:space="preserve">Nakládání výkopku z hor.1-4 v množství do 100 m3 </t>
  </si>
  <si>
    <t>171 10-1102.R00</t>
  </si>
  <si>
    <t xml:space="preserve">Uložení sypaniny do násypů zhutněných na 96% PS </t>
  </si>
  <si>
    <t>181 10-1101.R00</t>
  </si>
  <si>
    <t xml:space="preserve">Úprava pláně v zářezech v hor. 1-4, bez zhutnění </t>
  </si>
  <si>
    <t>m2</t>
  </si>
  <si>
    <t>2</t>
  </si>
  <si>
    <t>Základy,zvláštní zakládání</t>
  </si>
  <si>
    <t>274 31-3311.R00</t>
  </si>
  <si>
    <t>Beton základových pasů prostý C 8/10 (B 10) (vtok 0,1, požerák 0,24, potrubí 0,88)</t>
  </si>
  <si>
    <t>výkr.č. D.1.2.5.9</t>
  </si>
  <si>
    <t>321 31-1113.R00</t>
  </si>
  <si>
    <t>Konstrukce přehrad z prostého betonu V8 T50 B 20 (vtok 0,82, požerák 2,20, potrubí 2,66)</t>
  </si>
  <si>
    <t xml:space="preserve"> podkladní, vodostavební beton</t>
  </si>
  <si>
    <t>274 36-1921.RT8</t>
  </si>
  <si>
    <t>Výztuž základových pasů ze svařovaných sítí svařovanou sítí - drát 8,0  oka 100/100</t>
  </si>
  <si>
    <t>t</t>
  </si>
  <si>
    <t>3</t>
  </si>
  <si>
    <t>Svislé a kompletní konstrukce</t>
  </si>
  <si>
    <t>321 32-1113.R00</t>
  </si>
  <si>
    <t xml:space="preserve">Konstrukce přehrad z želez. betonu V8 T50 B 20 </t>
  </si>
  <si>
    <t>vodostavební železobeton</t>
  </si>
  <si>
    <t>321 35-1010.R00</t>
  </si>
  <si>
    <t xml:space="preserve">Obednění konstrukcí přehrad ploch rovinných </t>
  </si>
  <si>
    <t>321 35-2010.R00</t>
  </si>
  <si>
    <t xml:space="preserve">Odbednění konstrukcí přehrad ploch rovinných </t>
  </si>
  <si>
    <t>4</t>
  </si>
  <si>
    <t>Vodorovné konstrukce</t>
  </si>
  <si>
    <t>465 51-3227.R00</t>
  </si>
  <si>
    <t xml:space="preserve">Dlažba z kamene na MC, s vyspárov. MCs, tl. 25 cm </t>
  </si>
  <si>
    <t>8</t>
  </si>
  <si>
    <t>Trubní vedení</t>
  </si>
  <si>
    <t>899 62-3171.R00</t>
  </si>
  <si>
    <t xml:space="preserve">Obetonování potrubí nebo zdiva stok betonem C25/30 </t>
  </si>
  <si>
    <t>321 36-8211.R00</t>
  </si>
  <si>
    <t xml:space="preserve">Výztuž ŽB konstrukcí přehrad ze svařovaných sítí </t>
  </si>
  <si>
    <t>93</t>
  </si>
  <si>
    <t>Dokončovací práce inž.staveb</t>
  </si>
  <si>
    <t>934 95-6124.R00</t>
  </si>
  <si>
    <t xml:space="preserve">Hradítka z dubového dřeva tloušťky 5 cm </t>
  </si>
  <si>
    <t>výkr.č. D.1.2.5.3</t>
  </si>
  <si>
    <t xml:space="preserve">Česle na vtoku </t>
  </si>
  <si>
    <t>kpl</t>
  </si>
  <si>
    <t xml:space="preserve">Stupadla s povlakem PVC </t>
  </si>
  <si>
    <t>kus</t>
  </si>
  <si>
    <t xml:space="preserve">Zřízení vodní značky </t>
  </si>
  <si>
    <t xml:space="preserve">Zařízení pro zajištění min.zůstatkového průtoku </t>
  </si>
  <si>
    <t>- třmenové kovotěsnící šoupě DN 100, betonový kvádr, kotvící prvky</t>
  </si>
  <si>
    <t>- PVC trubka  DN100, ovládací táhlo,</t>
  </si>
  <si>
    <t>- regulační páčka</t>
  </si>
  <si>
    <t xml:space="preserve">U profil,  D + M </t>
  </si>
  <si>
    <t>m</t>
  </si>
  <si>
    <t>96</t>
  </si>
  <si>
    <t>Bourání konstrukcí</t>
  </si>
  <si>
    <t>962 10-0021.RA0</t>
  </si>
  <si>
    <t xml:space="preserve">Bourání nadzákladového zdiva z betonu prostého </t>
  </si>
  <si>
    <t>původní požerák vč. části odtokového potrubí</t>
  </si>
  <si>
    <t>97</t>
  </si>
  <si>
    <t>Prorážení otvorů</t>
  </si>
  <si>
    <t>979 08-3117.R00</t>
  </si>
  <si>
    <t xml:space="preserve">Vodorovné přemístění suti na skládku do 6000 m </t>
  </si>
  <si>
    <t>betonová suť včetně složení</t>
  </si>
  <si>
    <t>979 08-3191.R00</t>
  </si>
  <si>
    <t xml:space="preserve">Poplatek za uložení na skládku </t>
  </si>
  <si>
    <t>KOINVEST,s.r.o.</t>
  </si>
  <si>
    <t>Město Třebíč</t>
  </si>
  <si>
    <t xml:space="preserve">celkem                  7,78 </t>
  </si>
  <si>
    <t xml:space="preserve">požerák                6,51  </t>
  </si>
  <si>
    <t xml:space="preserve">betonový kvádr    0,03 </t>
  </si>
  <si>
    <t xml:space="preserve">křídlo                     1,24  </t>
  </si>
  <si>
    <t>Příplatek za dalších započatých 1000 m nad 6000m, x9</t>
  </si>
  <si>
    <t xml:space="preserve">Montáž trub z tvrdého PVC, gumový kroužek, DN 400 </t>
  </si>
  <si>
    <t>871 37-3121.R00</t>
  </si>
  <si>
    <t>SPC</t>
  </si>
  <si>
    <t>Uzamykatelný poklop -  borové fošny v ocel.rámu</t>
  </si>
  <si>
    <t xml:space="preserve">Zavzdušňovací potrubí PVC DN 100 včetně dodávky trub,              D + M </t>
  </si>
  <si>
    <t>Odpadní potrubí PVC DN 400, SN8 (ztratné 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</si>
</sst>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\ &quot;Kč&quot;"/>
  </numFmts>
  <fonts count="17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79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1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5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" fillId="0" borderId="44" xfId="1" applyBorder="1"/>
    <xf numFmtId="0" fontId="1" fillId="0" borderId="44" xfId="1" applyBorder="1" applyAlignment="1">
      <alignment horizontal="right"/>
    </xf>
    <xf numFmtId="0" fontId="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" fillId="0" borderId="48" xfId="1" applyBorder="1"/>
    <xf numFmtId="0" fontId="1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3" fontId="1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0" fillId="0" borderId="0" xfId="0" applyFill="1"/>
    <xf numFmtId="3" fontId="9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1" fillId="0" borderId="0" xfId="1"/>
    <xf numFmtId="0" fontId="1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4" fillId="0" borderId="44" xfId="1" applyFont="1" applyFill="1" applyBorder="1"/>
    <xf numFmtId="0" fontId="1" fillId="0" borderId="44" xfId="1" applyFill="1" applyBorder="1"/>
    <xf numFmtId="0" fontId="9" fillId="0" borderId="44" xfId="1" applyFont="1" applyFill="1" applyBorder="1" applyAlignment="1">
      <alignment horizontal="right"/>
    </xf>
    <xf numFmtId="0" fontId="1" fillId="0" borderId="44" xfId="1" applyFill="1" applyBorder="1" applyAlignment="1">
      <alignment horizontal="left"/>
    </xf>
    <xf numFmtId="0" fontId="1" fillId="0" borderId="45" xfId="1" applyFill="1" applyBorder="1"/>
    <xf numFmtId="0" fontId="4" fillId="0" borderId="48" xfId="1" applyFont="1" applyFill="1" applyBorder="1"/>
    <xf numFmtId="0" fontId="1" fillId="0" borderId="48" xfId="1" applyFill="1" applyBorder="1"/>
    <xf numFmtId="0" fontId="9" fillId="0" borderId="0" xfId="1" applyFont="1" applyFill="1"/>
    <xf numFmtId="0" fontId="1" fillId="0" borderId="0" xfId="1" applyFont="1" applyFill="1"/>
    <xf numFmtId="0" fontId="1" fillId="0" borderId="0" xfId="1" applyFill="1" applyAlignment="1">
      <alignment horizontal="right"/>
    </xf>
    <xf numFmtId="0" fontId="1" fillId="0" borderId="0" xfId="1" applyFill="1" applyAlignment="1"/>
    <xf numFmtId="49" fontId="5" fillId="0" borderId="55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5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" fillId="0" borderId="53" xfId="1" applyFill="1" applyBorder="1" applyAlignment="1">
      <alignment horizontal="center"/>
    </xf>
    <xf numFmtId="0" fontId="1" fillId="0" borderId="53" xfId="1" applyNumberFormat="1" applyFill="1" applyBorder="1" applyAlignment="1">
      <alignment horizontal="right"/>
    </xf>
    <xf numFmtId="0" fontId="1" fillId="0" borderId="53" xfId="1" applyNumberFormat="1" applyFill="1" applyBorder="1"/>
    <xf numFmtId="0" fontId="1" fillId="0" borderId="0" xfId="1" applyNumberFormat="1"/>
    <xf numFmtId="0" fontId="13" fillId="0" borderId="0" xfId="1" applyFont="1"/>
    <xf numFmtId="0" fontId="1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  <xf numFmtId="4" fontId="8" fillId="0" borderId="53" xfId="1" applyNumberFormat="1" applyFont="1" applyFill="1" applyBorder="1"/>
    <xf numFmtId="0" fontId="9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1" fillId="0" borderId="56" xfId="1" applyFill="1" applyBorder="1" applyAlignment="1">
      <alignment horizontal="center"/>
    </xf>
    <xf numFmtId="49" fontId="4" fillId="0" borderId="56" xfId="1" applyNumberFormat="1" applyFont="1" applyFill="1" applyBorder="1" applyAlignment="1">
      <alignment horizontal="left"/>
    </xf>
    <xf numFmtId="0" fontId="4" fillId="0" borderId="56" xfId="1" applyFont="1" applyFill="1" applyBorder="1"/>
    <xf numFmtId="4" fontId="1" fillId="0" borderId="56" xfId="1" applyNumberFormat="1" applyFill="1" applyBorder="1" applyAlignment="1">
      <alignment horizontal="right"/>
    </xf>
    <xf numFmtId="4" fontId="6" fillId="0" borderId="56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5" fillId="0" borderId="0" xfId="1" applyFont="1" applyAlignment="1"/>
    <xf numFmtId="0" fontId="1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Border="1" applyAlignment="1">
      <alignment horizontal="right"/>
    </xf>
    <xf numFmtId="49" fontId="9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53" xfId="0" applyNumberFormat="1" applyFont="1" applyFill="1" applyBorder="1"/>
    <xf numFmtId="3" fontId="1" fillId="0" borderId="54" xfId="0" applyNumberFormat="1" applyFont="1" applyFill="1" applyBorder="1"/>
    <xf numFmtId="0" fontId="8" fillId="0" borderId="57" xfId="1" applyFont="1" applyFill="1" applyBorder="1" applyAlignment="1">
      <alignment wrapText="1"/>
    </xf>
    <xf numFmtId="0" fontId="8" fillId="0" borderId="53" xfId="1" applyFont="1" applyFill="1" applyBorder="1"/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" fillId="0" borderId="42" xfId="1" applyFont="1" applyBorder="1" applyAlignment="1">
      <alignment horizontal="center"/>
    </xf>
    <xf numFmtId="0" fontId="1" fillId="0" borderId="43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left"/>
    </xf>
    <xf numFmtId="0" fontId="1" fillId="0" borderId="49" xfId="1" applyFont="1" applyBorder="1" applyAlignment="1">
      <alignment horizontal="left"/>
    </xf>
    <xf numFmtId="0" fontId="14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0" fillId="0" borderId="0" xfId="1" applyFont="1" applyAlignment="1">
      <alignment horizontal="center"/>
    </xf>
    <xf numFmtId="0" fontId="1" fillId="0" borderId="42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/>
    </xf>
    <xf numFmtId="49" fontId="1" fillId="0" borderId="46" xfId="1" applyNumberFormat="1" applyFont="1" applyFill="1" applyBorder="1" applyAlignment="1">
      <alignment horizontal="center"/>
    </xf>
    <xf numFmtId="0" fontId="1" fillId="0" borderId="47" xfId="1" applyFont="1" applyFill="1" applyBorder="1" applyAlignment="1">
      <alignment horizontal="center"/>
    </xf>
    <xf numFmtId="0" fontId="1" fillId="0" borderId="48" xfId="1" applyFill="1" applyBorder="1" applyAlignment="1">
      <alignment horizontal="center" shrinkToFit="1"/>
    </xf>
    <xf numFmtId="0" fontId="1" fillId="0" borderId="49" xfId="1" applyFill="1" applyBorder="1" applyAlignment="1">
      <alignment horizontal="center" shrinkToFit="1"/>
    </xf>
    <xf numFmtId="4" fontId="8" fillId="3" borderId="53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2" sqref="F3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56"/>
      <c r="D7" s="15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56" t="s">
        <v>139</v>
      </c>
      <c r="D8" s="15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58" t="s">
        <v>138</v>
      </c>
      <c r="F11" s="159"/>
      <c r="G11" s="16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ROUND(SUM(F30:F33),0)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61"/>
      <c r="C37" s="161"/>
      <c r="D37" s="161"/>
      <c r="E37" s="161"/>
      <c r="F37" s="161"/>
      <c r="G37" s="161"/>
      <c r="H37" t="s">
        <v>4</v>
      </c>
    </row>
    <row r="38" spans="1:8" ht="12.75" customHeight="1" x14ac:dyDescent="0.2">
      <c r="A38" s="68"/>
      <c r="B38" s="161"/>
      <c r="C38" s="161"/>
      <c r="D38" s="161"/>
      <c r="E38" s="161"/>
      <c r="F38" s="161"/>
      <c r="G38" s="161"/>
      <c r="H38" t="s">
        <v>4</v>
      </c>
    </row>
    <row r="39" spans="1:8" x14ac:dyDescent="0.2">
      <c r="A39" s="68"/>
      <c r="B39" s="161"/>
      <c r="C39" s="161"/>
      <c r="D39" s="161"/>
      <c r="E39" s="161"/>
      <c r="F39" s="161"/>
      <c r="G39" s="161"/>
      <c r="H39" t="s">
        <v>4</v>
      </c>
    </row>
    <row r="40" spans="1:8" x14ac:dyDescent="0.2">
      <c r="A40" s="68"/>
      <c r="B40" s="161"/>
      <c r="C40" s="161"/>
      <c r="D40" s="161"/>
      <c r="E40" s="161"/>
      <c r="F40" s="161"/>
      <c r="G40" s="161"/>
      <c r="H40" t="s">
        <v>4</v>
      </c>
    </row>
    <row r="41" spans="1:8" x14ac:dyDescent="0.2">
      <c r="A41" s="68"/>
      <c r="B41" s="161"/>
      <c r="C41" s="161"/>
      <c r="D41" s="161"/>
      <c r="E41" s="161"/>
      <c r="F41" s="161"/>
      <c r="G41" s="161"/>
      <c r="H41" t="s">
        <v>4</v>
      </c>
    </row>
    <row r="42" spans="1:8" x14ac:dyDescent="0.2">
      <c r="A42" s="68"/>
      <c r="B42" s="161"/>
      <c r="C42" s="161"/>
      <c r="D42" s="161"/>
      <c r="E42" s="161"/>
      <c r="F42" s="161"/>
      <c r="G42" s="161"/>
      <c r="H42" t="s">
        <v>4</v>
      </c>
    </row>
    <row r="43" spans="1:8" x14ac:dyDescent="0.2">
      <c r="A43" s="68"/>
      <c r="B43" s="161"/>
      <c r="C43" s="161"/>
      <c r="D43" s="161"/>
      <c r="E43" s="161"/>
      <c r="F43" s="161"/>
      <c r="G43" s="161"/>
      <c r="H43" t="s">
        <v>4</v>
      </c>
    </row>
    <row r="44" spans="1:8" x14ac:dyDescent="0.2">
      <c r="A44" s="68"/>
      <c r="B44" s="161"/>
      <c r="C44" s="161"/>
      <c r="D44" s="161"/>
      <c r="E44" s="161"/>
      <c r="F44" s="161"/>
      <c r="G44" s="161"/>
      <c r="H44" t="s">
        <v>4</v>
      </c>
    </row>
    <row r="45" spans="1:8" ht="3" customHeight="1" x14ac:dyDescent="0.2">
      <c r="A45" s="68"/>
      <c r="B45" s="161"/>
      <c r="C45" s="161"/>
      <c r="D45" s="161"/>
      <c r="E45" s="161"/>
      <c r="F45" s="161"/>
      <c r="G45" s="161"/>
      <c r="H45" t="s">
        <v>4</v>
      </c>
    </row>
    <row r="46" spans="1:8" x14ac:dyDescent="0.2">
      <c r="B46" s="155"/>
      <c r="C46" s="155"/>
      <c r="D46" s="155"/>
      <c r="E46" s="155"/>
      <c r="F46" s="155"/>
      <c r="G46" s="155"/>
    </row>
    <row r="47" spans="1:8" x14ac:dyDescent="0.2">
      <c r="B47" s="155"/>
      <c r="C47" s="155"/>
      <c r="D47" s="155"/>
      <c r="E47" s="155"/>
      <c r="F47" s="155"/>
      <c r="G47" s="155"/>
    </row>
    <row r="48" spans="1:8" x14ac:dyDescent="0.2">
      <c r="B48" s="155"/>
      <c r="C48" s="155"/>
      <c r="D48" s="155"/>
      <c r="E48" s="155"/>
      <c r="F48" s="155"/>
      <c r="G48" s="155"/>
    </row>
    <row r="49" spans="2:7" x14ac:dyDescent="0.2">
      <c r="B49" s="155"/>
      <c r="C49" s="155"/>
      <c r="D49" s="155"/>
      <c r="E49" s="155"/>
      <c r="F49" s="155"/>
      <c r="G49" s="155"/>
    </row>
    <row r="50" spans="2:7" x14ac:dyDescent="0.2">
      <c r="B50" s="155"/>
      <c r="C50" s="155"/>
      <c r="D50" s="155"/>
      <c r="E50" s="155"/>
      <c r="F50" s="155"/>
      <c r="G50" s="155"/>
    </row>
    <row r="51" spans="2:7" x14ac:dyDescent="0.2">
      <c r="B51" s="155"/>
      <c r="C51" s="155"/>
      <c r="D51" s="155"/>
      <c r="E51" s="155"/>
      <c r="F51" s="155"/>
      <c r="G51" s="155"/>
    </row>
    <row r="52" spans="2:7" x14ac:dyDescent="0.2">
      <c r="B52" s="155"/>
      <c r="C52" s="155"/>
      <c r="D52" s="155"/>
      <c r="E52" s="155"/>
      <c r="F52" s="155"/>
      <c r="G52" s="155"/>
    </row>
    <row r="53" spans="2:7" x14ac:dyDescent="0.2">
      <c r="B53" s="155"/>
      <c r="C53" s="155"/>
      <c r="D53" s="155"/>
      <c r="E53" s="155"/>
      <c r="F53" s="155"/>
      <c r="G53" s="155"/>
    </row>
    <row r="54" spans="2:7" x14ac:dyDescent="0.2">
      <c r="B54" s="155"/>
      <c r="C54" s="155"/>
      <c r="D54" s="155"/>
      <c r="E54" s="155"/>
      <c r="F54" s="155"/>
      <c r="G54" s="155"/>
    </row>
    <row r="55" spans="2:7" x14ac:dyDescent="0.2">
      <c r="B55" s="155"/>
      <c r="C55" s="155"/>
      <c r="D55" s="155"/>
      <c r="E55" s="155"/>
      <c r="F55" s="155"/>
      <c r="G55" s="15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7"/>
  <sheetViews>
    <sheetView workbookViewId="0">
      <selection activeCell="E12" sqref="E1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2" t="s">
        <v>5</v>
      </c>
      <c r="B1" s="163"/>
      <c r="C1" s="69" t="str">
        <f>CONCATENATE(cislostavby," ",nazevstavby)</f>
        <v xml:space="preserve"> Oprava a odbahnění Račerovického rybníka  </v>
      </c>
      <c r="D1" s="70"/>
      <c r="E1" s="71"/>
      <c r="F1" s="70"/>
      <c r="G1" s="72"/>
      <c r="H1" s="73"/>
      <c r="I1" s="74"/>
    </row>
    <row r="2" spans="1:9" ht="13.5" thickBot="1" x14ac:dyDescent="0.25">
      <c r="A2" s="164" t="s">
        <v>1</v>
      </c>
      <c r="B2" s="165"/>
      <c r="C2" s="75" t="str">
        <f>CONCATENATE(cisloobjektu," ",nazevobjektu)</f>
        <v xml:space="preserve"> So-05 - výpustné zařízení - požerák</v>
      </c>
      <c r="D2" s="76"/>
      <c r="E2" s="77"/>
      <c r="F2" s="76"/>
      <c r="G2" s="166"/>
      <c r="H2" s="166"/>
      <c r="I2" s="167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49" t="str">
        <f>Položky!B7</f>
        <v>1</v>
      </c>
      <c r="B7" s="86" t="str">
        <f>Položky!C7</f>
        <v>Zemní práce</v>
      </c>
      <c r="C7" s="87"/>
      <c r="D7" s="88"/>
      <c r="E7" s="150">
        <f>Položky!BA14</f>
        <v>0</v>
      </c>
      <c r="F7" s="151">
        <f>Položky!BB14</f>
        <v>0</v>
      </c>
      <c r="G7" s="151">
        <f>Položky!BC14</f>
        <v>0</v>
      </c>
      <c r="H7" s="151">
        <f>Položky!BD14</f>
        <v>0</v>
      </c>
      <c r="I7" s="152">
        <f>Položky!BE14</f>
        <v>0</v>
      </c>
    </row>
    <row r="8" spans="1:9" s="11" customFormat="1" x14ac:dyDescent="0.2">
      <c r="A8" s="149" t="str">
        <f>Položky!B15</f>
        <v>2</v>
      </c>
      <c r="B8" s="86" t="str">
        <f>Položky!C15</f>
        <v>Základy,zvláštní zakládání</v>
      </c>
      <c r="C8" s="87"/>
      <c r="D8" s="88"/>
      <c r="E8" s="150">
        <f>Položky!BA21</f>
        <v>0</v>
      </c>
      <c r="F8" s="151">
        <f>Položky!BB21</f>
        <v>0</v>
      </c>
      <c r="G8" s="151">
        <f>Položky!BC21</f>
        <v>0</v>
      </c>
      <c r="H8" s="151">
        <f>Položky!BD21</f>
        <v>0</v>
      </c>
      <c r="I8" s="152">
        <f>Položky!BE21</f>
        <v>0</v>
      </c>
    </row>
    <row r="9" spans="1:9" s="11" customFormat="1" x14ac:dyDescent="0.2">
      <c r="A9" s="149" t="str">
        <f>Položky!B22</f>
        <v>3</v>
      </c>
      <c r="B9" s="86" t="str">
        <f>Položky!C22</f>
        <v>Svislé a kompletní konstrukce</v>
      </c>
      <c r="C9" s="87"/>
      <c r="D9" s="88"/>
      <c r="E9" s="150">
        <f>Položky!BA32</f>
        <v>0</v>
      </c>
      <c r="F9" s="151">
        <f>Položky!BB32</f>
        <v>0</v>
      </c>
      <c r="G9" s="151">
        <f>Položky!BC32</f>
        <v>0</v>
      </c>
      <c r="H9" s="151">
        <f>Položky!BD32</f>
        <v>0</v>
      </c>
      <c r="I9" s="152">
        <f>Položky!BE32</f>
        <v>0</v>
      </c>
    </row>
    <row r="10" spans="1:9" s="11" customFormat="1" x14ac:dyDescent="0.2">
      <c r="A10" s="149" t="str">
        <f>Položky!B33</f>
        <v>4</v>
      </c>
      <c r="B10" s="86" t="str">
        <f>Položky!C33</f>
        <v>Vodorovné konstrukce</v>
      </c>
      <c r="C10" s="87"/>
      <c r="D10" s="88"/>
      <c r="E10" s="150">
        <f>Položky!BA36</f>
        <v>0</v>
      </c>
      <c r="F10" s="151">
        <f>Položky!BB36</f>
        <v>0</v>
      </c>
      <c r="G10" s="151">
        <f>Položky!BC36</f>
        <v>0</v>
      </c>
      <c r="H10" s="151">
        <f>Položky!BD36</f>
        <v>0</v>
      </c>
      <c r="I10" s="152">
        <f>Položky!BE36</f>
        <v>0</v>
      </c>
    </row>
    <row r="11" spans="1:9" s="11" customFormat="1" x14ac:dyDescent="0.2">
      <c r="A11" s="149" t="str">
        <f>Položky!B37</f>
        <v>8</v>
      </c>
      <c r="B11" s="86" t="str">
        <f>Položky!C37</f>
        <v>Trubní vedení</v>
      </c>
      <c r="C11" s="87"/>
      <c r="D11" s="88"/>
      <c r="E11" s="150">
        <f>Položky!G45</f>
        <v>0</v>
      </c>
      <c r="F11" s="151">
        <f>Položky!BB45</f>
        <v>0</v>
      </c>
      <c r="G11" s="151">
        <f>Položky!BC45</f>
        <v>0</v>
      </c>
      <c r="H11" s="151">
        <f>Položky!BD45</f>
        <v>0</v>
      </c>
      <c r="I11" s="152">
        <f>Položky!BE45</f>
        <v>0</v>
      </c>
    </row>
    <row r="12" spans="1:9" s="11" customFormat="1" x14ac:dyDescent="0.2">
      <c r="A12" s="149" t="str">
        <f>Položky!B46</f>
        <v>93</v>
      </c>
      <c r="B12" s="86" t="str">
        <f>Položky!C46</f>
        <v>Dokončovací práce inž.staveb</v>
      </c>
      <c r="C12" s="87"/>
      <c r="D12" s="88"/>
      <c r="E12" s="150">
        <f>Položky!BA58</f>
        <v>0</v>
      </c>
      <c r="F12" s="151">
        <f>Položky!BB58</f>
        <v>0</v>
      </c>
      <c r="G12" s="151">
        <f>Položky!BC58</f>
        <v>0</v>
      </c>
      <c r="H12" s="151">
        <f>Položky!BD58</f>
        <v>0</v>
      </c>
      <c r="I12" s="152">
        <f>Položky!BE58</f>
        <v>0</v>
      </c>
    </row>
    <row r="13" spans="1:9" s="11" customFormat="1" x14ac:dyDescent="0.2">
      <c r="A13" s="149" t="str">
        <f>Položky!B59</f>
        <v>96</v>
      </c>
      <c r="B13" s="86" t="str">
        <f>Položky!C59</f>
        <v>Bourání konstrukcí</v>
      </c>
      <c r="C13" s="87"/>
      <c r="D13" s="88"/>
      <c r="E13" s="150">
        <f>Položky!BA62</f>
        <v>0</v>
      </c>
      <c r="F13" s="151">
        <f>Položky!BB62</f>
        <v>0</v>
      </c>
      <c r="G13" s="151">
        <f>Položky!BC62</f>
        <v>0</v>
      </c>
      <c r="H13" s="151">
        <f>Položky!BD62</f>
        <v>0</v>
      </c>
      <c r="I13" s="152">
        <f>Položky!BE62</f>
        <v>0</v>
      </c>
    </row>
    <row r="14" spans="1:9" s="11" customFormat="1" ht="13.5" thickBot="1" x14ac:dyDescent="0.25">
      <c r="A14" s="149" t="str">
        <f>Položky!B63</f>
        <v>97</v>
      </c>
      <c r="B14" s="86" t="str">
        <f>Položky!C63</f>
        <v>Prorážení otvorů</v>
      </c>
      <c r="C14" s="87"/>
      <c r="D14" s="88"/>
      <c r="E14" s="150">
        <f>Položky!BA68</f>
        <v>0</v>
      </c>
      <c r="F14" s="151">
        <f>Položky!BB68</f>
        <v>0</v>
      </c>
      <c r="G14" s="151">
        <f>Položky!BC68</f>
        <v>0</v>
      </c>
      <c r="H14" s="151">
        <f>Položky!BD68</f>
        <v>0</v>
      </c>
      <c r="I14" s="152">
        <f>Položky!BE68</f>
        <v>0</v>
      </c>
    </row>
    <row r="15" spans="1:9" s="94" customFormat="1" ht="13.5" thickBot="1" x14ac:dyDescent="0.25">
      <c r="A15" s="89"/>
      <c r="B15" s="81" t="s">
        <v>50</v>
      </c>
      <c r="C15" s="81"/>
      <c r="D15" s="90"/>
      <c r="E15" s="91">
        <f>SUM(E7:E14)</f>
        <v>0</v>
      </c>
      <c r="F15" s="92">
        <f>SUM(F7:F14)</f>
        <v>0</v>
      </c>
      <c r="G15" s="92">
        <f>SUM(G7:G14)</f>
        <v>0</v>
      </c>
      <c r="H15" s="92">
        <f>SUM(H7:H14)</f>
        <v>0</v>
      </c>
      <c r="I15" s="93">
        <f>SUM(I7:I14)</f>
        <v>0</v>
      </c>
    </row>
    <row r="16" spans="1:9" x14ac:dyDescent="0.2">
      <c r="A16" s="87"/>
      <c r="B16" s="87"/>
      <c r="C16" s="87"/>
      <c r="D16" s="87"/>
      <c r="E16" s="87"/>
      <c r="F16" s="87"/>
      <c r="G16" s="87"/>
      <c r="H16" s="87"/>
      <c r="I16" s="87"/>
    </row>
    <row r="17" spans="1:9" x14ac:dyDescent="0.2">
      <c r="A17" s="95"/>
      <c r="B17" s="95"/>
      <c r="C17" s="95"/>
      <c r="D17" s="95"/>
      <c r="E17" s="95"/>
      <c r="F17" s="95"/>
      <c r="G17" s="95"/>
      <c r="H17" s="95"/>
      <c r="I17" s="95"/>
    </row>
    <row r="18" spans="1:9" x14ac:dyDescent="0.2">
      <c r="B18" s="94"/>
      <c r="F18" s="96"/>
      <c r="G18" s="97"/>
      <c r="H18" s="97"/>
      <c r="I18" s="98"/>
    </row>
    <row r="19" spans="1:9" x14ac:dyDescent="0.2">
      <c r="F19" s="96"/>
      <c r="G19" s="97"/>
      <c r="H19" s="97"/>
      <c r="I19" s="98"/>
    </row>
    <row r="20" spans="1:9" x14ac:dyDescent="0.2">
      <c r="F20" s="96"/>
      <c r="G20" s="97"/>
      <c r="H20" s="97"/>
      <c r="I20" s="98"/>
    </row>
    <row r="21" spans="1:9" x14ac:dyDescent="0.2">
      <c r="F21" s="96"/>
      <c r="G21" s="97"/>
      <c r="H21" s="97"/>
      <c r="I21" s="98"/>
    </row>
    <row r="22" spans="1:9" x14ac:dyDescent="0.2">
      <c r="F22" s="96"/>
      <c r="G22" s="97"/>
      <c r="H22" s="97"/>
      <c r="I22" s="98"/>
    </row>
    <row r="23" spans="1:9" x14ac:dyDescent="0.2">
      <c r="F23" s="96"/>
      <c r="G23" s="97"/>
      <c r="H23" s="97"/>
      <c r="I23" s="98"/>
    </row>
    <row r="24" spans="1:9" x14ac:dyDescent="0.2">
      <c r="F24" s="96"/>
      <c r="G24" s="97"/>
      <c r="H24" s="97"/>
      <c r="I24" s="98"/>
    </row>
    <row r="25" spans="1:9" x14ac:dyDescent="0.2">
      <c r="F25" s="96"/>
      <c r="G25" s="97"/>
      <c r="H25" s="97"/>
      <c r="I25" s="98"/>
    </row>
    <row r="26" spans="1:9" x14ac:dyDescent="0.2">
      <c r="F26" s="96"/>
      <c r="G26" s="97"/>
      <c r="H26" s="97"/>
      <c r="I26" s="98"/>
    </row>
    <row r="27" spans="1:9" x14ac:dyDescent="0.2">
      <c r="F27" s="96"/>
      <c r="G27" s="97"/>
      <c r="H27" s="97"/>
      <c r="I27" s="98"/>
    </row>
    <row r="28" spans="1:9" x14ac:dyDescent="0.2">
      <c r="F28" s="96"/>
      <c r="G28" s="97"/>
      <c r="H28" s="97"/>
      <c r="I28" s="98"/>
    </row>
    <row r="29" spans="1:9" x14ac:dyDescent="0.2">
      <c r="F29" s="96"/>
      <c r="G29" s="97"/>
      <c r="H29" s="97"/>
      <c r="I29" s="98"/>
    </row>
    <row r="30" spans="1:9" x14ac:dyDescent="0.2">
      <c r="F30" s="96"/>
      <c r="G30" s="97"/>
      <c r="H30" s="97"/>
      <c r="I30" s="98"/>
    </row>
    <row r="31" spans="1:9" x14ac:dyDescent="0.2">
      <c r="F31" s="96"/>
      <c r="G31" s="97"/>
      <c r="H31" s="97"/>
      <c r="I31" s="98"/>
    </row>
    <row r="32" spans="1:9" x14ac:dyDescent="0.2">
      <c r="F32" s="96"/>
      <c r="G32" s="97"/>
      <c r="H32" s="97"/>
      <c r="I32" s="98"/>
    </row>
    <row r="33" spans="6:9" x14ac:dyDescent="0.2">
      <c r="F33" s="96"/>
      <c r="G33" s="97"/>
      <c r="H33" s="97"/>
      <c r="I33" s="98"/>
    </row>
    <row r="34" spans="6:9" x14ac:dyDescent="0.2">
      <c r="F34" s="96"/>
      <c r="G34" s="97"/>
      <c r="H34" s="97"/>
      <c r="I34" s="98"/>
    </row>
    <row r="35" spans="6:9" x14ac:dyDescent="0.2">
      <c r="F35" s="96"/>
      <c r="G35" s="97"/>
      <c r="H35" s="97"/>
      <c r="I35" s="98"/>
    </row>
    <row r="36" spans="6:9" x14ac:dyDescent="0.2">
      <c r="F36" s="96"/>
      <c r="G36" s="97"/>
      <c r="H36" s="97"/>
      <c r="I36" s="98"/>
    </row>
    <row r="37" spans="6:9" x14ac:dyDescent="0.2">
      <c r="F37" s="96"/>
      <c r="G37" s="97"/>
      <c r="H37" s="97"/>
      <c r="I37" s="98"/>
    </row>
    <row r="38" spans="6:9" x14ac:dyDescent="0.2">
      <c r="F38" s="96"/>
      <c r="G38" s="97"/>
      <c r="H38" s="97"/>
      <c r="I38" s="98"/>
    </row>
    <row r="39" spans="6:9" x14ac:dyDescent="0.2">
      <c r="F39" s="96"/>
      <c r="G39" s="97"/>
      <c r="H39" s="97"/>
      <c r="I39" s="98"/>
    </row>
    <row r="40" spans="6:9" x14ac:dyDescent="0.2">
      <c r="F40" s="96"/>
      <c r="G40" s="97"/>
      <c r="H40" s="97"/>
      <c r="I40" s="98"/>
    </row>
    <row r="41" spans="6:9" x14ac:dyDescent="0.2">
      <c r="F41" s="96"/>
      <c r="G41" s="97"/>
      <c r="H41" s="97"/>
      <c r="I41" s="98"/>
    </row>
    <row r="42" spans="6:9" x14ac:dyDescent="0.2">
      <c r="F42" s="96"/>
      <c r="G42" s="97"/>
      <c r="H42" s="97"/>
      <c r="I42" s="98"/>
    </row>
    <row r="43" spans="6:9" x14ac:dyDescent="0.2">
      <c r="F43" s="96"/>
      <c r="G43" s="97"/>
      <c r="H43" s="97"/>
      <c r="I43" s="98"/>
    </row>
    <row r="44" spans="6:9" x14ac:dyDescent="0.2">
      <c r="F44" s="96"/>
      <c r="G44" s="97"/>
      <c r="H44" s="97"/>
      <c r="I44" s="98"/>
    </row>
    <row r="45" spans="6:9" x14ac:dyDescent="0.2">
      <c r="F45" s="96"/>
      <c r="G45" s="97"/>
      <c r="H45" s="97"/>
      <c r="I45" s="98"/>
    </row>
    <row r="46" spans="6:9" x14ac:dyDescent="0.2">
      <c r="F46" s="96"/>
      <c r="G46" s="97"/>
      <c r="H46" s="97"/>
      <c r="I46" s="98"/>
    </row>
    <row r="47" spans="6:9" x14ac:dyDescent="0.2">
      <c r="F47" s="96"/>
      <c r="G47" s="97"/>
      <c r="H47" s="97"/>
      <c r="I47" s="98"/>
    </row>
    <row r="48" spans="6:9" x14ac:dyDescent="0.2">
      <c r="F48" s="96"/>
      <c r="G48" s="97"/>
      <c r="H48" s="97"/>
      <c r="I48" s="98"/>
    </row>
    <row r="49" spans="6:9" x14ac:dyDescent="0.2">
      <c r="F49" s="96"/>
      <c r="G49" s="97"/>
      <c r="H49" s="97"/>
      <c r="I49" s="98"/>
    </row>
    <row r="50" spans="6:9" x14ac:dyDescent="0.2">
      <c r="F50" s="96"/>
      <c r="G50" s="97"/>
      <c r="H50" s="97"/>
      <c r="I50" s="98"/>
    </row>
    <row r="51" spans="6:9" x14ac:dyDescent="0.2">
      <c r="F51" s="96"/>
      <c r="G51" s="97"/>
      <c r="H51" s="97"/>
      <c r="I51" s="98"/>
    </row>
    <row r="52" spans="6:9" x14ac:dyDescent="0.2">
      <c r="F52" s="96"/>
      <c r="G52" s="97"/>
      <c r="H52" s="97"/>
      <c r="I52" s="98"/>
    </row>
    <row r="53" spans="6:9" x14ac:dyDescent="0.2">
      <c r="F53" s="96"/>
      <c r="G53" s="97"/>
      <c r="H53" s="97"/>
      <c r="I53" s="98"/>
    </row>
    <row r="54" spans="6:9" x14ac:dyDescent="0.2">
      <c r="F54" s="96"/>
      <c r="G54" s="97"/>
      <c r="H54" s="97"/>
      <c r="I54" s="98"/>
    </row>
    <row r="55" spans="6:9" x14ac:dyDescent="0.2">
      <c r="F55" s="96"/>
      <c r="G55" s="97"/>
      <c r="H55" s="97"/>
      <c r="I55" s="98"/>
    </row>
    <row r="56" spans="6:9" x14ac:dyDescent="0.2">
      <c r="F56" s="96"/>
      <c r="G56" s="97"/>
      <c r="H56" s="97"/>
      <c r="I56" s="98"/>
    </row>
    <row r="57" spans="6:9" x14ac:dyDescent="0.2">
      <c r="F57" s="96"/>
      <c r="G57" s="97"/>
      <c r="H57" s="97"/>
      <c r="I57" s="98"/>
    </row>
    <row r="58" spans="6:9" x14ac:dyDescent="0.2">
      <c r="F58" s="96"/>
      <c r="G58" s="97"/>
      <c r="H58" s="97"/>
      <c r="I58" s="98"/>
    </row>
    <row r="59" spans="6:9" x14ac:dyDescent="0.2">
      <c r="F59" s="96"/>
      <c r="G59" s="97"/>
      <c r="H59" s="97"/>
      <c r="I59" s="98"/>
    </row>
    <row r="60" spans="6:9" x14ac:dyDescent="0.2">
      <c r="F60" s="96"/>
      <c r="G60" s="97"/>
      <c r="H60" s="97"/>
      <c r="I60" s="98"/>
    </row>
    <row r="61" spans="6:9" x14ac:dyDescent="0.2">
      <c r="F61" s="96"/>
      <c r="G61" s="97"/>
      <c r="H61" s="97"/>
      <c r="I61" s="98"/>
    </row>
    <row r="62" spans="6:9" x14ac:dyDescent="0.2">
      <c r="F62" s="96"/>
      <c r="G62" s="97"/>
      <c r="H62" s="97"/>
      <c r="I62" s="98"/>
    </row>
    <row r="63" spans="6:9" x14ac:dyDescent="0.2">
      <c r="F63" s="96"/>
      <c r="G63" s="97"/>
      <c r="H63" s="97"/>
      <c r="I63" s="98"/>
    </row>
    <row r="64" spans="6:9" x14ac:dyDescent="0.2">
      <c r="F64" s="96"/>
      <c r="G64" s="97"/>
      <c r="H64" s="97"/>
      <c r="I64" s="98"/>
    </row>
    <row r="65" spans="6:9" x14ac:dyDescent="0.2">
      <c r="F65" s="96"/>
      <c r="G65" s="97"/>
      <c r="H65" s="97"/>
      <c r="I65" s="98"/>
    </row>
    <row r="66" spans="6:9" x14ac:dyDescent="0.2">
      <c r="F66" s="96"/>
      <c r="G66" s="97"/>
      <c r="H66" s="97"/>
      <c r="I66" s="98"/>
    </row>
    <row r="67" spans="6:9" x14ac:dyDescent="0.2">
      <c r="F67" s="96"/>
      <c r="G67" s="97"/>
      <c r="H67" s="97"/>
      <c r="I67" s="98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1"/>
  <sheetViews>
    <sheetView showGridLines="0" showZeros="0" tabSelected="1" zoomScaleNormal="100" workbookViewId="0">
      <selection activeCell="F67" sqref="F67"/>
    </sheetView>
  </sheetViews>
  <sheetFormatPr defaultRowHeight="12.75" x14ac:dyDescent="0.2"/>
  <cols>
    <col min="1" max="1" width="3.85546875" style="99" customWidth="1"/>
    <col min="2" max="2" width="12" style="99" customWidth="1"/>
    <col min="3" max="3" width="40.42578125" style="99" customWidth="1"/>
    <col min="4" max="4" width="5.5703125" style="99" customWidth="1"/>
    <col min="5" max="5" width="8.5703125" style="143" customWidth="1"/>
    <col min="6" max="6" width="9.85546875" style="99" customWidth="1"/>
    <col min="7" max="7" width="13.85546875" style="99" customWidth="1"/>
    <col min="8" max="16384" width="9.140625" style="99"/>
  </cols>
  <sheetData>
    <row r="1" spans="1:104" ht="15.75" x14ac:dyDescent="0.25">
      <c r="A1" s="171" t="s">
        <v>51</v>
      </c>
      <c r="B1" s="171"/>
      <c r="C1" s="171"/>
      <c r="D1" s="171"/>
      <c r="E1" s="171"/>
      <c r="F1" s="171"/>
      <c r="G1" s="171"/>
    </row>
    <row r="2" spans="1:104" ht="13.5" thickBot="1" x14ac:dyDescent="0.25">
      <c r="A2" s="100"/>
      <c r="B2" s="101"/>
      <c r="C2" s="102"/>
      <c r="D2" s="102"/>
      <c r="E2" s="103"/>
      <c r="F2" s="102"/>
      <c r="G2" s="102"/>
    </row>
    <row r="3" spans="1:104" ht="13.5" thickTop="1" x14ac:dyDescent="0.2">
      <c r="A3" s="172" t="s">
        <v>5</v>
      </c>
      <c r="B3" s="173"/>
      <c r="C3" s="104" t="str">
        <f>CONCATENATE(cislostavby," ",nazevstavby)</f>
        <v xml:space="preserve"> Oprava a odbahnění Račerovického rybníka  </v>
      </c>
      <c r="D3" s="105"/>
      <c r="E3" s="106"/>
      <c r="F3" s="107">
        <f>Rekapitulace!H1</f>
        <v>0</v>
      </c>
      <c r="G3" s="108"/>
    </row>
    <row r="4" spans="1:104" ht="13.5" thickBot="1" x14ac:dyDescent="0.25">
      <c r="A4" s="174" t="s">
        <v>1</v>
      </c>
      <c r="B4" s="175"/>
      <c r="C4" s="109" t="str">
        <f>CONCATENATE(cisloobjektu," ",nazevobjektu)</f>
        <v xml:space="preserve"> So-05 - výpustné zařízení - požerák</v>
      </c>
      <c r="D4" s="110"/>
      <c r="E4" s="176"/>
      <c r="F4" s="176"/>
      <c r="G4" s="177"/>
    </row>
    <row r="5" spans="1:104" ht="13.5" thickTop="1" x14ac:dyDescent="0.2">
      <c r="A5" s="111"/>
      <c r="B5" s="112"/>
      <c r="C5" s="112"/>
      <c r="D5" s="100"/>
      <c r="E5" s="113"/>
      <c r="F5" s="100"/>
      <c r="G5" s="114"/>
    </row>
    <row r="6" spans="1:104" x14ac:dyDescent="0.2">
      <c r="A6" s="115" t="s">
        <v>52</v>
      </c>
      <c r="B6" s="116" t="s">
        <v>53</v>
      </c>
      <c r="C6" s="116" t="s">
        <v>54</v>
      </c>
      <c r="D6" s="116" t="s">
        <v>55</v>
      </c>
      <c r="E6" s="117" t="s">
        <v>56</v>
      </c>
      <c r="F6" s="116" t="s">
        <v>57</v>
      </c>
      <c r="G6" s="118" t="s">
        <v>58</v>
      </c>
    </row>
    <row r="7" spans="1:104" x14ac:dyDescent="0.2">
      <c r="A7" s="119" t="s">
        <v>59</v>
      </c>
      <c r="B7" s="120" t="s">
        <v>60</v>
      </c>
      <c r="C7" s="121" t="s">
        <v>61</v>
      </c>
      <c r="D7" s="122"/>
      <c r="E7" s="123"/>
      <c r="F7" s="123"/>
      <c r="G7" s="124"/>
      <c r="H7" s="125"/>
      <c r="I7" s="125"/>
      <c r="O7" s="126">
        <v>1</v>
      </c>
    </row>
    <row r="8" spans="1:104" x14ac:dyDescent="0.2">
      <c r="A8" s="127">
        <v>1</v>
      </c>
      <c r="B8" s="128" t="s">
        <v>65</v>
      </c>
      <c r="C8" s="129" t="s">
        <v>66</v>
      </c>
      <c r="D8" s="130" t="s">
        <v>67</v>
      </c>
      <c r="E8" s="131">
        <v>50</v>
      </c>
      <c r="F8" s="178"/>
      <c r="G8" s="132">
        <f t="shared" ref="G8:G13" si="0">E8*F8</f>
        <v>0</v>
      </c>
      <c r="O8" s="126">
        <v>2</v>
      </c>
      <c r="AA8" s="99">
        <v>12</v>
      </c>
      <c r="AB8" s="99">
        <v>0</v>
      </c>
      <c r="AC8" s="99">
        <v>1</v>
      </c>
      <c r="AZ8" s="99">
        <v>1</v>
      </c>
      <c r="BA8" s="99">
        <f t="shared" ref="BA8:BA13" si="1">IF(AZ8=1,G8,0)</f>
        <v>0</v>
      </c>
      <c r="BB8" s="99">
        <f t="shared" ref="BB8:BB13" si="2">IF(AZ8=2,G8,0)</f>
        <v>0</v>
      </c>
      <c r="BC8" s="99">
        <f t="shared" ref="BC8:BC13" si="3">IF(AZ8=3,G8,0)</f>
        <v>0</v>
      </c>
      <c r="BD8" s="99">
        <f t="shared" ref="BD8:BD13" si="4">IF(AZ8=4,G8,0)</f>
        <v>0</v>
      </c>
      <c r="BE8" s="99">
        <f t="shared" ref="BE8:BE13" si="5">IF(AZ8=5,G8,0)</f>
        <v>0</v>
      </c>
      <c r="CZ8" s="99">
        <v>0</v>
      </c>
    </row>
    <row r="9" spans="1:104" x14ac:dyDescent="0.2">
      <c r="A9" s="127">
        <v>2</v>
      </c>
      <c r="B9" s="128" t="s">
        <v>68</v>
      </c>
      <c r="C9" s="129" t="s">
        <v>69</v>
      </c>
      <c r="D9" s="130" t="s">
        <v>70</v>
      </c>
      <c r="E9" s="131">
        <v>60.45</v>
      </c>
      <c r="F9" s="178"/>
      <c r="G9" s="132">
        <f t="shared" si="0"/>
        <v>0</v>
      </c>
      <c r="O9" s="126">
        <v>2</v>
      </c>
      <c r="AA9" s="99">
        <v>12</v>
      </c>
      <c r="AB9" s="99">
        <v>0</v>
      </c>
      <c r="AC9" s="99">
        <v>2</v>
      </c>
      <c r="AZ9" s="99">
        <v>1</v>
      </c>
      <c r="BA9" s="99">
        <f t="shared" si="1"/>
        <v>0</v>
      </c>
      <c r="BB9" s="99">
        <f t="shared" si="2"/>
        <v>0</v>
      </c>
      <c r="BC9" s="99">
        <f t="shared" si="3"/>
        <v>0</v>
      </c>
      <c r="BD9" s="99">
        <f t="shared" si="4"/>
        <v>0</v>
      </c>
      <c r="BE9" s="99">
        <f t="shared" si="5"/>
        <v>0</v>
      </c>
      <c r="CZ9" s="99">
        <v>0</v>
      </c>
    </row>
    <row r="10" spans="1:104" x14ac:dyDescent="0.2">
      <c r="A10" s="127">
        <v>3</v>
      </c>
      <c r="B10" s="128" t="s">
        <v>71</v>
      </c>
      <c r="C10" s="129" t="s">
        <v>72</v>
      </c>
      <c r="D10" s="130" t="s">
        <v>70</v>
      </c>
      <c r="E10" s="131">
        <v>120.9</v>
      </c>
      <c r="F10" s="178"/>
      <c r="G10" s="132">
        <f t="shared" si="0"/>
        <v>0</v>
      </c>
      <c r="O10" s="126">
        <v>2</v>
      </c>
      <c r="AA10" s="99">
        <v>12</v>
      </c>
      <c r="AB10" s="99">
        <v>0</v>
      </c>
      <c r="AC10" s="99">
        <v>3</v>
      </c>
      <c r="AZ10" s="99">
        <v>1</v>
      </c>
      <c r="BA10" s="99">
        <f t="shared" si="1"/>
        <v>0</v>
      </c>
      <c r="BB10" s="99">
        <f t="shared" si="2"/>
        <v>0</v>
      </c>
      <c r="BC10" s="99">
        <f t="shared" si="3"/>
        <v>0</v>
      </c>
      <c r="BD10" s="99">
        <f t="shared" si="4"/>
        <v>0</v>
      </c>
      <c r="BE10" s="99">
        <f t="shared" si="5"/>
        <v>0</v>
      </c>
      <c r="CZ10" s="99">
        <v>0</v>
      </c>
    </row>
    <row r="11" spans="1:104" x14ac:dyDescent="0.2">
      <c r="A11" s="127">
        <v>4</v>
      </c>
      <c r="B11" s="128" t="s">
        <v>73</v>
      </c>
      <c r="C11" s="129" t="s">
        <v>74</v>
      </c>
      <c r="D11" s="130" t="s">
        <v>70</v>
      </c>
      <c r="E11" s="131">
        <v>60.45</v>
      </c>
      <c r="F11" s="178"/>
      <c r="G11" s="132">
        <f t="shared" si="0"/>
        <v>0</v>
      </c>
      <c r="O11" s="126">
        <v>2</v>
      </c>
      <c r="AA11" s="99">
        <v>12</v>
      </c>
      <c r="AB11" s="99">
        <v>0</v>
      </c>
      <c r="AC11" s="99">
        <v>4</v>
      </c>
      <c r="AZ11" s="99">
        <v>1</v>
      </c>
      <c r="BA11" s="99">
        <f t="shared" si="1"/>
        <v>0</v>
      </c>
      <c r="BB11" s="99">
        <f t="shared" si="2"/>
        <v>0</v>
      </c>
      <c r="BC11" s="99">
        <f t="shared" si="3"/>
        <v>0</v>
      </c>
      <c r="BD11" s="99">
        <f t="shared" si="4"/>
        <v>0</v>
      </c>
      <c r="BE11" s="99">
        <f t="shared" si="5"/>
        <v>0</v>
      </c>
      <c r="CZ11" s="99">
        <v>0</v>
      </c>
    </row>
    <row r="12" spans="1:104" x14ac:dyDescent="0.2">
      <c r="A12" s="127">
        <v>5</v>
      </c>
      <c r="B12" s="128" t="s">
        <v>75</v>
      </c>
      <c r="C12" s="129" t="s">
        <v>76</v>
      </c>
      <c r="D12" s="130" t="s">
        <v>70</v>
      </c>
      <c r="E12" s="131">
        <v>60.45</v>
      </c>
      <c r="F12" s="178"/>
      <c r="G12" s="132">
        <f t="shared" si="0"/>
        <v>0</v>
      </c>
      <c r="O12" s="126">
        <v>2</v>
      </c>
      <c r="AA12" s="99">
        <v>12</v>
      </c>
      <c r="AB12" s="99">
        <v>0</v>
      </c>
      <c r="AC12" s="99">
        <v>5</v>
      </c>
      <c r="AZ12" s="99">
        <v>1</v>
      </c>
      <c r="BA12" s="99">
        <f t="shared" si="1"/>
        <v>0</v>
      </c>
      <c r="BB12" s="99">
        <f t="shared" si="2"/>
        <v>0</v>
      </c>
      <c r="BC12" s="99">
        <f t="shared" si="3"/>
        <v>0</v>
      </c>
      <c r="BD12" s="99">
        <f t="shared" si="4"/>
        <v>0</v>
      </c>
      <c r="BE12" s="99">
        <f t="shared" si="5"/>
        <v>0</v>
      </c>
      <c r="CZ12" s="99">
        <v>0</v>
      </c>
    </row>
    <row r="13" spans="1:104" x14ac:dyDescent="0.2">
      <c r="A13" s="127">
        <v>6</v>
      </c>
      <c r="B13" s="128" t="s">
        <v>77</v>
      </c>
      <c r="C13" s="129" t="s">
        <v>78</v>
      </c>
      <c r="D13" s="130" t="s">
        <v>79</v>
      </c>
      <c r="E13" s="131">
        <v>26</v>
      </c>
      <c r="F13" s="178"/>
      <c r="G13" s="132">
        <f t="shared" si="0"/>
        <v>0</v>
      </c>
      <c r="O13" s="126">
        <v>2</v>
      </c>
      <c r="AA13" s="99">
        <v>12</v>
      </c>
      <c r="AB13" s="99">
        <v>0</v>
      </c>
      <c r="AC13" s="99">
        <v>6</v>
      </c>
      <c r="AZ13" s="99">
        <v>1</v>
      </c>
      <c r="BA13" s="99">
        <f t="shared" si="1"/>
        <v>0</v>
      </c>
      <c r="BB13" s="99">
        <f t="shared" si="2"/>
        <v>0</v>
      </c>
      <c r="BC13" s="99">
        <f t="shared" si="3"/>
        <v>0</v>
      </c>
      <c r="BD13" s="99">
        <f t="shared" si="4"/>
        <v>0</v>
      </c>
      <c r="BE13" s="99">
        <f t="shared" si="5"/>
        <v>0</v>
      </c>
      <c r="CZ13" s="99">
        <v>0</v>
      </c>
    </row>
    <row r="14" spans="1:104" x14ac:dyDescent="0.2">
      <c r="A14" s="135"/>
      <c r="B14" s="136" t="s">
        <v>62</v>
      </c>
      <c r="C14" s="137" t="str">
        <f>CONCATENATE(B7," ",C7)</f>
        <v>1 Zemní práce</v>
      </c>
      <c r="D14" s="135"/>
      <c r="E14" s="138"/>
      <c r="F14" s="138"/>
      <c r="G14" s="139">
        <f>SUM(G7:G13)</f>
        <v>0</v>
      </c>
      <c r="O14" s="126">
        <v>4</v>
      </c>
      <c r="BA14" s="140">
        <f>SUM(BA7:BA13)</f>
        <v>0</v>
      </c>
      <c r="BB14" s="140">
        <f>SUM(BB7:BB13)</f>
        <v>0</v>
      </c>
      <c r="BC14" s="140">
        <f>SUM(BC7:BC13)</f>
        <v>0</v>
      </c>
      <c r="BD14" s="140">
        <f>SUM(BD7:BD13)</f>
        <v>0</v>
      </c>
      <c r="BE14" s="140">
        <f>SUM(BE7:BE13)</f>
        <v>0</v>
      </c>
    </row>
    <row r="15" spans="1:104" x14ac:dyDescent="0.2">
      <c r="A15" s="119" t="s">
        <v>59</v>
      </c>
      <c r="B15" s="120" t="s">
        <v>80</v>
      </c>
      <c r="C15" s="121" t="s">
        <v>81</v>
      </c>
      <c r="D15" s="122"/>
      <c r="E15" s="123"/>
      <c r="F15" s="123"/>
      <c r="G15" s="124"/>
      <c r="H15" s="125"/>
      <c r="I15" s="125"/>
      <c r="O15" s="126">
        <v>1</v>
      </c>
    </row>
    <row r="16" spans="1:104" ht="22.5" x14ac:dyDescent="0.2">
      <c r="A16" s="127">
        <v>7</v>
      </c>
      <c r="B16" s="128" t="s">
        <v>82</v>
      </c>
      <c r="C16" s="129" t="s">
        <v>83</v>
      </c>
      <c r="D16" s="130" t="s">
        <v>70</v>
      </c>
      <c r="E16" s="131">
        <v>1.22</v>
      </c>
      <c r="F16" s="178"/>
      <c r="G16" s="132">
        <f>E16*F16</f>
        <v>0</v>
      </c>
      <c r="O16" s="126">
        <v>2</v>
      </c>
      <c r="AA16" s="99">
        <v>12</v>
      </c>
      <c r="AB16" s="99">
        <v>0</v>
      </c>
      <c r="AC16" s="99">
        <v>7</v>
      </c>
      <c r="AZ16" s="99">
        <v>1</v>
      </c>
      <c r="BA16" s="99">
        <f>IF(AZ16=1,G16,0)</f>
        <v>0</v>
      </c>
      <c r="BB16" s="99">
        <f>IF(AZ16=2,G16,0)</f>
        <v>0</v>
      </c>
      <c r="BC16" s="99">
        <f>IF(AZ16=3,G16,0)</f>
        <v>0</v>
      </c>
      <c r="BD16" s="99">
        <f>IF(AZ16=4,G16,0)</f>
        <v>0</v>
      </c>
      <c r="BE16" s="99">
        <f>IF(AZ16=5,G16,0)</f>
        <v>0</v>
      </c>
      <c r="CZ16" s="99">
        <v>2.5169199999999998</v>
      </c>
    </row>
    <row r="17" spans="1:104" x14ac:dyDescent="0.2">
      <c r="A17" s="133"/>
      <c r="B17" s="134"/>
      <c r="C17" s="168" t="s">
        <v>84</v>
      </c>
      <c r="D17" s="169"/>
      <c r="E17" s="169"/>
      <c r="F17" s="169"/>
      <c r="G17" s="170"/>
      <c r="O17" s="126">
        <v>3</v>
      </c>
    </row>
    <row r="18" spans="1:104" ht="22.5" x14ac:dyDescent="0.2">
      <c r="A18" s="127">
        <v>8</v>
      </c>
      <c r="B18" s="128" t="s">
        <v>85</v>
      </c>
      <c r="C18" s="129" t="s">
        <v>86</v>
      </c>
      <c r="D18" s="130" t="s">
        <v>70</v>
      </c>
      <c r="E18" s="131">
        <v>5.68</v>
      </c>
      <c r="F18" s="178"/>
      <c r="G18" s="132">
        <f>E18*F18</f>
        <v>0</v>
      </c>
      <c r="O18" s="126">
        <v>2</v>
      </c>
      <c r="AA18" s="99">
        <v>12</v>
      </c>
      <c r="AB18" s="99">
        <v>0</v>
      </c>
      <c r="AC18" s="99">
        <v>8</v>
      </c>
      <c r="AZ18" s="99">
        <v>1</v>
      </c>
      <c r="BA18" s="99">
        <f>IF(AZ18=1,G18,0)</f>
        <v>0</v>
      </c>
      <c r="BB18" s="99">
        <f>IF(AZ18=2,G18,0)</f>
        <v>0</v>
      </c>
      <c r="BC18" s="99">
        <f>IF(AZ18=3,G18,0)</f>
        <v>0</v>
      </c>
      <c r="BD18" s="99">
        <f>IF(AZ18=4,G18,0)</f>
        <v>0</v>
      </c>
      <c r="BE18" s="99">
        <f>IF(AZ18=5,G18,0)</f>
        <v>0</v>
      </c>
      <c r="CZ18" s="99">
        <v>2.83209</v>
      </c>
    </row>
    <row r="19" spans="1:104" x14ac:dyDescent="0.2">
      <c r="A19" s="133"/>
      <c r="B19" s="134"/>
      <c r="C19" s="168" t="s">
        <v>87</v>
      </c>
      <c r="D19" s="169"/>
      <c r="E19" s="169"/>
      <c r="F19" s="169"/>
      <c r="G19" s="170"/>
      <c r="O19" s="126">
        <v>3</v>
      </c>
    </row>
    <row r="20" spans="1:104" ht="22.5" x14ac:dyDescent="0.2">
      <c r="A20" s="127">
        <v>9</v>
      </c>
      <c r="B20" s="128" t="s">
        <v>88</v>
      </c>
      <c r="C20" s="129" t="s">
        <v>89</v>
      </c>
      <c r="D20" s="130" t="s">
        <v>90</v>
      </c>
      <c r="E20" s="131">
        <v>0.25559999999999999</v>
      </c>
      <c r="F20" s="178"/>
      <c r="G20" s="132">
        <f>E20*F20</f>
        <v>0</v>
      </c>
      <c r="O20" s="126">
        <v>2</v>
      </c>
      <c r="AA20" s="99">
        <v>12</v>
      </c>
      <c r="AB20" s="99">
        <v>0</v>
      </c>
      <c r="AC20" s="99">
        <v>9</v>
      </c>
      <c r="AZ20" s="99">
        <v>1</v>
      </c>
      <c r="BA20" s="99">
        <f>IF(AZ20=1,G20,0)</f>
        <v>0</v>
      </c>
      <c r="BB20" s="99">
        <f>IF(AZ20=2,G20,0)</f>
        <v>0</v>
      </c>
      <c r="BC20" s="99">
        <f>IF(AZ20=3,G20,0)</f>
        <v>0</v>
      </c>
      <c r="BD20" s="99">
        <f>IF(AZ20=4,G20,0)</f>
        <v>0</v>
      </c>
      <c r="BE20" s="99">
        <f>IF(AZ20=5,G20,0)</f>
        <v>0</v>
      </c>
      <c r="CZ20" s="99">
        <v>1.0569299999999999</v>
      </c>
    </row>
    <row r="21" spans="1:104" x14ac:dyDescent="0.2">
      <c r="A21" s="135"/>
      <c r="B21" s="136" t="s">
        <v>62</v>
      </c>
      <c r="C21" s="137" t="str">
        <f>CONCATENATE(B15," ",C15)</f>
        <v>2 Základy,zvláštní zakládání</v>
      </c>
      <c r="D21" s="135"/>
      <c r="E21" s="138"/>
      <c r="F21" s="138"/>
      <c r="G21" s="139">
        <f>SUM(G15:G20)</f>
        <v>0</v>
      </c>
      <c r="O21" s="126">
        <v>4</v>
      </c>
      <c r="BA21" s="140">
        <f>SUM(BA15:BA20)</f>
        <v>0</v>
      </c>
      <c r="BB21" s="140">
        <f>SUM(BB15:BB20)</f>
        <v>0</v>
      </c>
      <c r="BC21" s="140">
        <f>SUM(BC15:BC20)</f>
        <v>0</v>
      </c>
      <c r="BD21" s="140">
        <f>SUM(BD15:BD20)</f>
        <v>0</v>
      </c>
      <c r="BE21" s="140">
        <f>SUM(BE15:BE20)</f>
        <v>0</v>
      </c>
    </row>
    <row r="22" spans="1:104" x14ac:dyDescent="0.2">
      <c r="A22" s="119" t="s">
        <v>59</v>
      </c>
      <c r="B22" s="120" t="s">
        <v>91</v>
      </c>
      <c r="C22" s="121" t="s">
        <v>92</v>
      </c>
      <c r="D22" s="122"/>
      <c r="E22" s="123"/>
      <c r="F22" s="123"/>
      <c r="G22" s="124"/>
      <c r="H22" s="125"/>
      <c r="I22" s="125"/>
      <c r="O22" s="126">
        <v>1</v>
      </c>
    </row>
    <row r="23" spans="1:104" x14ac:dyDescent="0.2">
      <c r="A23" s="127">
        <v>10</v>
      </c>
      <c r="B23" s="128" t="s">
        <v>93</v>
      </c>
      <c r="C23" s="129" t="s">
        <v>94</v>
      </c>
      <c r="D23" s="130" t="s">
        <v>70</v>
      </c>
      <c r="E23" s="131">
        <v>7.78</v>
      </c>
      <c r="F23" s="178"/>
      <c r="G23" s="132">
        <f>E23*F23</f>
        <v>0</v>
      </c>
      <c r="O23" s="126">
        <v>2</v>
      </c>
      <c r="AA23" s="99">
        <v>12</v>
      </c>
      <c r="AB23" s="99">
        <v>0</v>
      </c>
      <c r="AC23" s="99">
        <v>10</v>
      </c>
      <c r="AZ23" s="99">
        <v>1</v>
      </c>
      <c r="BA23" s="99">
        <f>IF(AZ23=1,G23,0)</f>
        <v>0</v>
      </c>
      <c r="BB23" s="99">
        <f>IF(AZ23=2,G23,0)</f>
        <v>0</v>
      </c>
      <c r="BC23" s="99">
        <f>IF(AZ23=3,G23,0)</f>
        <v>0</v>
      </c>
      <c r="BD23" s="99">
        <f>IF(AZ23=4,G23,0)</f>
        <v>0</v>
      </c>
      <c r="BE23" s="99">
        <f>IF(AZ23=5,G23,0)</f>
        <v>0</v>
      </c>
      <c r="CZ23" s="99">
        <v>2.9254899999999999</v>
      </c>
    </row>
    <row r="24" spans="1:104" x14ac:dyDescent="0.2">
      <c r="A24" s="133"/>
      <c r="B24" s="134"/>
      <c r="C24" s="168" t="s">
        <v>95</v>
      </c>
      <c r="D24" s="169"/>
      <c r="E24" s="169"/>
      <c r="F24" s="169"/>
      <c r="G24" s="170"/>
      <c r="O24" s="126">
        <v>3</v>
      </c>
    </row>
    <row r="25" spans="1:104" x14ac:dyDescent="0.2">
      <c r="A25" s="127"/>
      <c r="B25" s="128"/>
      <c r="C25" s="129" t="s">
        <v>141</v>
      </c>
      <c r="D25" s="130"/>
      <c r="E25" s="131">
        <v>0</v>
      </c>
      <c r="F25" s="131">
        <v>0</v>
      </c>
      <c r="G25" s="132">
        <f t="shared" ref="G25:G31" si="6">E25*F25</f>
        <v>0</v>
      </c>
      <c r="O25" s="126">
        <v>2</v>
      </c>
      <c r="AA25" s="99">
        <v>12</v>
      </c>
      <c r="AB25" s="99">
        <v>0</v>
      </c>
      <c r="AC25" s="99">
        <v>11</v>
      </c>
      <c r="AZ25" s="99">
        <v>1</v>
      </c>
      <c r="BA25" s="99">
        <f t="shared" ref="BA25:BA31" si="7">IF(AZ25=1,G25,0)</f>
        <v>0</v>
      </c>
      <c r="BB25" s="99">
        <f t="shared" ref="BB25:BB31" si="8">IF(AZ25=2,G25,0)</f>
        <v>0</v>
      </c>
      <c r="BC25" s="99">
        <f t="shared" ref="BC25:BC31" si="9">IF(AZ25=3,G25,0)</f>
        <v>0</v>
      </c>
      <c r="BD25" s="99">
        <f t="shared" ref="BD25:BD31" si="10">IF(AZ25=4,G25,0)</f>
        <v>0</v>
      </c>
      <c r="BE25" s="99">
        <f t="shared" ref="BE25:BE31" si="11">IF(AZ25=5,G25,0)</f>
        <v>0</v>
      </c>
      <c r="CZ25" s="99">
        <v>0</v>
      </c>
    </row>
    <row r="26" spans="1:104" x14ac:dyDescent="0.2">
      <c r="A26" s="127"/>
      <c r="B26" s="128"/>
      <c r="C26" s="129" t="s">
        <v>142</v>
      </c>
      <c r="D26" s="130"/>
      <c r="E26" s="131">
        <v>0</v>
      </c>
      <c r="F26" s="131">
        <v>0</v>
      </c>
      <c r="G26" s="132">
        <f t="shared" si="6"/>
        <v>0</v>
      </c>
      <c r="O26" s="126">
        <v>2</v>
      </c>
      <c r="AA26" s="99">
        <v>12</v>
      </c>
      <c r="AB26" s="99">
        <v>0</v>
      </c>
      <c r="AC26" s="99">
        <v>12</v>
      </c>
      <c r="AZ26" s="99">
        <v>1</v>
      </c>
      <c r="BA26" s="99">
        <f t="shared" si="7"/>
        <v>0</v>
      </c>
      <c r="BB26" s="99">
        <f t="shared" si="8"/>
        <v>0</v>
      </c>
      <c r="BC26" s="99">
        <f t="shared" si="9"/>
        <v>0</v>
      </c>
      <c r="BD26" s="99">
        <f t="shared" si="10"/>
        <v>0</v>
      </c>
      <c r="BE26" s="99">
        <f t="shared" si="11"/>
        <v>0</v>
      </c>
      <c r="CZ26" s="99">
        <v>0</v>
      </c>
    </row>
    <row r="27" spans="1:104" x14ac:dyDescent="0.2">
      <c r="A27" s="127"/>
      <c r="B27" s="128"/>
      <c r="C27" s="153" t="s">
        <v>143</v>
      </c>
      <c r="D27" s="130"/>
      <c r="E27" s="131">
        <v>0</v>
      </c>
      <c r="F27" s="131">
        <v>0</v>
      </c>
      <c r="G27" s="132">
        <f t="shared" si="6"/>
        <v>0</v>
      </c>
      <c r="O27" s="126">
        <v>2</v>
      </c>
      <c r="AA27" s="99">
        <v>12</v>
      </c>
      <c r="AB27" s="99">
        <v>0</v>
      </c>
      <c r="AC27" s="99">
        <v>13</v>
      </c>
      <c r="AZ27" s="99">
        <v>1</v>
      </c>
      <c r="BA27" s="99">
        <f t="shared" si="7"/>
        <v>0</v>
      </c>
      <c r="BB27" s="99">
        <f t="shared" si="8"/>
        <v>0</v>
      </c>
      <c r="BC27" s="99">
        <f t="shared" si="9"/>
        <v>0</v>
      </c>
      <c r="BD27" s="99">
        <f t="shared" si="10"/>
        <v>0</v>
      </c>
      <c r="BE27" s="99">
        <f t="shared" si="11"/>
        <v>0</v>
      </c>
      <c r="CZ27" s="99">
        <v>0</v>
      </c>
    </row>
    <row r="28" spans="1:104" x14ac:dyDescent="0.2">
      <c r="A28" s="127"/>
      <c r="B28" s="128"/>
      <c r="C28" s="129" t="s">
        <v>140</v>
      </c>
      <c r="D28" s="130"/>
      <c r="E28" s="131">
        <v>0</v>
      </c>
      <c r="F28" s="131">
        <v>0</v>
      </c>
      <c r="G28" s="132">
        <f t="shared" si="6"/>
        <v>0</v>
      </c>
      <c r="O28" s="126">
        <v>2</v>
      </c>
      <c r="AA28" s="99">
        <v>12</v>
      </c>
      <c r="AB28" s="99">
        <v>0</v>
      </c>
      <c r="AC28" s="99">
        <v>14</v>
      </c>
      <c r="AZ28" s="99">
        <v>1</v>
      </c>
      <c r="BA28" s="99">
        <f t="shared" si="7"/>
        <v>0</v>
      </c>
      <c r="BB28" s="99">
        <f t="shared" si="8"/>
        <v>0</v>
      </c>
      <c r="BC28" s="99">
        <f t="shared" si="9"/>
        <v>0</v>
      </c>
      <c r="BD28" s="99">
        <f t="shared" si="10"/>
        <v>0</v>
      </c>
      <c r="BE28" s="99">
        <f t="shared" si="11"/>
        <v>0</v>
      </c>
      <c r="CZ28" s="99">
        <v>0</v>
      </c>
    </row>
    <row r="29" spans="1:104" x14ac:dyDescent="0.2">
      <c r="A29" s="127">
        <v>11</v>
      </c>
      <c r="B29" s="128" t="s">
        <v>96</v>
      </c>
      <c r="C29" s="129" t="s">
        <v>97</v>
      </c>
      <c r="D29" s="130" t="s">
        <v>79</v>
      </c>
      <c r="E29" s="131">
        <v>21.725999999999999</v>
      </c>
      <c r="F29" s="178"/>
      <c r="G29" s="132">
        <f t="shared" si="6"/>
        <v>0</v>
      </c>
      <c r="O29" s="126">
        <v>2</v>
      </c>
      <c r="AA29" s="99">
        <v>12</v>
      </c>
      <c r="AB29" s="99">
        <v>0</v>
      </c>
      <c r="AC29" s="99">
        <v>15</v>
      </c>
      <c r="AZ29" s="99">
        <v>1</v>
      </c>
      <c r="BA29" s="99">
        <f t="shared" si="7"/>
        <v>0</v>
      </c>
      <c r="BB29" s="99">
        <f t="shared" si="8"/>
        <v>0</v>
      </c>
      <c r="BC29" s="99">
        <f t="shared" si="9"/>
        <v>0</v>
      </c>
      <c r="BD29" s="99">
        <f t="shared" si="10"/>
        <v>0</v>
      </c>
      <c r="BE29" s="99">
        <f t="shared" si="11"/>
        <v>0</v>
      </c>
      <c r="CZ29" s="99">
        <v>1.444E-2</v>
      </c>
    </row>
    <row r="30" spans="1:104" x14ac:dyDescent="0.2">
      <c r="A30" s="127">
        <v>12</v>
      </c>
      <c r="B30" s="128" t="s">
        <v>98</v>
      </c>
      <c r="C30" s="129" t="s">
        <v>99</v>
      </c>
      <c r="D30" s="130" t="s">
        <v>79</v>
      </c>
      <c r="E30" s="131">
        <v>21.725999999999999</v>
      </c>
      <c r="F30" s="178"/>
      <c r="G30" s="132">
        <f t="shared" si="6"/>
        <v>0</v>
      </c>
      <c r="O30" s="126">
        <v>2</v>
      </c>
      <c r="AA30" s="99">
        <v>12</v>
      </c>
      <c r="AB30" s="99">
        <v>0</v>
      </c>
      <c r="AC30" s="99">
        <v>16</v>
      </c>
      <c r="AZ30" s="99">
        <v>1</v>
      </c>
      <c r="BA30" s="99">
        <f t="shared" si="7"/>
        <v>0</v>
      </c>
      <c r="BB30" s="99">
        <f t="shared" si="8"/>
        <v>0</v>
      </c>
      <c r="BC30" s="99">
        <f t="shared" si="9"/>
        <v>0</v>
      </c>
      <c r="BD30" s="99">
        <f t="shared" si="10"/>
        <v>0</v>
      </c>
      <c r="BE30" s="99">
        <f t="shared" si="11"/>
        <v>0</v>
      </c>
      <c r="CZ30" s="99">
        <v>9.7000000000000005E-4</v>
      </c>
    </row>
    <row r="31" spans="1:104" ht="22.5" x14ac:dyDescent="0.2">
      <c r="A31" s="127">
        <v>13</v>
      </c>
      <c r="B31" s="128" t="s">
        <v>88</v>
      </c>
      <c r="C31" s="129" t="s">
        <v>89</v>
      </c>
      <c r="D31" s="130" t="s">
        <v>90</v>
      </c>
      <c r="E31" s="131">
        <v>0.38900000000000001</v>
      </c>
      <c r="F31" s="178"/>
      <c r="G31" s="132">
        <f t="shared" si="6"/>
        <v>0</v>
      </c>
      <c r="O31" s="126">
        <v>2</v>
      </c>
      <c r="AA31" s="99">
        <v>12</v>
      </c>
      <c r="AB31" s="99">
        <v>0</v>
      </c>
      <c r="AC31" s="99">
        <v>17</v>
      </c>
      <c r="AZ31" s="99">
        <v>1</v>
      </c>
      <c r="BA31" s="99">
        <f t="shared" si="7"/>
        <v>0</v>
      </c>
      <c r="BB31" s="99">
        <f t="shared" si="8"/>
        <v>0</v>
      </c>
      <c r="BC31" s="99">
        <f t="shared" si="9"/>
        <v>0</v>
      </c>
      <c r="BD31" s="99">
        <f t="shared" si="10"/>
        <v>0</v>
      </c>
      <c r="BE31" s="99">
        <f t="shared" si="11"/>
        <v>0</v>
      </c>
      <c r="CZ31" s="99">
        <v>1.0569299999999999</v>
      </c>
    </row>
    <row r="32" spans="1:104" x14ac:dyDescent="0.2">
      <c r="A32" s="135"/>
      <c r="B32" s="136" t="s">
        <v>62</v>
      </c>
      <c r="C32" s="137" t="str">
        <f>CONCATENATE(B22," ",C22)</f>
        <v>3 Svislé a kompletní konstrukce</v>
      </c>
      <c r="D32" s="135"/>
      <c r="E32" s="138"/>
      <c r="F32" s="138"/>
      <c r="G32" s="139">
        <f>SUM(G22:G31)</f>
        <v>0</v>
      </c>
      <c r="O32" s="126">
        <v>4</v>
      </c>
      <c r="BA32" s="140">
        <f>SUM(BA22:BA31)</f>
        <v>0</v>
      </c>
      <c r="BB32" s="140">
        <f>SUM(BB22:BB31)</f>
        <v>0</v>
      </c>
      <c r="BC32" s="140">
        <f>SUM(BC22:BC31)</f>
        <v>0</v>
      </c>
      <c r="BD32" s="140">
        <f>SUM(BD22:BD31)</f>
        <v>0</v>
      </c>
      <c r="BE32" s="140">
        <f>SUM(BE22:BE31)</f>
        <v>0</v>
      </c>
    </row>
    <row r="33" spans="1:104" x14ac:dyDescent="0.2">
      <c r="A33" s="119" t="s">
        <v>59</v>
      </c>
      <c r="B33" s="120" t="s">
        <v>100</v>
      </c>
      <c r="C33" s="121" t="s">
        <v>101</v>
      </c>
      <c r="D33" s="122"/>
      <c r="E33" s="123"/>
      <c r="F33" s="123"/>
      <c r="G33" s="124"/>
      <c r="H33" s="125"/>
      <c r="I33" s="125"/>
      <c r="O33" s="126">
        <v>1</v>
      </c>
    </row>
    <row r="34" spans="1:104" x14ac:dyDescent="0.2">
      <c r="A34" s="127">
        <v>14</v>
      </c>
      <c r="B34" s="128" t="s">
        <v>102</v>
      </c>
      <c r="C34" s="129" t="s">
        <v>103</v>
      </c>
      <c r="D34" s="130" t="s">
        <v>79</v>
      </c>
      <c r="E34" s="131">
        <v>0.48</v>
      </c>
      <c r="F34" s="178"/>
      <c r="G34" s="132">
        <f>E34*F34</f>
        <v>0</v>
      </c>
      <c r="O34" s="126">
        <v>2</v>
      </c>
      <c r="AA34" s="99">
        <v>12</v>
      </c>
      <c r="AB34" s="99">
        <v>0</v>
      </c>
      <c r="AC34" s="99">
        <v>18</v>
      </c>
      <c r="AZ34" s="99">
        <v>1</v>
      </c>
      <c r="BA34" s="99">
        <f>IF(AZ34=1,G34,0)</f>
        <v>0</v>
      </c>
      <c r="BB34" s="99">
        <f>IF(AZ34=2,G34,0)</f>
        <v>0</v>
      </c>
      <c r="BC34" s="99">
        <f>IF(AZ34=3,G34,0)</f>
        <v>0</v>
      </c>
      <c r="BD34" s="99">
        <f>IF(AZ34=4,G34,0)</f>
        <v>0</v>
      </c>
      <c r="BE34" s="99">
        <f>IF(AZ34=5,G34,0)</f>
        <v>0</v>
      </c>
      <c r="CZ34" s="99">
        <v>0.82189999999999996</v>
      </c>
    </row>
    <row r="35" spans="1:104" x14ac:dyDescent="0.2">
      <c r="A35" s="133"/>
      <c r="B35" s="134"/>
      <c r="C35" s="168" t="s">
        <v>84</v>
      </c>
      <c r="D35" s="169"/>
      <c r="E35" s="169"/>
      <c r="F35" s="169"/>
      <c r="G35" s="170"/>
      <c r="O35" s="126">
        <v>3</v>
      </c>
    </row>
    <row r="36" spans="1:104" x14ac:dyDescent="0.2">
      <c r="A36" s="135"/>
      <c r="B36" s="136" t="s">
        <v>62</v>
      </c>
      <c r="C36" s="137" t="str">
        <f>CONCATENATE(B33," ",C33)</f>
        <v>4 Vodorovné konstrukce</v>
      </c>
      <c r="D36" s="135"/>
      <c r="E36" s="138"/>
      <c r="F36" s="138"/>
      <c r="G36" s="139">
        <f>SUM(G33:G35)</f>
        <v>0</v>
      </c>
      <c r="O36" s="126">
        <v>4</v>
      </c>
      <c r="BA36" s="140">
        <f>SUM(BA33:BA35)</f>
        <v>0</v>
      </c>
      <c r="BB36" s="140">
        <f>SUM(BB33:BB35)</f>
        <v>0</v>
      </c>
      <c r="BC36" s="140">
        <f>SUM(BC33:BC35)</f>
        <v>0</v>
      </c>
      <c r="BD36" s="140">
        <f>SUM(BD33:BD35)</f>
        <v>0</v>
      </c>
      <c r="BE36" s="140">
        <f>SUM(BE33:BE35)</f>
        <v>0</v>
      </c>
    </row>
    <row r="37" spans="1:104" x14ac:dyDescent="0.2">
      <c r="A37" s="119" t="s">
        <v>59</v>
      </c>
      <c r="B37" s="120" t="s">
        <v>104</v>
      </c>
      <c r="C37" s="121" t="s">
        <v>105</v>
      </c>
      <c r="D37" s="122"/>
      <c r="E37" s="123"/>
      <c r="F37" s="123"/>
      <c r="G37" s="124"/>
      <c r="H37" s="125"/>
      <c r="I37" s="125"/>
      <c r="O37" s="126">
        <v>1</v>
      </c>
    </row>
    <row r="38" spans="1:104" x14ac:dyDescent="0.2">
      <c r="A38" s="127">
        <v>15</v>
      </c>
      <c r="B38" s="128" t="s">
        <v>146</v>
      </c>
      <c r="C38" s="154" t="s">
        <v>145</v>
      </c>
      <c r="D38" s="130" t="s">
        <v>125</v>
      </c>
      <c r="E38" s="131">
        <v>10.199999999999999</v>
      </c>
      <c r="F38" s="178"/>
      <c r="G38" s="132">
        <f t="shared" ref="G38:G44" si="12">E38*F38</f>
        <v>0</v>
      </c>
      <c r="H38" s="125"/>
      <c r="I38" s="125"/>
      <c r="O38" s="126"/>
    </row>
    <row r="39" spans="1:104" x14ac:dyDescent="0.2">
      <c r="A39" s="127">
        <v>16</v>
      </c>
      <c r="B39" s="128" t="s">
        <v>147</v>
      </c>
      <c r="C39" s="154" t="s">
        <v>150</v>
      </c>
      <c r="D39" s="130" t="s">
        <v>125</v>
      </c>
      <c r="E39" s="131">
        <v>10.5</v>
      </c>
      <c r="F39" s="178"/>
      <c r="G39" s="132">
        <f t="shared" si="12"/>
        <v>0</v>
      </c>
      <c r="H39" s="125"/>
      <c r="I39" s="125"/>
      <c r="O39" s="126"/>
    </row>
    <row r="40" spans="1:104" ht="22.5" x14ac:dyDescent="0.2">
      <c r="A40" s="127">
        <v>17</v>
      </c>
      <c r="B40" s="128" t="s">
        <v>22</v>
      </c>
      <c r="C40" s="129" t="s">
        <v>149</v>
      </c>
      <c r="D40" s="130" t="s">
        <v>125</v>
      </c>
      <c r="E40" s="131">
        <v>4.2</v>
      </c>
      <c r="F40" s="178"/>
      <c r="G40" s="132">
        <f t="shared" si="12"/>
        <v>0</v>
      </c>
      <c r="H40" s="125"/>
      <c r="I40" s="125"/>
      <c r="O40" s="126"/>
    </row>
    <row r="41" spans="1:104" x14ac:dyDescent="0.2">
      <c r="A41" s="127">
        <v>18</v>
      </c>
      <c r="B41" s="128" t="s">
        <v>106</v>
      </c>
      <c r="C41" s="129" t="s">
        <v>107</v>
      </c>
      <c r="D41" s="130" t="s">
        <v>70</v>
      </c>
      <c r="E41" s="131">
        <v>4.6416000000000004</v>
      </c>
      <c r="F41" s="178"/>
      <c r="G41" s="132">
        <f t="shared" si="12"/>
        <v>0</v>
      </c>
      <c r="O41" s="126">
        <v>2</v>
      </c>
      <c r="AA41" s="99">
        <v>12</v>
      </c>
      <c r="AB41" s="99">
        <v>0</v>
      </c>
      <c r="AC41" s="99">
        <v>19</v>
      </c>
      <c r="AZ41" s="99">
        <v>1</v>
      </c>
      <c r="BA41" s="99">
        <f>IF(AZ41=1,G41,0)</f>
        <v>0</v>
      </c>
      <c r="BB41" s="99">
        <f>IF(AZ41=2,G41,0)</f>
        <v>0</v>
      </c>
      <c r="BC41" s="99">
        <f>IF(AZ41=3,G41,0)</f>
        <v>0</v>
      </c>
      <c r="BD41" s="99">
        <f>IF(AZ41=4,G41,0)</f>
        <v>0</v>
      </c>
      <c r="BE41" s="99">
        <f>IF(AZ41=5,G41,0)</f>
        <v>0</v>
      </c>
      <c r="CZ41" s="99">
        <v>2.5249999999999999</v>
      </c>
    </row>
    <row r="42" spans="1:104" x14ac:dyDescent="0.2">
      <c r="A42" s="127">
        <v>19</v>
      </c>
      <c r="B42" s="128" t="s">
        <v>96</v>
      </c>
      <c r="C42" s="129" t="s">
        <v>97</v>
      </c>
      <c r="D42" s="130" t="s">
        <v>79</v>
      </c>
      <c r="E42" s="131">
        <v>22.241</v>
      </c>
      <c r="F42" s="178"/>
      <c r="G42" s="132">
        <f t="shared" si="12"/>
        <v>0</v>
      </c>
      <c r="O42" s="126">
        <v>2</v>
      </c>
      <c r="AA42" s="99">
        <v>12</v>
      </c>
      <c r="AB42" s="99">
        <v>0</v>
      </c>
      <c r="AC42" s="99">
        <v>20</v>
      </c>
      <c r="AZ42" s="99">
        <v>1</v>
      </c>
      <c r="BA42" s="99">
        <f>IF(AZ42=1,G42,0)</f>
        <v>0</v>
      </c>
      <c r="BB42" s="99">
        <f>IF(AZ42=2,G42,0)</f>
        <v>0</v>
      </c>
      <c r="BC42" s="99">
        <f>IF(AZ42=3,G42,0)</f>
        <v>0</v>
      </c>
      <c r="BD42" s="99">
        <f>IF(AZ42=4,G42,0)</f>
        <v>0</v>
      </c>
      <c r="BE42" s="99">
        <f>IF(AZ42=5,G42,0)</f>
        <v>0</v>
      </c>
      <c r="CZ42" s="99">
        <v>1.444E-2</v>
      </c>
    </row>
    <row r="43" spans="1:104" x14ac:dyDescent="0.2">
      <c r="A43" s="127">
        <v>20</v>
      </c>
      <c r="B43" s="128" t="s">
        <v>98</v>
      </c>
      <c r="C43" s="129" t="s">
        <v>99</v>
      </c>
      <c r="D43" s="130" t="s">
        <v>79</v>
      </c>
      <c r="E43" s="131">
        <v>22.241</v>
      </c>
      <c r="F43" s="178"/>
      <c r="G43" s="132">
        <f t="shared" si="12"/>
        <v>0</v>
      </c>
      <c r="O43" s="126">
        <v>2</v>
      </c>
      <c r="AA43" s="99">
        <v>12</v>
      </c>
      <c r="AB43" s="99">
        <v>0</v>
      </c>
      <c r="AC43" s="99">
        <v>21</v>
      </c>
      <c r="AZ43" s="99">
        <v>1</v>
      </c>
      <c r="BA43" s="99">
        <f>IF(AZ43=1,G43,0)</f>
        <v>0</v>
      </c>
      <c r="BB43" s="99">
        <f>IF(AZ43=2,G43,0)</f>
        <v>0</v>
      </c>
      <c r="BC43" s="99">
        <f>IF(AZ43=3,G43,0)</f>
        <v>0</v>
      </c>
      <c r="BD43" s="99">
        <f>IF(AZ43=4,G43,0)</f>
        <v>0</v>
      </c>
      <c r="BE43" s="99">
        <f>IF(AZ43=5,G43,0)</f>
        <v>0</v>
      </c>
      <c r="CZ43" s="99">
        <v>9.7000000000000005E-4</v>
      </c>
    </row>
    <row r="44" spans="1:104" x14ac:dyDescent="0.2">
      <c r="A44" s="127">
        <v>21</v>
      </c>
      <c r="B44" s="128" t="s">
        <v>108</v>
      </c>
      <c r="C44" s="129" t="s">
        <v>109</v>
      </c>
      <c r="D44" s="130" t="s">
        <v>90</v>
      </c>
      <c r="E44" s="131">
        <v>0.2321</v>
      </c>
      <c r="F44" s="178"/>
      <c r="G44" s="132">
        <f t="shared" si="12"/>
        <v>0</v>
      </c>
      <c r="O44" s="126">
        <v>2</v>
      </c>
      <c r="AA44" s="99">
        <v>12</v>
      </c>
      <c r="AB44" s="99">
        <v>0</v>
      </c>
      <c r="AC44" s="99">
        <v>22</v>
      </c>
      <c r="AZ44" s="99">
        <v>1</v>
      </c>
      <c r="BA44" s="99">
        <f>IF(AZ44=1,G44,0)</f>
        <v>0</v>
      </c>
      <c r="BB44" s="99">
        <f>IF(AZ44=2,G44,0)</f>
        <v>0</v>
      </c>
      <c r="BC44" s="99">
        <f>IF(AZ44=3,G44,0)</f>
        <v>0</v>
      </c>
      <c r="BD44" s="99">
        <f>IF(AZ44=4,G44,0)</f>
        <v>0</v>
      </c>
      <c r="BE44" s="99">
        <f>IF(AZ44=5,G44,0)</f>
        <v>0</v>
      </c>
      <c r="CZ44" s="99">
        <v>1.0561</v>
      </c>
    </row>
    <row r="45" spans="1:104" x14ac:dyDescent="0.2">
      <c r="A45" s="135"/>
      <c r="B45" s="136" t="s">
        <v>62</v>
      </c>
      <c r="C45" s="137" t="str">
        <f>CONCATENATE(B37," ",C37)</f>
        <v>8 Trubní vedení</v>
      </c>
      <c r="D45" s="135"/>
      <c r="E45" s="138"/>
      <c r="F45" s="138"/>
      <c r="G45" s="139">
        <f>SUM(G37:G44)</f>
        <v>0</v>
      </c>
      <c r="O45" s="126">
        <v>4</v>
      </c>
      <c r="BA45" s="140">
        <f>SUM(BA37:BA44)</f>
        <v>0</v>
      </c>
      <c r="BB45" s="140">
        <f>SUM(BB37:BB44)</f>
        <v>0</v>
      </c>
      <c r="BC45" s="140">
        <f>SUM(BC37:BC44)</f>
        <v>0</v>
      </c>
      <c r="BD45" s="140">
        <f>SUM(BD37:BD44)</f>
        <v>0</v>
      </c>
      <c r="BE45" s="140">
        <f>SUM(BE37:BE44)</f>
        <v>0</v>
      </c>
    </row>
    <row r="46" spans="1:104" x14ac:dyDescent="0.2">
      <c r="A46" s="119" t="s">
        <v>59</v>
      </c>
      <c r="B46" s="120" t="s">
        <v>110</v>
      </c>
      <c r="C46" s="121" t="s">
        <v>111</v>
      </c>
      <c r="D46" s="122"/>
      <c r="E46" s="123"/>
      <c r="F46" s="123"/>
      <c r="G46" s="124"/>
      <c r="H46" s="125"/>
      <c r="I46" s="125"/>
      <c r="O46" s="126">
        <v>1</v>
      </c>
    </row>
    <row r="47" spans="1:104" x14ac:dyDescent="0.2">
      <c r="A47" s="127">
        <v>22</v>
      </c>
      <c r="B47" s="128" t="s">
        <v>112</v>
      </c>
      <c r="C47" s="129" t="s">
        <v>113</v>
      </c>
      <c r="D47" s="130" t="s">
        <v>79</v>
      </c>
      <c r="E47" s="131">
        <v>5.3760000000000003</v>
      </c>
      <c r="F47" s="178"/>
      <c r="G47" s="132">
        <f>E47*F47</f>
        <v>0</v>
      </c>
      <c r="O47" s="126">
        <v>2</v>
      </c>
      <c r="AA47" s="99">
        <v>12</v>
      </c>
      <c r="AB47" s="99">
        <v>0</v>
      </c>
      <c r="AC47" s="99">
        <v>23</v>
      </c>
      <c r="AZ47" s="99">
        <v>1</v>
      </c>
      <c r="BA47" s="99">
        <f>IF(AZ47=1,G47,0)</f>
        <v>0</v>
      </c>
      <c r="BB47" s="99">
        <f>IF(AZ47=2,G47,0)</f>
        <v>0</v>
      </c>
      <c r="BC47" s="99">
        <f>IF(AZ47=3,G47,0)</f>
        <v>0</v>
      </c>
      <c r="BD47" s="99">
        <f>IF(AZ47=4,G47,0)</f>
        <v>0</v>
      </c>
      <c r="BE47" s="99">
        <f>IF(AZ47=5,G47,0)</f>
        <v>0</v>
      </c>
      <c r="CZ47" s="99">
        <v>4.9430000000000002E-2</v>
      </c>
    </row>
    <row r="48" spans="1:104" x14ac:dyDescent="0.2">
      <c r="A48" s="133"/>
      <c r="B48" s="134"/>
      <c r="C48" s="168" t="s">
        <v>114</v>
      </c>
      <c r="D48" s="169"/>
      <c r="E48" s="169"/>
      <c r="F48" s="169"/>
      <c r="G48" s="170"/>
      <c r="O48" s="126">
        <v>3</v>
      </c>
    </row>
    <row r="49" spans="1:104" x14ac:dyDescent="0.2">
      <c r="A49" s="127">
        <v>23</v>
      </c>
      <c r="B49" s="128" t="s">
        <v>22</v>
      </c>
      <c r="C49" s="129" t="s">
        <v>115</v>
      </c>
      <c r="D49" s="130" t="s">
        <v>116</v>
      </c>
      <c r="E49" s="131">
        <v>1</v>
      </c>
      <c r="F49" s="178"/>
      <c r="G49" s="132">
        <f>E49*F49</f>
        <v>0</v>
      </c>
      <c r="O49" s="126">
        <v>2</v>
      </c>
      <c r="AA49" s="99">
        <v>12</v>
      </c>
      <c r="AB49" s="99">
        <v>0</v>
      </c>
      <c r="AC49" s="99">
        <v>24</v>
      </c>
      <c r="AZ49" s="99">
        <v>1</v>
      </c>
      <c r="BA49" s="99">
        <f>IF(AZ49=1,G49,0)</f>
        <v>0</v>
      </c>
      <c r="BB49" s="99">
        <f>IF(AZ49=2,G49,0)</f>
        <v>0</v>
      </c>
      <c r="BC49" s="99">
        <f>IF(AZ49=3,G49,0)</f>
        <v>0</v>
      </c>
      <c r="BD49" s="99">
        <f>IF(AZ49=4,G49,0)</f>
        <v>0</v>
      </c>
      <c r="BE49" s="99">
        <f>IF(AZ49=5,G49,0)</f>
        <v>0</v>
      </c>
      <c r="CZ49" s="99">
        <v>0</v>
      </c>
    </row>
    <row r="50" spans="1:104" x14ac:dyDescent="0.2">
      <c r="A50" s="127">
        <v>24</v>
      </c>
      <c r="B50" s="128" t="s">
        <v>22</v>
      </c>
      <c r="C50" s="129" t="s">
        <v>148</v>
      </c>
      <c r="D50" s="130" t="s">
        <v>116</v>
      </c>
      <c r="E50" s="131">
        <v>1</v>
      </c>
      <c r="F50" s="178"/>
      <c r="G50" s="132">
        <f>E50*F50</f>
        <v>0</v>
      </c>
      <c r="O50" s="126">
        <v>2</v>
      </c>
      <c r="AA50" s="99">
        <v>12</v>
      </c>
      <c r="AB50" s="99">
        <v>0</v>
      </c>
      <c r="AC50" s="99">
        <v>25</v>
      </c>
      <c r="AZ50" s="99">
        <v>1</v>
      </c>
      <c r="BA50" s="99">
        <f>IF(AZ50=1,G50,0)</f>
        <v>0</v>
      </c>
      <c r="BB50" s="99">
        <f>IF(AZ50=2,G50,0)</f>
        <v>0</v>
      </c>
      <c r="BC50" s="99">
        <f>IF(AZ50=3,G50,0)</f>
        <v>0</v>
      </c>
      <c r="BD50" s="99">
        <f>IF(AZ50=4,G50,0)</f>
        <v>0</v>
      </c>
      <c r="BE50" s="99">
        <f>IF(AZ50=5,G50,0)</f>
        <v>0</v>
      </c>
      <c r="CZ50" s="99">
        <v>0</v>
      </c>
    </row>
    <row r="51" spans="1:104" x14ac:dyDescent="0.2">
      <c r="A51" s="127">
        <v>25</v>
      </c>
      <c r="B51" s="128" t="s">
        <v>22</v>
      </c>
      <c r="C51" s="129" t="s">
        <v>117</v>
      </c>
      <c r="D51" s="130" t="s">
        <v>118</v>
      </c>
      <c r="E51" s="131">
        <v>4</v>
      </c>
      <c r="F51" s="178"/>
      <c r="G51" s="132">
        <f>E51*F51</f>
        <v>0</v>
      </c>
      <c r="O51" s="126">
        <v>2</v>
      </c>
      <c r="AA51" s="99">
        <v>12</v>
      </c>
      <c r="AB51" s="99">
        <v>0</v>
      </c>
      <c r="AC51" s="99">
        <v>26</v>
      </c>
      <c r="AZ51" s="99">
        <v>1</v>
      </c>
      <c r="BA51" s="99">
        <f>IF(AZ51=1,G51,0)</f>
        <v>0</v>
      </c>
      <c r="BB51" s="99">
        <f>IF(AZ51=2,G51,0)</f>
        <v>0</v>
      </c>
      <c r="BC51" s="99">
        <f>IF(AZ51=3,G51,0)</f>
        <v>0</v>
      </c>
      <c r="BD51" s="99">
        <f>IF(AZ51=4,G51,0)</f>
        <v>0</v>
      </c>
      <c r="BE51" s="99">
        <f>IF(AZ51=5,G51,0)</f>
        <v>0</v>
      </c>
      <c r="CZ51" s="99">
        <v>0</v>
      </c>
    </row>
    <row r="52" spans="1:104" x14ac:dyDescent="0.2">
      <c r="A52" s="127">
        <v>26</v>
      </c>
      <c r="B52" s="128" t="s">
        <v>22</v>
      </c>
      <c r="C52" s="129" t="s">
        <v>119</v>
      </c>
      <c r="D52" s="130" t="s">
        <v>116</v>
      </c>
      <c r="E52" s="131">
        <v>1</v>
      </c>
      <c r="F52" s="178"/>
      <c r="G52" s="132">
        <f>E52*F52</f>
        <v>0</v>
      </c>
      <c r="O52" s="126">
        <v>2</v>
      </c>
      <c r="AA52" s="99">
        <v>12</v>
      </c>
      <c r="AB52" s="99">
        <v>0</v>
      </c>
      <c r="AC52" s="99">
        <v>27</v>
      </c>
      <c r="AZ52" s="99">
        <v>1</v>
      </c>
      <c r="BA52" s="99">
        <f>IF(AZ52=1,G52,0)</f>
        <v>0</v>
      </c>
      <c r="BB52" s="99">
        <f>IF(AZ52=2,G52,0)</f>
        <v>0</v>
      </c>
      <c r="BC52" s="99">
        <f>IF(AZ52=3,G52,0)</f>
        <v>0</v>
      </c>
      <c r="BD52" s="99">
        <f>IF(AZ52=4,G52,0)</f>
        <v>0</v>
      </c>
      <c r="BE52" s="99">
        <f>IF(AZ52=5,G52,0)</f>
        <v>0</v>
      </c>
      <c r="CZ52" s="99">
        <v>0</v>
      </c>
    </row>
    <row r="53" spans="1:104" x14ac:dyDescent="0.2">
      <c r="A53" s="127">
        <v>27</v>
      </c>
      <c r="B53" s="128" t="s">
        <v>22</v>
      </c>
      <c r="C53" s="129" t="s">
        <v>120</v>
      </c>
      <c r="D53" s="130" t="s">
        <v>116</v>
      </c>
      <c r="E53" s="131">
        <v>1</v>
      </c>
      <c r="F53" s="178"/>
      <c r="G53" s="132">
        <f>E53*F53</f>
        <v>0</v>
      </c>
      <c r="O53" s="126">
        <v>2</v>
      </c>
      <c r="AA53" s="99">
        <v>12</v>
      </c>
      <c r="AB53" s="99">
        <v>0</v>
      </c>
      <c r="AC53" s="99">
        <v>28</v>
      </c>
      <c r="AZ53" s="99">
        <v>1</v>
      </c>
      <c r="BA53" s="99">
        <f>IF(AZ53=1,G53,0)</f>
        <v>0</v>
      </c>
      <c r="BB53" s="99">
        <f>IF(AZ53=2,G53,0)</f>
        <v>0</v>
      </c>
      <c r="BC53" s="99">
        <f>IF(AZ53=3,G53,0)</f>
        <v>0</v>
      </c>
      <c r="BD53" s="99">
        <f>IF(AZ53=4,G53,0)</f>
        <v>0</v>
      </c>
      <c r="BE53" s="99">
        <f>IF(AZ53=5,G53,0)</f>
        <v>0</v>
      </c>
      <c r="CZ53" s="99">
        <v>0</v>
      </c>
    </row>
    <row r="54" spans="1:104" x14ac:dyDescent="0.2">
      <c r="A54" s="133"/>
      <c r="B54" s="134"/>
      <c r="C54" s="168" t="s">
        <v>121</v>
      </c>
      <c r="D54" s="169"/>
      <c r="E54" s="169"/>
      <c r="F54" s="169"/>
      <c r="G54" s="170"/>
      <c r="O54" s="126">
        <v>3</v>
      </c>
    </row>
    <row r="55" spans="1:104" x14ac:dyDescent="0.2">
      <c r="A55" s="133"/>
      <c r="B55" s="134"/>
      <c r="C55" s="168" t="s">
        <v>122</v>
      </c>
      <c r="D55" s="169"/>
      <c r="E55" s="169"/>
      <c r="F55" s="169"/>
      <c r="G55" s="170"/>
      <c r="O55" s="126">
        <v>3</v>
      </c>
    </row>
    <row r="56" spans="1:104" x14ac:dyDescent="0.2">
      <c r="A56" s="133"/>
      <c r="B56" s="134"/>
      <c r="C56" s="168" t="s">
        <v>123</v>
      </c>
      <c r="D56" s="169"/>
      <c r="E56" s="169"/>
      <c r="F56" s="169"/>
      <c r="G56" s="170"/>
      <c r="O56" s="126">
        <v>3</v>
      </c>
    </row>
    <row r="57" spans="1:104" x14ac:dyDescent="0.2">
      <c r="A57" s="127">
        <v>28</v>
      </c>
      <c r="B57" s="128" t="s">
        <v>22</v>
      </c>
      <c r="C57" s="129" t="s">
        <v>124</v>
      </c>
      <c r="D57" s="130" t="s">
        <v>125</v>
      </c>
      <c r="E57" s="131">
        <v>17.04</v>
      </c>
      <c r="F57" s="178"/>
      <c r="G57" s="132">
        <f>E57*F57</f>
        <v>0</v>
      </c>
      <c r="O57" s="126">
        <v>2</v>
      </c>
      <c r="AA57" s="99">
        <v>12</v>
      </c>
      <c r="AB57" s="99">
        <v>0</v>
      </c>
      <c r="AC57" s="99">
        <v>29</v>
      </c>
      <c r="AZ57" s="99">
        <v>1</v>
      </c>
      <c r="BA57" s="99">
        <f>IF(AZ57=1,G57,0)</f>
        <v>0</v>
      </c>
      <c r="BB57" s="99">
        <f>IF(AZ57=2,G57,0)</f>
        <v>0</v>
      </c>
      <c r="BC57" s="99">
        <f>IF(AZ57=3,G57,0)</f>
        <v>0</v>
      </c>
      <c r="BD57" s="99">
        <f>IF(AZ57=4,G57,0)</f>
        <v>0</v>
      </c>
      <c r="BE57" s="99">
        <f>IF(AZ57=5,G57,0)</f>
        <v>0</v>
      </c>
      <c r="CZ57" s="99">
        <v>0</v>
      </c>
    </row>
    <row r="58" spans="1:104" x14ac:dyDescent="0.2">
      <c r="A58" s="135"/>
      <c r="B58" s="136" t="s">
        <v>62</v>
      </c>
      <c r="C58" s="137" t="str">
        <f>CONCATENATE(B46," ",C46)</f>
        <v>93 Dokončovací práce inž.staveb</v>
      </c>
      <c r="D58" s="135"/>
      <c r="E58" s="138"/>
      <c r="F58" s="138"/>
      <c r="G58" s="139">
        <f>SUM(G46:G57)</f>
        <v>0</v>
      </c>
      <c r="O58" s="126">
        <v>4</v>
      </c>
      <c r="BA58" s="140">
        <f>SUM(BA46:BA57)</f>
        <v>0</v>
      </c>
      <c r="BB58" s="140">
        <f>SUM(BB46:BB57)</f>
        <v>0</v>
      </c>
      <c r="BC58" s="140">
        <f>SUM(BC46:BC57)</f>
        <v>0</v>
      </c>
      <c r="BD58" s="140">
        <f>SUM(BD46:BD57)</f>
        <v>0</v>
      </c>
      <c r="BE58" s="140">
        <f>SUM(BE46:BE57)</f>
        <v>0</v>
      </c>
    </row>
    <row r="59" spans="1:104" x14ac:dyDescent="0.2">
      <c r="A59" s="119" t="s">
        <v>59</v>
      </c>
      <c r="B59" s="120" t="s">
        <v>126</v>
      </c>
      <c r="C59" s="121" t="s">
        <v>127</v>
      </c>
      <c r="D59" s="122"/>
      <c r="E59" s="123"/>
      <c r="F59" s="123"/>
      <c r="G59" s="124"/>
      <c r="H59" s="125"/>
      <c r="I59" s="125"/>
      <c r="O59" s="126">
        <v>1</v>
      </c>
    </row>
    <row r="60" spans="1:104" x14ac:dyDescent="0.2">
      <c r="A60" s="127">
        <v>29</v>
      </c>
      <c r="B60" s="128" t="s">
        <v>128</v>
      </c>
      <c r="C60" s="129" t="s">
        <v>129</v>
      </c>
      <c r="D60" s="130" t="s">
        <v>70</v>
      </c>
      <c r="E60" s="131">
        <v>2.5</v>
      </c>
      <c r="F60" s="178"/>
      <c r="G60" s="132">
        <f>E60*F60</f>
        <v>0</v>
      </c>
      <c r="O60" s="126">
        <v>2</v>
      </c>
      <c r="AA60" s="99">
        <v>12</v>
      </c>
      <c r="AB60" s="99">
        <v>0</v>
      </c>
      <c r="AC60" s="99">
        <v>30</v>
      </c>
      <c r="AZ60" s="99">
        <v>1</v>
      </c>
      <c r="BA60" s="99">
        <f>IF(AZ60=1,G60,0)</f>
        <v>0</v>
      </c>
      <c r="BB60" s="99">
        <f>IF(AZ60=2,G60,0)</f>
        <v>0</v>
      </c>
      <c r="BC60" s="99">
        <f>IF(AZ60=3,G60,0)</f>
        <v>0</v>
      </c>
      <c r="BD60" s="99">
        <f>IF(AZ60=4,G60,0)</f>
        <v>0</v>
      </c>
      <c r="BE60" s="99">
        <f>IF(AZ60=5,G60,0)</f>
        <v>0</v>
      </c>
      <c r="CZ60" s="99">
        <v>1.47E-3</v>
      </c>
    </row>
    <row r="61" spans="1:104" x14ac:dyDescent="0.2">
      <c r="A61" s="133"/>
      <c r="B61" s="134"/>
      <c r="C61" s="168" t="s">
        <v>130</v>
      </c>
      <c r="D61" s="169"/>
      <c r="E61" s="169"/>
      <c r="F61" s="169"/>
      <c r="G61" s="170"/>
      <c r="O61" s="126">
        <v>3</v>
      </c>
    </row>
    <row r="62" spans="1:104" x14ac:dyDescent="0.2">
      <c r="A62" s="135"/>
      <c r="B62" s="136" t="s">
        <v>62</v>
      </c>
      <c r="C62" s="137" t="str">
        <f>CONCATENATE(B59," ",C59)</f>
        <v>96 Bourání konstrukcí</v>
      </c>
      <c r="D62" s="135"/>
      <c r="E62" s="138"/>
      <c r="F62" s="138"/>
      <c r="G62" s="139">
        <f>SUM(G59:G61)</f>
        <v>0</v>
      </c>
      <c r="O62" s="126">
        <v>4</v>
      </c>
      <c r="BA62" s="140">
        <f>SUM(BA59:BA61)</f>
        <v>0</v>
      </c>
      <c r="BB62" s="140">
        <f>SUM(BB59:BB61)</f>
        <v>0</v>
      </c>
      <c r="BC62" s="140">
        <f>SUM(BC59:BC61)</f>
        <v>0</v>
      </c>
      <c r="BD62" s="140">
        <f>SUM(BD59:BD61)</f>
        <v>0</v>
      </c>
      <c r="BE62" s="140">
        <f>SUM(BE59:BE61)</f>
        <v>0</v>
      </c>
    </row>
    <row r="63" spans="1:104" x14ac:dyDescent="0.2">
      <c r="A63" s="119" t="s">
        <v>59</v>
      </c>
      <c r="B63" s="120" t="s">
        <v>131</v>
      </c>
      <c r="C63" s="121" t="s">
        <v>132</v>
      </c>
      <c r="D63" s="122"/>
      <c r="E63" s="123"/>
      <c r="F63" s="123"/>
      <c r="G63" s="124"/>
      <c r="H63" s="125"/>
      <c r="I63" s="125"/>
      <c r="O63" s="126">
        <v>1</v>
      </c>
    </row>
    <row r="64" spans="1:104" x14ac:dyDescent="0.2">
      <c r="A64" s="127">
        <v>30</v>
      </c>
      <c r="B64" s="128" t="s">
        <v>133</v>
      </c>
      <c r="C64" s="129" t="s">
        <v>134</v>
      </c>
      <c r="D64" s="130" t="s">
        <v>90</v>
      </c>
      <c r="E64" s="131">
        <v>5.25</v>
      </c>
      <c r="F64" s="178"/>
      <c r="G64" s="132">
        <f>E64*F64</f>
        <v>0</v>
      </c>
      <c r="O64" s="126">
        <v>2</v>
      </c>
      <c r="AA64" s="99">
        <v>12</v>
      </c>
      <c r="AB64" s="99">
        <v>0</v>
      </c>
      <c r="AC64" s="99">
        <v>31</v>
      </c>
      <c r="AZ64" s="99">
        <v>1</v>
      </c>
      <c r="BA64" s="99">
        <f>IF(AZ64=1,G64,0)</f>
        <v>0</v>
      </c>
      <c r="BB64" s="99">
        <f>IF(AZ64=2,G64,0)</f>
        <v>0</v>
      </c>
      <c r="BC64" s="99">
        <f>IF(AZ64=3,G64,0)</f>
        <v>0</v>
      </c>
      <c r="BD64" s="99">
        <f>IF(AZ64=4,G64,0)</f>
        <v>0</v>
      </c>
      <c r="BE64" s="99">
        <f>IF(AZ64=5,G64,0)</f>
        <v>0</v>
      </c>
      <c r="CZ64" s="99">
        <v>0</v>
      </c>
    </row>
    <row r="65" spans="1:104" x14ac:dyDescent="0.2">
      <c r="A65" s="133"/>
      <c r="B65" s="134"/>
      <c r="C65" s="168" t="s">
        <v>135</v>
      </c>
      <c r="D65" s="169"/>
      <c r="E65" s="169"/>
      <c r="F65" s="169"/>
      <c r="G65" s="170"/>
      <c r="O65" s="126">
        <v>3</v>
      </c>
    </row>
    <row r="66" spans="1:104" x14ac:dyDescent="0.2">
      <c r="A66" s="127">
        <v>31</v>
      </c>
      <c r="B66" s="128" t="s">
        <v>136</v>
      </c>
      <c r="C66" s="129" t="s">
        <v>144</v>
      </c>
      <c r="D66" s="130" t="s">
        <v>90</v>
      </c>
      <c r="E66" s="131">
        <v>47.25</v>
      </c>
      <c r="F66" s="178"/>
      <c r="G66" s="132">
        <f>E66*F66</f>
        <v>0</v>
      </c>
      <c r="O66" s="126">
        <v>2</v>
      </c>
      <c r="AA66" s="99">
        <v>12</v>
      </c>
      <c r="AB66" s="99">
        <v>0</v>
      </c>
      <c r="AC66" s="99">
        <v>32</v>
      </c>
      <c r="AZ66" s="99">
        <v>1</v>
      </c>
      <c r="BA66" s="99">
        <f>IF(AZ66=1,G66,0)</f>
        <v>0</v>
      </c>
      <c r="BB66" s="99">
        <f>IF(AZ66=2,G66,0)</f>
        <v>0</v>
      </c>
      <c r="BC66" s="99">
        <f>IF(AZ66=3,G66,0)</f>
        <v>0</v>
      </c>
      <c r="BD66" s="99">
        <f>IF(AZ66=4,G66,0)</f>
        <v>0</v>
      </c>
      <c r="BE66" s="99">
        <f>IF(AZ66=5,G66,0)</f>
        <v>0</v>
      </c>
      <c r="CZ66" s="99">
        <v>0</v>
      </c>
    </row>
    <row r="67" spans="1:104" x14ac:dyDescent="0.2">
      <c r="A67" s="127">
        <v>32</v>
      </c>
      <c r="B67" s="128" t="s">
        <v>22</v>
      </c>
      <c r="C67" s="129" t="s">
        <v>137</v>
      </c>
      <c r="D67" s="130" t="s">
        <v>90</v>
      </c>
      <c r="E67" s="131">
        <v>5.25</v>
      </c>
      <c r="F67" s="178"/>
      <c r="G67" s="132">
        <f>E67*F67</f>
        <v>0</v>
      </c>
      <c r="O67" s="126">
        <v>2</v>
      </c>
      <c r="AA67" s="99">
        <v>12</v>
      </c>
      <c r="AB67" s="99">
        <v>0</v>
      </c>
      <c r="AC67" s="99">
        <v>33</v>
      </c>
      <c r="AZ67" s="99">
        <v>1</v>
      </c>
      <c r="BA67" s="99">
        <f>IF(AZ67=1,G67,0)</f>
        <v>0</v>
      </c>
      <c r="BB67" s="99">
        <f>IF(AZ67=2,G67,0)</f>
        <v>0</v>
      </c>
      <c r="BC67" s="99">
        <f>IF(AZ67=3,G67,0)</f>
        <v>0</v>
      </c>
      <c r="BD67" s="99">
        <f>IF(AZ67=4,G67,0)</f>
        <v>0</v>
      </c>
      <c r="BE67" s="99">
        <f>IF(AZ67=5,G67,0)</f>
        <v>0</v>
      </c>
      <c r="CZ67" s="99">
        <v>0</v>
      </c>
    </row>
    <row r="68" spans="1:104" x14ac:dyDescent="0.2">
      <c r="A68" s="135"/>
      <c r="B68" s="136" t="s">
        <v>62</v>
      </c>
      <c r="C68" s="137" t="str">
        <f>CONCATENATE(B63," ",C63)</f>
        <v>97 Prorážení otvorů</v>
      </c>
      <c r="D68" s="135"/>
      <c r="E68" s="138"/>
      <c r="F68" s="138"/>
      <c r="G68" s="139">
        <f>SUM(G63:G67)</f>
        <v>0</v>
      </c>
      <c r="O68" s="126">
        <v>4</v>
      </c>
      <c r="BA68" s="140">
        <f>SUM(BA63:BA67)</f>
        <v>0</v>
      </c>
      <c r="BB68" s="140">
        <f>SUM(BB63:BB67)</f>
        <v>0</v>
      </c>
      <c r="BC68" s="140">
        <f>SUM(BC63:BC67)</f>
        <v>0</v>
      </c>
      <c r="BD68" s="140">
        <f>SUM(BD63:BD67)</f>
        <v>0</v>
      </c>
      <c r="BE68" s="140">
        <f>SUM(BE63:BE67)</f>
        <v>0</v>
      </c>
    </row>
    <row r="69" spans="1:104" x14ac:dyDescent="0.2">
      <c r="A69" s="100"/>
      <c r="B69" s="100"/>
      <c r="C69" s="100"/>
      <c r="D69" s="100"/>
      <c r="E69" s="100"/>
      <c r="F69" s="100"/>
      <c r="G69" s="100"/>
    </row>
    <row r="70" spans="1:104" x14ac:dyDescent="0.2">
      <c r="E70" s="99"/>
    </row>
    <row r="71" spans="1:104" x14ac:dyDescent="0.2">
      <c r="E71" s="99"/>
    </row>
    <row r="72" spans="1:104" x14ac:dyDescent="0.2">
      <c r="E72" s="99"/>
    </row>
    <row r="73" spans="1:104" x14ac:dyDescent="0.2">
      <c r="E73" s="99"/>
    </row>
    <row r="74" spans="1:104" x14ac:dyDescent="0.2">
      <c r="E74" s="99"/>
    </row>
    <row r="75" spans="1:104" x14ac:dyDescent="0.2">
      <c r="E75" s="99"/>
    </row>
    <row r="76" spans="1:104" x14ac:dyDescent="0.2">
      <c r="E76" s="99"/>
    </row>
    <row r="77" spans="1:104" x14ac:dyDescent="0.2">
      <c r="E77" s="99"/>
    </row>
    <row r="78" spans="1:104" x14ac:dyDescent="0.2">
      <c r="E78" s="99"/>
    </row>
    <row r="79" spans="1:104" x14ac:dyDescent="0.2">
      <c r="E79" s="99"/>
    </row>
    <row r="80" spans="1:104" x14ac:dyDescent="0.2">
      <c r="E80" s="99"/>
    </row>
    <row r="81" spans="1:7" x14ac:dyDescent="0.2">
      <c r="E81" s="99"/>
    </row>
    <row r="82" spans="1:7" x14ac:dyDescent="0.2">
      <c r="E82" s="99"/>
    </row>
    <row r="83" spans="1:7" x14ac:dyDescent="0.2">
      <c r="E83" s="99"/>
    </row>
    <row r="84" spans="1:7" x14ac:dyDescent="0.2">
      <c r="E84" s="99"/>
    </row>
    <row r="85" spans="1:7" x14ac:dyDescent="0.2">
      <c r="E85" s="99"/>
    </row>
    <row r="86" spans="1:7" x14ac:dyDescent="0.2">
      <c r="E86" s="99"/>
    </row>
    <row r="87" spans="1:7" x14ac:dyDescent="0.2">
      <c r="E87" s="99"/>
    </row>
    <row r="88" spans="1:7" x14ac:dyDescent="0.2">
      <c r="E88" s="99"/>
    </row>
    <row r="89" spans="1:7" x14ac:dyDescent="0.2">
      <c r="E89" s="99"/>
    </row>
    <row r="90" spans="1:7" x14ac:dyDescent="0.2">
      <c r="E90" s="99"/>
    </row>
    <row r="91" spans="1:7" x14ac:dyDescent="0.2">
      <c r="E91" s="99"/>
    </row>
    <row r="92" spans="1:7" x14ac:dyDescent="0.2">
      <c r="A92" s="141"/>
      <c r="B92" s="141"/>
      <c r="C92" s="141"/>
      <c r="D92" s="141"/>
      <c r="E92" s="141"/>
      <c r="F92" s="141"/>
      <c r="G92" s="141"/>
    </row>
    <row r="93" spans="1:7" x14ac:dyDescent="0.2">
      <c r="A93" s="141"/>
      <c r="B93" s="141"/>
      <c r="C93" s="141"/>
      <c r="D93" s="141"/>
      <c r="E93" s="141"/>
      <c r="F93" s="141"/>
      <c r="G93" s="141"/>
    </row>
    <row r="94" spans="1:7" x14ac:dyDescent="0.2">
      <c r="A94" s="141"/>
      <c r="B94" s="141"/>
      <c r="C94" s="141"/>
      <c r="D94" s="141"/>
      <c r="E94" s="141"/>
      <c r="F94" s="141"/>
      <c r="G94" s="141"/>
    </row>
    <row r="95" spans="1:7" x14ac:dyDescent="0.2">
      <c r="A95" s="141"/>
      <c r="B95" s="141"/>
      <c r="C95" s="141"/>
      <c r="D95" s="141"/>
      <c r="E95" s="141"/>
      <c r="F95" s="141"/>
      <c r="G95" s="141"/>
    </row>
    <row r="96" spans="1:7" x14ac:dyDescent="0.2">
      <c r="E96" s="99"/>
    </row>
    <row r="97" spans="5:5" x14ac:dyDescent="0.2">
      <c r="E97" s="99"/>
    </row>
    <row r="98" spans="5:5" x14ac:dyDescent="0.2">
      <c r="E98" s="99"/>
    </row>
    <row r="99" spans="5:5" x14ac:dyDescent="0.2">
      <c r="E99" s="99"/>
    </row>
    <row r="100" spans="5:5" x14ac:dyDescent="0.2">
      <c r="E100" s="99"/>
    </row>
    <row r="101" spans="5:5" x14ac:dyDescent="0.2">
      <c r="E101" s="99"/>
    </row>
    <row r="102" spans="5:5" x14ac:dyDescent="0.2">
      <c r="E102" s="99"/>
    </row>
    <row r="103" spans="5:5" x14ac:dyDescent="0.2">
      <c r="E103" s="99"/>
    </row>
    <row r="104" spans="5:5" x14ac:dyDescent="0.2">
      <c r="E104" s="99"/>
    </row>
    <row r="105" spans="5:5" x14ac:dyDescent="0.2">
      <c r="E105" s="99"/>
    </row>
    <row r="106" spans="5:5" x14ac:dyDescent="0.2">
      <c r="E106" s="99"/>
    </row>
    <row r="107" spans="5:5" x14ac:dyDescent="0.2">
      <c r="E107" s="99"/>
    </row>
    <row r="108" spans="5:5" x14ac:dyDescent="0.2">
      <c r="E108" s="99"/>
    </row>
    <row r="109" spans="5:5" x14ac:dyDescent="0.2">
      <c r="E109" s="99"/>
    </row>
    <row r="110" spans="5:5" x14ac:dyDescent="0.2">
      <c r="E110" s="99"/>
    </row>
    <row r="111" spans="5:5" x14ac:dyDescent="0.2">
      <c r="E111" s="99"/>
    </row>
    <row r="112" spans="5:5" x14ac:dyDescent="0.2">
      <c r="E112" s="99"/>
    </row>
    <row r="113" spans="1:7" x14ac:dyDescent="0.2">
      <c r="E113" s="99"/>
    </row>
    <row r="114" spans="1:7" x14ac:dyDescent="0.2">
      <c r="E114" s="99"/>
    </row>
    <row r="115" spans="1:7" x14ac:dyDescent="0.2">
      <c r="E115" s="99"/>
    </row>
    <row r="116" spans="1:7" x14ac:dyDescent="0.2">
      <c r="E116" s="99"/>
    </row>
    <row r="117" spans="1:7" x14ac:dyDescent="0.2">
      <c r="E117" s="99"/>
    </row>
    <row r="118" spans="1:7" x14ac:dyDescent="0.2">
      <c r="E118" s="99"/>
    </row>
    <row r="119" spans="1:7" x14ac:dyDescent="0.2">
      <c r="E119" s="99"/>
    </row>
    <row r="120" spans="1:7" x14ac:dyDescent="0.2">
      <c r="E120" s="99"/>
    </row>
    <row r="121" spans="1:7" x14ac:dyDescent="0.2">
      <c r="E121" s="99"/>
    </row>
    <row r="122" spans="1:7" x14ac:dyDescent="0.2">
      <c r="E122" s="99"/>
    </row>
    <row r="123" spans="1:7" x14ac:dyDescent="0.2">
      <c r="E123" s="99"/>
    </row>
    <row r="124" spans="1:7" x14ac:dyDescent="0.2">
      <c r="E124" s="99"/>
    </row>
    <row r="125" spans="1:7" x14ac:dyDescent="0.2">
      <c r="E125" s="99"/>
    </row>
    <row r="126" spans="1:7" x14ac:dyDescent="0.2">
      <c r="E126" s="99"/>
    </row>
    <row r="127" spans="1:7" x14ac:dyDescent="0.2">
      <c r="A127" s="142"/>
      <c r="B127" s="142"/>
    </row>
    <row r="128" spans="1:7" x14ac:dyDescent="0.2">
      <c r="A128" s="141"/>
      <c r="B128" s="141"/>
      <c r="C128" s="144"/>
      <c r="D128" s="144"/>
      <c r="E128" s="145"/>
      <c r="F128" s="144"/>
      <c r="G128" s="146"/>
    </row>
    <row r="129" spans="1:7" x14ac:dyDescent="0.2">
      <c r="A129" s="147"/>
      <c r="B129" s="147"/>
      <c r="C129" s="141"/>
      <c r="D129" s="141"/>
      <c r="E129" s="148"/>
      <c r="F129" s="141"/>
      <c r="G129" s="141"/>
    </row>
    <row r="130" spans="1:7" x14ac:dyDescent="0.2">
      <c r="A130" s="141"/>
      <c r="B130" s="141"/>
      <c r="C130" s="141"/>
      <c r="D130" s="141"/>
      <c r="E130" s="148"/>
      <c r="F130" s="141"/>
      <c r="G130" s="141"/>
    </row>
    <row r="131" spans="1:7" x14ac:dyDescent="0.2">
      <c r="A131" s="141"/>
      <c r="B131" s="141"/>
      <c r="C131" s="141"/>
      <c r="D131" s="141"/>
      <c r="E131" s="148"/>
      <c r="F131" s="141"/>
      <c r="G131" s="141"/>
    </row>
    <row r="132" spans="1:7" x14ac:dyDescent="0.2">
      <c r="A132" s="141"/>
      <c r="B132" s="141"/>
      <c r="C132" s="141"/>
      <c r="D132" s="141"/>
      <c r="E132" s="148"/>
      <c r="F132" s="141"/>
      <c r="G132" s="141"/>
    </row>
    <row r="133" spans="1:7" x14ac:dyDescent="0.2">
      <c r="A133" s="141"/>
      <c r="B133" s="141"/>
      <c r="C133" s="141"/>
      <c r="D133" s="141"/>
      <c r="E133" s="148"/>
      <c r="F133" s="141"/>
      <c r="G133" s="141"/>
    </row>
    <row r="134" spans="1:7" x14ac:dyDescent="0.2">
      <c r="A134" s="141"/>
      <c r="B134" s="141"/>
      <c r="C134" s="141"/>
      <c r="D134" s="141"/>
      <c r="E134" s="148"/>
      <c r="F134" s="141"/>
      <c r="G134" s="141"/>
    </row>
    <row r="135" spans="1:7" x14ac:dyDescent="0.2">
      <c r="A135" s="141"/>
      <c r="B135" s="141"/>
      <c r="C135" s="141"/>
      <c r="D135" s="141"/>
      <c r="E135" s="148"/>
      <c r="F135" s="141"/>
      <c r="G135" s="141"/>
    </row>
    <row r="136" spans="1:7" x14ac:dyDescent="0.2">
      <c r="A136" s="141"/>
      <c r="B136" s="141"/>
      <c r="C136" s="141"/>
      <c r="D136" s="141"/>
      <c r="E136" s="148"/>
      <c r="F136" s="141"/>
      <c r="G136" s="141"/>
    </row>
    <row r="137" spans="1:7" x14ac:dyDescent="0.2">
      <c r="A137" s="141"/>
      <c r="B137" s="141"/>
      <c r="C137" s="141"/>
      <c r="D137" s="141"/>
      <c r="E137" s="148"/>
      <c r="F137" s="141"/>
      <c r="G137" s="141"/>
    </row>
    <row r="138" spans="1:7" x14ac:dyDescent="0.2">
      <c r="A138" s="141"/>
      <c r="B138" s="141"/>
      <c r="C138" s="141"/>
      <c r="D138" s="141"/>
      <c r="E138" s="148"/>
      <c r="F138" s="141"/>
      <c r="G138" s="141"/>
    </row>
    <row r="139" spans="1:7" x14ac:dyDescent="0.2">
      <c r="A139" s="141"/>
      <c r="B139" s="141"/>
      <c r="C139" s="141"/>
      <c r="D139" s="141"/>
      <c r="E139" s="148"/>
      <c r="F139" s="141"/>
      <c r="G139" s="141"/>
    </row>
    <row r="140" spans="1:7" x14ac:dyDescent="0.2">
      <c r="A140" s="141"/>
      <c r="B140" s="141"/>
      <c r="C140" s="141"/>
      <c r="D140" s="141"/>
      <c r="E140" s="148"/>
      <c r="F140" s="141"/>
      <c r="G140" s="141"/>
    </row>
    <row r="141" spans="1:7" x14ac:dyDescent="0.2">
      <c r="A141" s="141"/>
      <c r="B141" s="141"/>
      <c r="C141" s="141"/>
      <c r="D141" s="141"/>
      <c r="E141" s="148"/>
      <c r="F141" s="141"/>
      <c r="G141" s="141"/>
    </row>
  </sheetData>
  <sheetProtection password="DD5D" sheet="1" objects="1" scenarios="1" selectLockedCells="1"/>
  <mergeCells count="14">
    <mergeCell ref="C35:G35"/>
    <mergeCell ref="C17:G17"/>
    <mergeCell ref="C19:G19"/>
    <mergeCell ref="C24:G24"/>
    <mergeCell ref="A1:G1"/>
    <mergeCell ref="A3:B3"/>
    <mergeCell ref="A4:B4"/>
    <mergeCell ref="E4:G4"/>
    <mergeCell ref="C61:G61"/>
    <mergeCell ref="C65:G65"/>
    <mergeCell ref="C48:G48"/>
    <mergeCell ref="C54:G54"/>
    <mergeCell ref="C55:G55"/>
    <mergeCell ref="C56:G56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 Ing.</cp:lastModifiedBy>
  <cp:lastPrinted>2017-06-12T10:29:55Z</cp:lastPrinted>
  <dcterms:created xsi:type="dcterms:W3CDTF">2017-04-18T09:04:52Z</dcterms:created>
  <dcterms:modified xsi:type="dcterms:W3CDTF">2017-06-12T16:25:44Z</dcterms:modified>
</cp:coreProperties>
</file>