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35" windowHeight="11640" activeTab="10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" sheetId="11" r:id="rId5"/>
    <sheet name="1 0000 Pol" sheetId="12" r:id="rId6"/>
    <sheet name="1 0101 Pol" sheetId="13" r:id="rId7"/>
    <sheet name="1 0201 Pol" sheetId="14" r:id="rId8"/>
    <sheet name="1 0202 Pol" sheetId="15" r:id="rId9"/>
    <sheet name="1 0204 Pol" sheetId="16" r:id="rId10"/>
    <sheet name="1 0205 Pol" sheetId="17" r:id="rId11"/>
    <sheet name="1 0210 Pol" sheetId="18" r:id="rId12"/>
    <sheet name="1 0215 Pol" sheetId="19" r:id="rId13"/>
    <sheet name="1 0216 Pol" sheetId="20" r:id="rId14"/>
    <sheet name="1 0217 Pol" sheetId="21" r:id="rId15"/>
    <sheet name="1 0218 Pol" sheetId="22" r:id="rId16"/>
    <sheet name="1 0219 Pol" sheetId="23" r:id="rId17"/>
    <sheet name="1 0220 Pol" sheetId="24" r:id="rId18"/>
    <sheet name="1 0301 Pol" sheetId="25" r:id="rId19"/>
    <sheet name="1 0302 Pol" sheetId="26" r:id="rId20"/>
    <sheet name="1 0303 Pol" sheetId="27" r:id="rId21"/>
    <sheet name="1 0304 Pol" sheetId="28" r:id="rId22"/>
    <sheet name="1 0311 Pol" sheetId="29" r:id="rId23"/>
    <sheet name="1 0321 Pol" sheetId="30" r:id="rId24"/>
    <sheet name="1 0322 Pol" sheetId="31" r:id="rId25"/>
    <sheet name="1 0323 Pol" sheetId="32" r:id="rId26"/>
    <sheet name="1 0331 Pol" sheetId="33" r:id="rId27"/>
    <sheet name="1 0332 Pol" sheetId="34" r:id="rId28"/>
    <sheet name="1 0401 Pol" sheetId="35" r:id="rId29"/>
    <sheet name="Rekapitulace Objekt 2" sheetId="36" r:id="rId30"/>
    <sheet name="2 0901 Pol" sheetId="37" r:id="rId31"/>
    <sheet name="2 0911 Pol" sheetId="38" r:id="rId32"/>
    <sheet name="2 0912 Pol" sheetId="39" r:id="rId33"/>
    <sheet name="2 0913 Pol" sheetId="40" r:id="rId34"/>
  </sheets>
  <externalReferences>
    <externalReference r:id="rId35"/>
  </externalReferences>
  <definedNames>
    <definedName name="CelkemObjekty" localSheetId="1">Stavba!$I$25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 0000 Pol'!$A$1:$I$49</definedName>
    <definedName name="_xlnm.Print_Area" localSheetId="6">'1 0101 Pol'!$A$1:$I$188</definedName>
    <definedName name="_xlnm.Print_Area" localSheetId="7">'1 0201 Pol'!$A$1:$I$381</definedName>
    <definedName name="_xlnm.Print_Area" localSheetId="8">'1 0202 Pol'!$A$1:$I$715</definedName>
    <definedName name="_xlnm.Print_Area" localSheetId="9">'1 0204 Pol'!$A$1:$I$690</definedName>
    <definedName name="_xlnm.Print_Area" localSheetId="10">'1 0205 Pol'!$A$1:$I$362</definedName>
    <definedName name="_xlnm.Print_Area" localSheetId="11">'1 0210 Pol'!$A$1:$I$231</definedName>
    <definedName name="_xlnm.Print_Area" localSheetId="12">'1 0215 Pol'!$A$1:$I$205</definedName>
    <definedName name="_xlnm.Print_Area" localSheetId="13">'1 0216 Pol'!$A$1:$I$86</definedName>
    <definedName name="_xlnm.Print_Area" localSheetId="14">'1 0217 Pol'!$A$1:$I$103</definedName>
    <definedName name="_xlnm.Print_Area" localSheetId="15">'1 0218 Pol'!$A$1:$I$185</definedName>
    <definedName name="_xlnm.Print_Area" localSheetId="16">'1 0219 Pol'!$A$1:$I$118</definedName>
    <definedName name="_xlnm.Print_Area" localSheetId="17">'1 0220 Pol'!$A$1:$I$242</definedName>
    <definedName name="_xlnm.Print_Area" localSheetId="18">'1 0301 Pol'!$A$1:$I$264</definedName>
    <definedName name="_xlnm.Print_Area" localSheetId="19">'1 0302 Pol'!$A$1:$I$203</definedName>
    <definedName name="_xlnm.Print_Area" localSheetId="20">'1 0303 Pol'!$A$1:$I$56</definedName>
    <definedName name="_xlnm.Print_Area" localSheetId="21">'1 0304 Pol'!$A$1:$I$145</definedName>
    <definedName name="_xlnm.Print_Area" localSheetId="22">'1 0311 Pol'!$A$1:$I$94</definedName>
    <definedName name="_xlnm.Print_Area" localSheetId="23">'1 0321 Pol'!$A$1:$I$266</definedName>
    <definedName name="_xlnm.Print_Area" localSheetId="24">'1 0322 Pol'!$A$1:$I$72</definedName>
    <definedName name="_xlnm.Print_Area" localSheetId="25">'1 0323 Pol'!$A$1:$I$67</definedName>
    <definedName name="_xlnm.Print_Area" localSheetId="26">'1 0331 Pol'!$A$1:$I$33</definedName>
    <definedName name="_xlnm.Print_Area" localSheetId="27">'1 0332 Pol'!$A$1:$I$114</definedName>
    <definedName name="_xlnm.Print_Area" localSheetId="28">'1 0401 Pol'!$A$1:$I$14</definedName>
    <definedName name="_xlnm.Print_Area" localSheetId="30">'2 0901 Pol'!$A$1:$I$107</definedName>
    <definedName name="_xlnm.Print_Area" localSheetId="31">'2 0911 Pol'!$A$1:$I$46</definedName>
    <definedName name="_xlnm.Print_Area" localSheetId="32">'2 0912 Pol'!$A$1:$I$65</definedName>
    <definedName name="_xlnm.Print_Area" localSheetId="33">'2 0913 Pol'!$A$1:$I$65</definedName>
    <definedName name="_xlnm.Print_Area" localSheetId="4">'Rekapitulace Objekt 1'!$A$1:$H$42</definedName>
    <definedName name="_xlnm.Print_Area" localSheetId="29">'Rekapitulace Objekt 2'!$A$1:$H$22</definedName>
    <definedName name="_xlnm.Print_Area" localSheetId="1">Stavba!$A$1:$J$64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4519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1" i="36"/>
  <c r="O21"/>
  <c r="P20"/>
  <c r="O20"/>
  <c r="P19"/>
  <c r="O19"/>
  <c r="P18"/>
  <c r="O18"/>
  <c r="H21"/>
  <c r="H20"/>
  <c r="H19"/>
  <c r="H18"/>
  <c r="AO65" i="40"/>
  <c r="AN65"/>
  <c r="G65"/>
  <c r="AK64"/>
  <c r="AL64"/>
  <c r="BA48"/>
  <c r="AZ41"/>
  <c r="BA35"/>
  <c r="BA34"/>
  <c r="AZ25"/>
  <c r="AZ19"/>
  <c r="G9"/>
  <c r="F8" s="1"/>
  <c r="G10"/>
  <c r="G11"/>
  <c r="G14"/>
  <c r="G17"/>
  <c r="G20"/>
  <c r="G23"/>
  <c r="G27"/>
  <c r="G28"/>
  <c r="G29"/>
  <c r="G33"/>
  <c r="F30" s="1"/>
  <c r="G37"/>
  <c r="G38"/>
  <c r="G39"/>
  <c r="G42"/>
  <c r="F36" s="1"/>
  <c r="G45"/>
  <c r="G47"/>
  <c r="G49"/>
  <c r="F46" s="1"/>
  <c r="G50"/>
  <c r="G51"/>
  <c r="G52"/>
  <c r="G53"/>
  <c r="G54"/>
  <c r="G55"/>
  <c r="G56"/>
  <c r="G57"/>
  <c r="G58"/>
  <c r="G59"/>
  <c r="G60"/>
  <c r="G61"/>
  <c r="F62"/>
  <c r="G63"/>
  <c r="AO65" i="39"/>
  <c r="AN65"/>
  <c r="G65"/>
  <c r="AK64"/>
  <c r="AL64"/>
  <c r="BA43"/>
  <c r="BA40"/>
  <c r="AZ28"/>
  <c r="AZ10"/>
  <c r="G12"/>
  <c r="F8" s="1"/>
  <c r="G14"/>
  <c r="G17"/>
  <c r="G20"/>
  <c r="G23"/>
  <c r="G26"/>
  <c r="G29"/>
  <c r="G31"/>
  <c r="G34"/>
  <c r="G35"/>
  <c r="G36"/>
  <c r="G37"/>
  <c r="G38"/>
  <c r="G39"/>
  <c r="G42"/>
  <c r="G44"/>
  <c r="F41" s="1"/>
  <c r="G45"/>
  <c r="G46"/>
  <c r="G47"/>
  <c r="G48"/>
  <c r="G49"/>
  <c r="G50"/>
  <c r="G51"/>
  <c r="G52"/>
  <c r="G53"/>
  <c r="G54"/>
  <c r="G55"/>
  <c r="G56"/>
  <c r="G57"/>
  <c r="G58"/>
  <c r="G59"/>
  <c r="F60"/>
  <c r="G63"/>
  <c r="AO46" i="38"/>
  <c r="AN46"/>
  <c r="G46"/>
  <c r="AK45"/>
  <c r="AL45"/>
  <c r="BA36"/>
  <c r="BA33"/>
  <c r="BA32"/>
  <c r="BA31"/>
  <c r="AZ10"/>
  <c r="G11"/>
  <c r="F8" s="1"/>
  <c r="G14"/>
  <c r="G15"/>
  <c r="G16"/>
  <c r="G17"/>
  <c r="G18"/>
  <c r="G19"/>
  <c r="G20"/>
  <c r="G21"/>
  <c r="G22"/>
  <c r="G23"/>
  <c r="G24"/>
  <c r="G25"/>
  <c r="G27"/>
  <c r="G28"/>
  <c r="G29"/>
  <c r="G30"/>
  <c r="F26" s="1"/>
  <c r="G34"/>
  <c r="G35"/>
  <c r="G37"/>
  <c r="F38"/>
  <c r="G39"/>
  <c r="G41"/>
  <c r="F40" s="1"/>
  <c r="G42"/>
  <c r="G43"/>
  <c r="G44"/>
  <c r="AO107" i="37"/>
  <c r="AN107"/>
  <c r="G107"/>
  <c r="AK106"/>
  <c r="AL106"/>
  <c r="BA105"/>
  <c r="BA101"/>
  <c r="BA88"/>
  <c r="BA78"/>
  <c r="BA75"/>
  <c r="AZ57"/>
  <c r="G10"/>
  <c r="F8" s="1"/>
  <c r="G12"/>
  <c r="G16"/>
  <c r="G20"/>
  <c r="G24"/>
  <c r="G29"/>
  <c r="G34"/>
  <c r="G38"/>
  <c r="G42"/>
  <c r="G46"/>
  <c r="G47"/>
  <c r="G51"/>
  <c r="F48" s="1"/>
  <c r="F52"/>
  <c r="G54"/>
  <c r="G58"/>
  <c r="G60"/>
  <c r="G64"/>
  <c r="G67"/>
  <c r="G71"/>
  <c r="G74"/>
  <c r="F61" s="1"/>
  <c r="G77"/>
  <c r="G80"/>
  <c r="G84"/>
  <c r="F81" s="1"/>
  <c r="G87"/>
  <c r="G90"/>
  <c r="F85" s="1"/>
  <c r="F93"/>
  <c r="G96"/>
  <c r="G98"/>
  <c r="F97" s="1"/>
  <c r="G100"/>
  <c r="G102"/>
  <c r="G104"/>
  <c r="D22" i="36"/>
  <c r="B7"/>
  <c r="B6"/>
  <c r="C1"/>
  <c r="B1"/>
  <c r="P41" i="11"/>
  <c r="O41"/>
  <c r="P40"/>
  <c r="O40"/>
  <c r="P39"/>
  <c r="O39"/>
  <c r="P38"/>
  <c r="O38"/>
  <c r="P37"/>
  <c r="O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AO14" i="35"/>
  <c r="AN14"/>
  <c r="G14"/>
  <c r="AK13"/>
  <c r="AL13"/>
  <c r="G9"/>
  <c r="F8" s="1"/>
  <c r="G10"/>
  <c r="G11"/>
  <c r="G12"/>
  <c r="AO114" i="34"/>
  <c r="AN114"/>
  <c r="G114"/>
  <c r="AK113"/>
  <c r="AL113"/>
  <c r="BA112"/>
  <c r="BA110"/>
  <c r="BA68"/>
  <c r="BA67"/>
  <c r="BA65"/>
  <c r="BA63"/>
  <c r="BA62"/>
  <c r="BA59"/>
  <c r="BA58"/>
  <c r="BA57"/>
  <c r="BA56"/>
  <c r="BA55"/>
  <c r="BA54"/>
  <c r="BA53"/>
  <c r="BA52"/>
  <c r="BA51"/>
  <c r="BA50"/>
  <c r="BA49"/>
  <c r="BA48"/>
  <c r="BA47"/>
  <c r="BA46"/>
  <c r="BA45"/>
  <c r="BA44"/>
  <c r="BA43"/>
  <c r="BA42"/>
  <c r="BA41"/>
  <c r="BA40"/>
  <c r="BA39"/>
  <c r="BA38"/>
  <c r="BA37"/>
  <c r="BA36"/>
  <c r="BA35"/>
  <c r="BA34"/>
  <c r="BA33"/>
  <c r="BA32"/>
  <c r="BA31"/>
  <c r="BA30"/>
  <c r="BA29"/>
  <c r="BA28"/>
  <c r="BA27"/>
  <c r="BA26"/>
  <c r="BA25"/>
  <c r="BA24"/>
  <c r="BA22"/>
  <c r="BA21"/>
  <c r="BA20"/>
  <c r="BA19"/>
  <c r="BA18"/>
  <c r="BA17"/>
  <c r="BA16"/>
  <c r="BA15"/>
  <c r="BA14"/>
  <c r="BA13"/>
  <c r="BA11"/>
  <c r="G9"/>
  <c r="F8" s="1"/>
  <c r="G10"/>
  <c r="G60"/>
  <c r="G61"/>
  <c r="G66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1"/>
  <c r="AO33" i="33"/>
  <c r="AN33"/>
  <c r="G33"/>
  <c r="AK32"/>
  <c r="AL32"/>
  <c r="BA29"/>
  <c r="BA28"/>
  <c r="BA26"/>
  <c r="BA24"/>
  <c r="BA14"/>
  <c r="BA13"/>
  <c r="G12"/>
  <c r="F8" s="1"/>
  <c r="G18"/>
  <c r="G19"/>
  <c r="G20"/>
  <c r="G21"/>
  <c r="G23"/>
  <c r="G25"/>
  <c r="G27"/>
  <c r="AO67" i="32"/>
  <c r="AN67"/>
  <c r="G67"/>
  <c r="AK66"/>
  <c r="AL66"/>
  <c r="BA64"/>
  <c r="BA62"/>
  <c r="BA60"/>
  <c r="BA59"/>
  <c r="BA57"/>
  <c r="BA55"/>
  <c r="BA53"/>
  <c r="BA51"/>
  <c r="BA49"/>
  <c r="BA47"/>
  <c r="BA45"/>
  <c r="BA43"/>
  <c r="BA41"/>
  <c r="BA39"/>
  <c r="BA37"/>
  <c r="BA35"/>
  <c r="BA33"/>
  <c r="BA31"/>
  <c r="BA29"/>
  <c r="BA27"/>
  <c r="BA25"/>
  <c r="BA23"/>
  <c r="BA21"/>
  <c r="BA19"/>
  <c r="BA17"/>
  <c r="BA15"/>
  <c r="BA13"/>
  <c r="BA12"/>
  <c r="BA11"/>
  <c r="BA10"/>
  <c r="G9"/>
  <c r="F8" s="1"/>
  <c r="G16"/>
  <c r="G20"/>
  <c r="G24"/>
  <c r="G28"/>
  <c r="G32"/>
  <c r="G36"/>
  <c r="G40"/>
  <c r="G44"/>
  <c r="G48"/>
  <c r="G52"/>
  <c r="G58"/>
  <c r="G61"/>
  <c r="G63"/>
  <c r="G65"/>
  <c r="AO72" i="31"/>
  <c r="AN72"/>
  <c r="G72"/>
  <c r="AK71"/>
  <c r="AL71"/>
  <c r="BA70"/>
  <c r="BA68"/>
  <c r="BA66"/>
  <c r="BA64"/>
  <c r="BA62"/>
  <c r="BA60"/>
  <c r="BA58"/>
  <c r="BA56"/>
  <c r="BA54"/>
  <c r="BA52"/>
  <c r="BA50"/>
  <c r="BA48"/>
  <c r="BA46"/>
  <c r="BA44"/>
  <c r="BA42"/>
  <c r="BA38"/>
  <c r="BA36"/>
  <c r="BA34"/>
  <c r="BA32"/>
  <c r="BA30"/>
  <c r="BA28"/>
  <c r="BA26"/>
  <c r="BA24"/>
  <c r="BA22"/>
  <c r="BA20"/>
  <c r="BA18"/>
  <c r="BA16"/>
  <c r="BA13"/>
  <c r="BA11"/>
  <c r="G10"/>
  <c r="G12"/>
  <c r="G15"/>
  <c r="G17"/>
  <c r="F8" s="1"/>
  <c r="G19"/>
  <c r="G21"/>
  <c r="G23"/>
  <c r="G25"/>
  <c r="G27"/>
  <c r="G29"/>
  <c r="G31"/>
  <c r="G33"/>
  <c r="G35"/>
  <c r="G37"/>
  <c r="G39"/>
  <c r="G41"/>
  <c r="G43"/>
  <c r="G45"/>
  <c r="G47"/>
  <c r="F40" s="1"/>
  <c r="G49"/>
  <c r="G51"/>
  <c r="G53"/>
  <c r="G55"/>
  <c r="G57"/>
  <c r="G59"/>
  <c r="G61"/>
  <c r="G63"/>
  <c r="G65"/>
  <c r="G67"/>
  <c r="G69"/>
  <c r="AO266" i="30"/>
  <c r="AN266"/>
  <c r="G266"/>
  <c r="AK265"/>
  <c r="AL265"/>
  <c r="BA255"/>
  <c r="AZ122"/>
  <c r="AZ119"/>
  <c r="AZ66"/>
  <c r="AZ59"/>
  <c r="AZ43"/>
  <c r="AZ38"/>
  <c r="AZ26"/>
  <c r="AZ18"/>
  <c r="G10"/>
  <c r="F8" s="1"/>
  <c r="G11"/>
  <c r="G12"/>
  <c r="G13"/>
  <c r="G14"/>
  <c r="G15"/>
  <c r="G16"/>
  <c r="G19"/>
  <c r="G20"/>
  <c r="G21"/>
  <c r="G22"/>
  <c r="G23"/>
  <c r="G24"/>
  <c r="G27"/>
  <c r="G29"/>
  <c r="G30"/>
  <c r="G31"/>
  <c r="G32"/>
  <c r="G33"/>
  <c r="G34"/>
  <c r="G35"/>
  <c r="G36"/>
  <c r="G39"/>
  <c r="G40"/>
  <c r="G41"/>
  <c r="G44"/>
  <c r="G45"/>
  <c r="G46"/>
  <c r="G47"/>
  <c r="G48"/>
  <c r="G49"/>
  <c r="G50"/>
  <c r="G51"/>
  <c r="G52"/>
  <c r="G53"/>
  <c r="G54"/>
  <c r="G55"/>
  <c r="G56"/>
  <c r="G57"/>
  <c r="G60"/>
  <c r="G61"/>
  <c r="G62"/>
  <c r="G64"/>
  <c r="G67"/>
  <c r="G68"/>
  <c r="G69"/>
  <c r="G70"/>
  <c r="G72"/>
  <c r="G73"/>
  <c r="G75"/>
  <c r="G76"/>
  <c r="G80"/>
  <c r="G84"/>
  <c r="G86"/>
  <c r="G90"/>
  <c r="G92"/>
  <c r="G94"/>
  <c r="G95"/>
  <c r="G96"/>
  <c r="G100"/>
  <c r="G104"/>
  <c r="G106"/>
  <c r="G108"/>
  <c r="G110"/>
  <c r="G112"/>
  <c r="G113"/>
  <c r="G114"/>
  <c r="G120"/>
  <c r="G123"/>
  <c r="G124"/>
  <c r="G125"/>
  <c r="G126"/>
  <c r="G127"/>
  <c r="G128"/>
  <c r="G130"/>
  <c r="G131"/>
  <c r="G132"/>
  <c r="G133"/>
  <c r="G134"/>
  <c r="G136"/>
  <c r="F135" s="1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6"/>
  <c r="G200"/>
  <c r="G202"/>
  <c r="G204"/>
  <c r="G206"/>
  <c r="G208"/>
  <c r="G209"/>
  <c r="G210"/>
  <c r="G214"/>
  <c r="G215"/>
  <c r="G216"/>
  <c r="G217"/>
  <c r="G218"/>
  <c r="G222"/>
  <c r="G226"/>
  <c r="G230"/>
  <c r="G232"/>
  <c r="G236"/>
  <c r="G238"/>
  <c r="G240"/>
  <c r="G242"/>
  <c r="G244"/>
  <c r="G245"/>
  <c r="G246"/>
  <c r="G247"/>
  <c r="G248"/>
  <c r="G249"/>
  <c r="G250"/>
  <c r="G251"/>
  <c r="G252"/>
  <c r="G254"/>
  <c r="F253" s="1"/>
  <c r="G256"/>
  <c r="G257"/>
  <c r="G258"/>
  <c r="G260"/>
  <c r="F259" s="1"/>
  <c r="G261"/>
  <c r="G262"/>
  <c r="G263"/>
  <c r="G264"/>
  <c r="AO94" i="29"/>
  <c r="AN94"/>
  <c r="G94"/>
  <c r="AK93"/>
  <c r="AL93"/>
  <c r="BA87"/>
  <c r="BA43"/>
  <c r="BA41"/>
  <c r="BA27"/>
  <c r="BA25"/>
  <c r="BA12"/>
  <c r="BA10"/>
  <c r="G9"/>
  <c r="F8" s="1"/>
  <c r="G11"/>
  <c r="G13"/>
  <c r="G14"/>
  <c r="G15"/>
  <c r="G16"/>
  <c r="G17"/>
  <c r="G18"/>
  <c r="G19"/>
  <c r="G20"/>
  <c r="G21"/>
  <c r="G22"/>
  <c r="G23"/>
  <c r="G24"/>
  <c r="G26"/>
  <c r="G28"/>
  <c r="G29"/>
  <c r="G30"/>
  <c r="G31"/>
  <c r="G32"/>
  <c r="G33"/>
  <c r="G34"/>
  <c r="G35"/>
  <c r="G36"/>
  <c r="G37"/>
  <c r="G38"/>
  <c r="G39"/>
  <c r="G40"/>
  <c r="G42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8"/>
  <c r="G89"/>
  <c r="G90"/>
  <c r="G91"/>
  <c r="G92"/>
  <c r="AO145" i="28"/>
  <c r="AN145"/>
  <c r="G145"/>
  <c r="AK144"/>
  <c r="AL144"/>
  <c r="BA143"/>
  <c r="BA141"/>
  <c r="BA98"/>
  <c r="BA95"/>
  <c r="BA92"/>
  <c r="BA56"/>
  <c r="BA52"/>
  <c r="BA48"/>
  <c r="BA44"/>
  <c r="G9"/>
  <c r="F8" s="1"/>
  <c r="F12"/>
  <c r="G13"/>
  <c r="G17"/>
  <c r="F16" s="1"/>
  <c r="G18"/>
  <c r="G19"/>
  <c r="G20"/>
  <c r="G21"/>
  <c r="F22"/>
  <c r="G23"/>
  <c r="G25"/>
  <c r="F24" s="1"/>
  <c r="G28"/>
  <c r="G31"/>
  <c r="G34"/>
  <c r="G37"/>
  <c r="G40"/>
  <c r="G43"/>
  <c r="F41" s="1"/>
  <c r="G47"/>
  <c r="G51"/>
  <c r="G55"/>
  <c r="G59"/>
  <c r="G61"/>
  <c r="G63"/>
  <c r="G67"/>
  <c r="G70"/>
  <c r="G73"/>
  <c r="F62" s="1"/>
  <c r="G76"/>
  <c r="G79"/>
  <c r="G82"/>
  <c r="G84"/>
  <c r="G87"/>
  <c r="G89"/>
  <c r="G91"/>
  <c r="F90" s="1"/>
  <c r="G94"/>
  <c r="G97"/>
  <c r="G100"/>
  <c r="G102"/>
  <c r="G104"/>
  <c r="G106"/>
  <c r="G108"/>
  <c r="G111"/>
  <c r="G113"/>
  <c r="G115"/>
  <c r="G117"/>
  <c r="G119"/>
  <c r="G121"/>
  <c r="G123"/>
  <c r="G125"/>
  <c r="G127"/>
  <c r="G130"/>
  <c r="G132"/>
  <c r="F131" s="1"/>
  <c r="G135"/>
  <c r="G136"/>
  <c r="G137"/>
  <c r="G140"/>
  <c r="F134" s="1"/>
  <c r="G142"/>
  <c r="AO56" i="27"/>
  <c r="AN56"/>
  <c r="G56"/>
  <c r="AK55"/>
  <c r="AL55"/>
  <c r="BA36"/>
  <c r="BA35"/>
  <c r="BA34"/>
  <c r="BA33"/>
  <c r="BA32"/>
  <c r="BA31"/>
  <c r="BA29"/>
  <c r="BA27"/>
  <c r="BA24"/>
  <c r="BA22"/>
  <c r="BA14"/>
  <c r="BA10"/>
  <c r="G9"/>
  <c r="F8" s="1"/>
  <c r="G11"/>
  <c r="G12"/>
  <c r="G13"/>
  <c r="G15"/>
  <c r="G16"/>
  <c r="G17"/>
  <c r="G19"/>
  <c r="G21"/>
  <c r="G23"/>
  <c r="G25"/>
  <c r="G26"/>
  <c r="G37"/>
  <c r="G38"/>
  <c r="G39"/>
  <c r="G41"/>
  <c r="G42"/>
  <c r="G43"/>
  <c r="G44"/>
  <c r="G45"/>
  <c r="G46"/>
  <c r="G47"/>
  <c r="G48"/>
  <c r="G49"/>
  <c r="G50"/>
  <c r="G51"/>
  <c r="G52"/>
  <c r="G53"/>
  <c r="G54"/>
  <c r="AO203" i="26"/>
  <c r="AN203"/>
  <c r="G203"/>
  <c r="AK202"/>
  <c r="AL202"/>
  <c r="BA177"/>
  <c r="BA151"/>
  <c r="BA149"/>
  <c r="BA133"/>
  <c r="BA130"/>
  <c r="BA98"/>
  <c r="BA97"/>
  <c r="BA92"/>
  <c r="BA91"/>
  <c r="BA86"/>
  <c r="BA85"/>
  <c r="BA81"/>
  <c r="BA80"/>
  <c r="BA75"/>
  <c r="BA74"/>
  <c r="BA70"/>
  <c r="BA61"/>
  <c r="BA58"/>
  <c r="BA55"/>
  <c r="BA52"/>
  <c r="BA49"/>
  <c r="BA44"/>
  <c r="BA39"/>
  <c r="BA35"/>
  <c r="BA32"/>
  <c r="BA28"/>
  <c r="G9"/>
  <c r="F8" s="1"/>
  <c r="F13"/>
  <c r="G14"/>
  <c r="G18"/>
  <c r="G21"/>
  <c r="G22"/>
  <c r="G23"/>
  <c r="G24"/>
  <c r="F19" s="1"/>
  <c r="G25"/>
  <c r="G27"/>
  <c r="G31"/>
  <c r="F26" s="1"/>
  <c r="G34"/>
  <c r="G38"/>
  <c r="G43"/>
  <c r="G48"/>
  <c r="G51"/>
  <c r="G54"/>
  <c r="G57"/>
  <c r="G60"/>
  <c r="G64"/>
  <c r="G66"/>
  <c r="G69"/>
  <c r="F65" s="1"/>
  <c r="G73"/>
  <c r="G79"/>
  <c r="G84"/>
  <c r="G90"/>
  <c r="G96"/>
  <c r="G101"/>
  <c r="G104"/>
  <c r="G107"/>
  <c r="G111"/>
  <c r="G113"/>
  <c r="G115"/>
  <c r="G117"/>
  <c r="G118"/>
  <c r="G119"/>
  <c r="G120"/>
  <c r="G122"/>
  <c r="G124"/>
  <c r="G127"/>
  <c r="G129"/>
  <c r="G132"/>
  <c r="G136"/>
  <c r="G139"/>
  <c r="G142"/>
  <c r="G145"/>
  <c r="G148"/>
  <c r="G153"/>
  <c r="G155"/>
  <c r="G158"/>
  <c r="G160"/>
  <c r="G162"/>
  <c r="G164"/>
  <c r="G166"/>
  <c r="G168"/>
  <c r="G170"/>
  <c r="G172"/>
  <c r="G174"/>
  <c r="G176"/>
  <c r="G179"/>
  <c r="G181"/>
  <c r="G183"/>
  <c r="G185"/>
  <c r="G187"/>
  <c r="G189"/>
  <c r="G191"/>
  <c r="G193"/>
  <c r="G195"/>
  <c r="G198"/>
  <c r="G201"/>
  <c r="AO264" i="25"/>
  <c r="AN264"/>
  <c r="G264"/>
  <c r="AK263"/>
  <c r="AL263"/>
  <c r="BA255"/>
  <c r="AZ184"/>
  <c r="BA174"/>
  <c r="BA173"/>
  <c r="BA172"/>
  <c r="BA169"/>
  <c r="BA168"/>
  <c r="BA167"/>
  <c r="BA166"/>
  <c r="BA163"/>
  <c r="BA162"/>
  <c r="BA161"/>
  <c r="BA160"/>
  <c r="BA159"/>
  <c r="BA158"/>
  <c r="BA157"/>
  <c r="BA154"/>
  <c r="BA153"/>
  <c r="BA152"/>
  <c r="BA151"/>
  <c r="BA148"/>
  <c r="BA147"/>
  <c r="BA146"/>
  <c r="BA145"/>
  <c r="BA142"/>
  <c r="BA141"/>
  <c r="BA140"/>
  <c r="BA139"/>
  <c r="BA136"/>
  <c r="BA135"/>
  <c r="BA134"/>
  <c r="BA133"/>
  <c r="BA82"/>
  <c r="AZ40"/>
  <c r="BA35"/>
  <c r="BA31"/>
  <c r="BA27"/>
  <c r="BA23"/>
  <c r="BA19"/>
  <c r="G11"/>
  <c r="F8" s="1"/>
  <c r="G12"/>
  <c r="G15"/>
  <c r="G16"/>
  <c r="G18"/>
  <c r="G22"/>
  <c r="G26"/>
  <c r="G30"/>
  <c r="G34"/>
  <c r="G38"/>
  <c r="G41"/>
  <c r="G43"/>
  <c r="G44"/>
  <c r="G45"/>
  <c r="G52"/>
  <c r="G59"/>
  <c r="G60"/>
  <c r="G62"/>
  <c r="G64"/>
  <c r="G65"/>
  <c r="G66"/>
  <c r="G68"/>
  <c r="G70"/>
  <c r="G72"/>
  <c r="G74"/>
  <c r="G77"/>
  <c r="F75" s="1"/>
  <c r="G81"/>
  <c r="G84"/>
  <c r="G86"/>
  <c r="G88"/>
  <c r="G94"/>
  <c r="F91" s="1"/>
  <c r="G98"/>
  <c r="F97" s="1"/>
  <c r="G101"/>
  <c r="F100" s="1"/>
  <c r="G105"/>
  <c r="G109"/>
  <c r="G112"/>
  <c r="G118"/>
  <c r="G122"/>
  <c r="G124"/>
  <c r="G127"/>
  <c r="G129"/>
  <c r="G130"/>
  <c r="G131"/>
  <c r="G132"/>
  <c r="G138"/>
  <c r="G144"/>
  <c r="G150"/>
  <c r="G156"/>
  <c r="G165"/>
  <c r="G171"/>
  <c r="G176"/>
  <c r="G177"/>
  <c r="G178"/>
  <c r="G180"/>
  <c r="F179" s="1"/>
  <c r="G185"/>
  <c r="F182" s="1"/>
  <c r="G186"/>
  <c r="G189"/>
  <c r="G193"/>
  <c r="F187" s="1"/>
  <c r="G196"/>
  <c r="G198"/>
  <c r="G200"/>
  <c r="G203"/>
  <c r="G205"/>
  <c r="G207"/>
  <c r="G210"/>
  <c r="G214"/>
  <c r="G216"/>
  <c r="G217"/>
  <c r="G220"/>
  <c r="F218" s="1"/>
  <c r="G223"/>
  <c r="G226"/>
  <c r="G228"/>
  <c r="G230"/>
  <c r="G232"/>
  <c r="G234"/>
  <c r="G236"/>
  <c r="G238"/>
  <c r="G240"/>
  <c r="G242"/>
  <c r="G244"/>
  <c r="G246"/>
  <c r="G248"/>
  <c r="G250"/>
  <c r="G252"/>
  <c r="F249" s="1"/>
  <c r="G254"/>
  <c r="F253" s="1"/>
  <c r="G258"/>
  <c r="F257" s="1"/>
  <c r="G259"/>
  <c r="G260"/>
  <c r="G261"/>
  <c r="G262"/>
  <c r="AO242" i="24"/>
  <c r="AN242"/>
  <c r="G242"/>
  <c r="AK241"/>
  <c r="AL241"/>
  <c r="BA240"/>
  <c r="BA239"/>
  <c r="BA237"/>
  <c r="BA236"/>
  <c r="BA234"/>
  <c r="BA233"/>
  <c r="BA231"/>
  <c r="BA230"/>
  <c r="BA228"/>
  <c r="BA227"/>
  <c r="BA225"/>
  <c r="BA224"/>
  <c r="BA222"/>
  <c r="BA221"/>
  <c r="BA219"/>
  <c r="BA218"/>
  <c r="BA216"/>
  <c r="BA215"/>
  <c r="BA213"/>
  <c r="BA212"/>
  <c r="BA210"/>
  <c r="BA209"/>
  <c r="BA207"/>
  <c r="BA206"/>
  <c r="BA204"/>
  <c r="BA203"/>
  <c r="BA201"/>
  <c r="BA200"/>
  <c r="BA199"/>
  <c r="BA198"/>
  <c r="BA196"/>
  <c r="BA195"/>
  <c r="BA194"/>
  <c r="BA193"/>
  <c r="BA192"/>
  <c r="BA190"/>
  <c r="BA189"/>
  <c r="BA188"/>
  <c r="BA187"/>
  <c r="BA185"/>
  <c r="BA184"/>
  <c r="BA182"/>
  <c r="BA181"/>
  <c r="BA179"/>
  <c r="BA178"/>
  <c r="BA176"/>
  <c r="BA175"/>
  <c r="BA173"/>
  <c r="BA172"/>
  <c r="BA170"/>
  <c r="BA168"/>
  <c r="BA167"/>
  <c r="BA165"/>
  <c r="BA163"/>
  <c r="BA162"/>
  <c r="BA160"/>
  <c r="BA158"/>
  <c r="BA157"/>
  <c r="BA155"/>
  <c r="BA154"/>
  <c r="BA153"/>
  <c r="BA152"/>
  <c r="BA150"/>
  <c r="BA149"/>
  <c r="BA147"/>
  <c r="BA146"/>
  <c r="BA145"/>
  <c r="BA144"/>
  <c r="BA143"/>
  <c r="BA141"/>
  <c r="BA140"/>
  <c r="BA139"/>
  <c r="BA138"/>
  <c r="BA137"/>
  <c r="BA135"/>
  <c r="BA134"/>
  <c r="BA132"/>
  <c r="BA131"/>
  <c r="BA129"/>
  <c r="BA128"/>
  <c r="BA126"/>
  <c r="BA125"/>
  <c r="BA123"/>
  <c r="BA122"/>
  <c r="BA121"/>
  <c r="BA120"/>
  <c r="BA119"/>
  <c r="BA118"/>
  <c r="BA116"/>
  <c r="BA115"/>
  <c r="BA114"/>
  <c r="BA113"/>
  <c r="BA111"/>
  <c r="BA110"/>
  <c r="BA108"/>
  <c r="BA107"/>
  <c r="BA105"/>
  <c r="BA104"/>
  <c r="BA102"/>
  <c r="BA101"/>
  <c r="BA99"/>
  <c r="BA98"/>
  <c r="BA96"/>
  <c r="BA95"/>
  <c r="BA93"/>
  <c r="BA92"/>
  <c r="BA90"/>
  <c r="BA89"/>
  <c r="BA87"/>
  <c r="BA86"/>
  <c r="BA84"/>
  <c r="BA83"/>
  <c r="BA81"/>
  <c r="BA80"/>
  <c r="BA78"/>
  <c r="BA77"/>
  <c r="BA75"/>
  <c r="BA74"/>
  <c r="BA72"/>
  <c r="BA71"/>
  <c r="BA69"/>
  <c r="BA68"/>
  <c r="BA66"/>
  <c r="BA65"/>
  <c r="BA64"/>
  <c r="BA63"/>
  <c r="BA62"/>
  <c r="BA61"/>
  <c r="BA59"/>
  <c r="BA58"/>
  <c r="BA56"/>
  <c r="BA55"/>
  <c r="BA54"/>
  <c r="BA53"/>
  <c r="BA52"/>
  <c r="BA51"/>
  <c r="BA50"/>
  <c r="BA49"/>
  <c r="BA48"/>
  <c r="BA47"/>
  <c r="BA45"/>
  <c r="BA44"/>
  <c r="BA42"/>
  <c r="BA40"/>
  <c r="BA38"/>
  <c r="BA37"/>
  <c r="BA35"/>
  <c r="BA34"/>
  <c r="BA32"/>
  <c r="BA31"/>
  <c r="BA30"/>
  <c r="BA29"/>
  <c r="BA28"/>
  <c r="BA26"/>
  <c r="BA25"/>
  <c r="BA23"/>
  <c r="BA22"/>
  <c r="BA20"/>
  <c r="BA19"/>
  <c r="BA17"/>
  <c r="BA16"/>
  <c r="BA14"/>
  <c r="BA13"/>
  <c r="BA11"/>
  <c r="BA10"/>
  <c r="F8"/>
  <c r="G9"/>
  <c r="G12"/>
  <c r="G15"/>
  <c r="G18"/>
  <c r="G21"/>
  <c r="G24"/>
  <c r="G27"/>
  <c r="G33"/>
  <c r="G36"/>
  <c r="G39"/>
  <c r="G41"/>
  <c r="G43"/>
  <c r="G46"/>
  <c r="G57"/>
  <c r="G60"/>
  <c r="G67"/>
  <c r="G70"/>
  <c r="G73"/>
  <c r="G76"/>
  <c r="G79"/>
  <c r="G82"/>
  <c r="G85"/>
  <c r="G88"/>
  <c r="G91"/>
  <c r="G94"/>
  <c r="G97"/>
  <c r="G100"/>
  <c r="G103"/>
  <c r="G106"/>
  <c r="G109"/>
  <c r="G112"/>
  <c r="G117"/>
  <c r="G124"/>
  <c r="G127"/>
  <c r="G130"/>
  <c r="G133"/>
  <c r="G136"/>
  <c r="G142"/>
  <c r="G148"/>
  <c r="G151"/>
  <c r="G156"/>
  <c r="G159"/>
  <c r="G161"/>
  <c r="G164"/>
  <c r="G169"/>
  <c r="G174"/>
  <c r="G177"/>
  <c r="G180"/>
  <c r="G183"/>
  <c r="G186"/>
  <c r="G191"/>
  <c r="G197"/>
  <c r="G202"/>
  <c r="G205"/>
  <c r="G208"/>
  <c r="G211"/>
  <c r="G214"/>
  <c r="G217"/>
  <c r="G220"/>
  <c r="G223"/>
  <c r="G226"/>
  <c r="G229"/>
  <c r="G232"/>
  <c r="G235"/>
  <c r="G238"/>
  <c r="AO118" i="23"/>
  <c r="AN118"/>
  <c r="G118"/>
  <c r="AK117"/>
  <c r="AL117"/>
  <c r="BA85"/>
  <c r="AZ81"/>
  <c r="AZ53"/>
  <c r="AZ33"/>
  <c r="AZ22"/>
  <c r="AZ19"/>
  <c r="BA16"/>
  <c r="AZ10"/>
  <c r="G11"/>
  <c r="F8" s="1"/>
  <c r="G15"/>
  <c r="G20"/>
  <c r="G24"/>
  <c r="G28"/>
  <c r="G31"/>
  <c r="G34"/>
  <c r="G38"/>
  <c r="G42"/>
  <c r="G46"/>
  <c r="G50"/>
  <c r="G54"/>
  <c r="G59"/>
  <c r="G63"/>
  <c r="G68"/>
  <c r="F65" s="1"/>
  <c r="G71"/>
  <c r="G73"/>
  <c r="G78"/>
  <c r="G82"/>
  <c r="G84"/>
  <c r="G88"/>
  <c r="G91"/>
  <c r="G93"/>
  <c r="F94"/>
  <c r="G97"/>
  <c r="G101"/>
  <c r="G105"/>
  <c r="F103" s="1"/>
  <c r="G110"/>
  <c r="G112"/>
  <c r="G116"/>
  <c r="F113" s="1"/>
  <c r="AO185" i="22"/>
  <c r="AN185"/>
  <c r="G185"/>
  <c r="AK184"/>
  <c r="AL184"/>
  <c r="BA178"/>
  <c r="BA177"/>
  <c r="BA175"/>
  <c r="BA174"/>
  <c r="BA172"/>
  <c r="BA171"/>
  <c r="BA169"/>
  <c r="BA168"/>
  <c r="BA126"/>
  <c r="AZ124"/>
  <c r="AZ111"/>
  <c r="BA97"/>
  <c r="AZ94"/>
  <c r="BA80"/>
  <c r="BA65"/>
  <c r="BA55"/>
  <c r="AZ35"/>
  <c r="BA20"/>
  <c r="AZ10"/>
  <c r="G11"/>
  <c r="F8" s="1"/>
  <c r="G19"/>
  <c r="G27"/>
  <c r="G32"/>
  <c r="G36"/>
  <c r="G41"/>
  <c r="G45"/>
  <c r="G50"/>
  <c r="G54"/>
  <c r="G57"/>
  <c r="G59"/>
  <c r="G60"/>
  <c r="G61"/>
  <c r="G64"/>
  <c r="G70"/>
  <c r="G74"/>
  <c r="F67" s="1"/>
  <c r="G79"/>
  <c r="G85"/>
  <c r="G88"/>
  <c r="G91"/>
  <c r="G95"/>
  <c r="G96"/>
  <c r="G100"/>
  <c r="G103"/>
  <c r="G112"/>
  <c r="G125"/>
  <c r="G133"/>
  <c r="F101" s="1"/>
  <c r="G134"/>
  <c r="G144"/>
  <c r="G151"/>
  <c r="F148" s="1"/>
  <c r="G155"/>
  <c r="G157"/>
  <c r="G163"/>
  <c r="F160" s="1"/>
  <c r="G166"/>
  <c r="F164" s="1"/>
  <c r="G167"/>
  <c r="G170"/>
  <c r="G173"/>
  <c r="G176"/>
  <c r="G179"/>
  <c r="F180"/>
  <c r="G183"/>
  <c r="AO103" i="21"/>
  <c r="AN103"/>
  <c r="G103"/>
  <c r="AK102"/>
  <c r="AL102"/>
  <c r="BA97"/>
  <c r="BA95"/>
  <c r="BA74"/>
  <c r="BA72"/>
  <c r="BA65"/>
  <c r="BA62"/>
  <c r="BA52"/>
  <c r="AZ48"/>
  <c r="AZ35"/>
  <c r="AZ13"/>
  <c r="G11"/>
  <c r="F8" s="1"/>
  <c r="G14"/>
  <c r="G18"/>
  <c r="G21"/>
  <c r="G24"/>
  <c r="G27"/>
  <c r="G30"/>
  <c r="G33"/>
  <c r="G36"/>
  <c r="G41"/>
  <c r="F39" s="1"/>
  <c r="G45"/>
  <c r="G49"/>
  <c r="G51"/>
  <c r="G56"/>
  <c r="G61"/>
  <c r="F59" s="1"/>
  <c r="G64"/>
  <c r="G69"/>
  <c r="G70"/>
  <c r="G71"/>
  <c r="G73"/>
  <c r="G75"/>
  <c r="G76"/>
  <c r="F77"/>
  <c r="G80"/>
  <c r="G85"/>
  <c r="G89"/>
  <c r="F86" s="1"/>
  <c r="G92"/>
  <c r="G93"/>
  <c r="G94"/>
  <c r="G96"/>
  <c r="G99"/>
  <c r="F98" s="1"/>
  <c r="AO86" i="20"/>
  <c r="AN86"/>
  <c r="G86"/>
  <c r="AK85"/>
  <c r="AL85"/>
  <c r="BA77"/>
  <c r="BA75"/>
  <c r="BA74"/>
  <c r="BA73"/>
  <c r="BA71"/>
  <c r="BA70"/>
  <c r="BA69"/>
  <c r="BA68"/>
  <c r="AZ64"/>
  <c r="BA52"/>
  <c r="BA23"/>
  <c r="G11"/>
  <c r="F8" s="1"/>
  <c r="G22"/>
  <c r="G26"/>
  <c r="G28"/>
  <c r="G32"/>
  <c r="G36"/>
  <c r="G37"/>
  <c r="G40"/>
  <c r="F30" s="1"/>
  <c r="G47"/>
  <c r="G51"/>
  <c r="F49" s="1"/>
  <c r="G54"/>
  <c r="G56"/>
  <c r="G60"/>
  <c r="F57" s="1"/>
  <c r="F62"/>
  <c r="G65"/>
  <c r="G67"/>
  <c r="F66" s="1"/>
  <c r="G76"/>
  <c r="G79"/>
  <c r="G84"/>
  <c r="AO205" i="19"/>
  <c r="AN205"/>
  <c r="G205"/>
  <c r="AK204"/>
  <c r="AL204"/>
  <c r="BA181"/>
  <c r="BA180"/>
  <c r="BA173"/>
  <c r="BA171"/>
  <c r="BA170"/>
  <c r="BA168"/>
  <c r="BA166"/>
  <c r="BA165"/>
  <c r="BA164"/>
  <c r="BA162"/>
  <c r="BA159"/>
  <c r="BA158"/>
  <c r="BA153"/>
  <c r="BA151"/>
  <c r="BA134"/>
  <c r="BA107"/>
  <c r="BA106"/>
  <c r="BA101"/>
  <c r="BA99"/>
  <c r="BA89"/>
  <c r="BA83"/>
  <c r="BA64"/>
  <c r="BA63"/>
  <c r="BA62"/>
  <c r="BA61"/>
  <c r="BA60"/>
  <c r="BA59"/>
  <c r="BA57"/>
  <c r="BA40"/>
  <c r="BA39"/>
  <c r="BA31"/>
  <c r="BA29"/>
  <c r="BA22"/>
  <c r="BA20"/>
  <c r="AZ10"/>
  <c r="G11"/>
  <c r="F8" s="1"/>
  <c r="G15"/>
  <c r="G19"/>
  <c r="G28"/>
  <c r="G38"/>
  <c r="G56"/>
  <c r="G65"/>
  <c r="G82"/>
  <c r="G88"/>
  <c r="G96"/>
  <c r="G97"/>
  <c r="G98"/>
  <c r="F93" s="1"/>
  <c r="G100"/>
  <c r="G105"/>
  <c r="G113"/>
  <c r="F103" s="1"/>
  <c r="G115"/>
  <c r="G117"/>
  <c r="G119"/>
  <c r="G121"/>
  <c r="F122"/>
  <c r="G133"/>
  <c r="G137"/>
  <c r="F135" s="1"/>
  <c r="G143"/>
  <c r="G146"/>
  <c r="G150"/>
  <c r="F147" s="1"/>
  <c r="G155"/>
  <c r="G157"/>
  <c r="G160"/>
  <c r="G161"/>
  <c r="G163"/>
  <c r="G169"/>
  <c r="G176"/>
  <c r="F177"/>
  <c r="G179"/>
  <c r="F191"/>
  <c r="G193"/>
  <c r="AO231" i="18"/>
  <c r="AN231"/>
  <c r="G231"/>
  <c r="AK230"/>
  <c r="AL230"/>
  <c r="BA229"/>
  <c r="BA228"/>
  <c r="BA227"/>
  <c r="BA225"/>
  <c r="BA224"/>
  <c r="BA223"/>
  <c r="BA221"/>
  <c r="BA220"/>
  <c r="BA219"/>
  <c r="BA217"/>
  <c r="BA216"/>
  <c r="BA215"/>
  <c r="BA212"/>
  <c r="BA211"/>
  <c r="BA210"/>
  <c r="BA208"/>
  <c r="BA207"/>
  <c r="BA206"/>
  <c r="BA204"/>
  <c r="BA203"/>
  <c r="BA202"/>
  <c r="BA200"/>
  <c r="BA199"/>
  <c r="BA198"/>
  <c r="BA196"/>
  <c r="BA195"/>
  <c r="BA194"/>
  <c r="BA192"/>
  <c r="BA191"/>
  <c r="BA190"/>
  <c r="BA188"/>
  <c r="BA187"/>
  <c r="BA186"/>
  <c r="BA184"/>
  <c r="BA183"/>
  <c r="BA182"/>
  <c r="BA180"/>
  <c r="BA179"/>
  <c r="BA178"/>
  <c r="BA176"/>
  <c r="BA175"/>
  <c r="BA174"/>
  <c r="BA172"/>
  <c r="BA171"/>
  <c r="BA170"/>
  <c r="BA167"/>
  <c r="BA166"/>
  <c r="BA165"/>
  <c r="BA163"/>
  <c r="BA162"/>
  <c r="BA161"/>
  <c r="BA159"/>
  <c r="BA158"/>
  <c r="BA157"/>
  <c r="BA155"/>
  <c r="BA154"/>
  <c r="BA153"/>
  <c r="BA151"/>
  <c r="BA150"/>
  <c r="BA149"/>
  <c r="BA147"/>
  <c r="BA146"/>
  <c r="BA145"/>
  <c r="BA143"/>
  <c r="BA142"/>
  <c r="BA141"/>
  <c r="BA139"/>
  <c r="BA138"/>
  <c r="BA137"/>
  <c r="BA135"/>
  <c r="BA134"/>
  <c r="BA133"/>
  <c r="BA131"/>
  <c r="BA130"/>
  <c r="BA129"/>
  <c r="BA127"/>
  <c r="BA126"/>
  <c r="BA125"/>
  <c r="BA123"/>
  <c r="BA122"/>
  <c r="BA121"/>
  <c r="BA119"/>
  <c r="BA118"/>
  <c r="BA117"/>
  <c r="BA115"/>
  <c r="BA114"/>
  <c r="BA113"/>
  <c r="BA111"/>
  <c r="BA110"/>
  <c r="BA109"/>
  <c r="BA106"/>
  <c r="BA105"/>
  <c r="BA104"/>
  <c r="BA101"/>
  <c r="BA100"/>
  <c r="BA99"/>
  <c r="BA97"/>
  <c r="BA96"/>
  <c r="BA95"/>
  <c r="BA93"/>
  <c r="BA92"/>
  <c r="BA91"/>
  <c r="BA89"/>
  <c r="BA88"/>
  <c r="BA87"/>
  <c r="BA85"/>
  <c r="BA84"/>
  <c r="BA83"/>
  <c r="BA80"/>
  <c r="BA79"/>
  <c r="BA78"/>
  <c r="BA76"/>
  <c r="BA75"/>
  <c r="BA74"/>
  <c r="BA72"/>
  <c r="BA71"/>
  <c r="BA70"/>
  <c r="BA68"/>
  <c r="BA67"/>
  <c r="BA66"/>
  <c r="BA64"/>
  <c r="BA63"/>
  <c r="BA62"/>
  <c r="BA60"/>
  <c r="BA59"/>
  <c r="BA58"/>
  <c r="BA56"/>
  <c r="BA55"/>
  <c r="BA54"/>
  <c r="BA52"/>
  <c r="BA51"/>
  <c r="BA50"/>
  <c r="BA48"/>
  <c r="BA47"/>
  <c r="BA46"/>
  <c r="BA44"/>
  <c r="BA43"/>
  <c r="BA42"/>
  <c r="BA40"/>
  <c r="BA39"/>
  <c r="BA38"/>
  <c r="BA36"/>
  <c r="BA35"/>
  <c r="BA34"/>
  <c r="BA32"/>
  <c r="BA31"/>
  <c r="BA30"/>
  <c r="BA28"/>
  <c r="BA27"/>
  <c r="BA26"/>
  <c r="BA24"/>
  <c r="BA23"/>
  <c r="BA22"/>
  <c r="BA20"/>
  <c r="BA19"/>
  <c r="BA18"/>
  <c r="BA16"/>
  <c r="BA15"/>
  <c r="BA14"/>
  <c r="BA12"/>
  <c r="BA11"/>
  <c r="BA10"/>
  <c r="G9"/>
  <c r="G13"/>
  <c r="G17"/>
  <c r="G21"/>
  <c r="G25"/>
  <c r="G29"/>
  <c r="G33"/>
  <c r="G37"/>
  <c r="F8" s="1"/>
  <c r="G41"/>
  <c r="G45"/>
  <c r="G49"/>
  <c r="G53"/>
  <c r="G57"/>
  <c r="G61"/>
  <c r="G65"/>
  <c r="G69"/>
  <c r="G73"/>
  <c r="G77"/>
  <c r="G82"/>
  <c r="F81" s="1"/>
  <c r="G86"/>
  <c r="G90"/>
  <c r="G94"/>
  <c r="G98"/>
  <c r="F102"/>
  <c r="G103"/>
  <c r="G108"/>
  <c r="F107" s="1"/>
  <c r="G112"/>
  <c r="G116"/>
  <c r="G120"/>
  <c r="G124"/>
  <c r="G128"/>
  <c r="G132"/>
  <c r="G136"/>
  <c r="G140"/>
  <c r="G144"/>
  <c r="G148"/>
  <c r="G152"/>
  <c r="G156"/>
  <c r="G160"/>
  <c r="G164"/>
  <c r="G169"/>
  <c r="F168" s="1"/>
  <c r="G173"/>
  <c r="G177"/>
  <c r="G181"/>
  <c r="G185"/>
  <c r="G189"/>
  <c r="G193"/>
  <c r="G197"/>
  <c r="G201"/>
  <c r="G205"/>
  <c r="G209"/>
  <c r="G214"/>
  <c r="F213" s="1"/>
  <c r="G218"/>
  <c r="G222"/>
  <c r="G226"/>
  <c r="AO362" i="17"/>
  <c r="AN362"/>
  <c r="G362"/>
  <c r="AK361"/>
  <c r="AL361"/>
  <c r="BA355"/>
  <c r="BA324"/>
  <c r="BA315"/>
  <c r="BA309"/>
  <c r="BA308"/>
  <c r="BA307"/>
  <c r="BA305"/>
  <c r="BA303"/>
  <c r="BA302"/>
  <c r="BA300"/>
  <c r="BA298"/>
  <c r="BA291"/>
  <c r="BA284"/>
  <c r="BA283"/>
  <c r="BA282"/>
  <c r="BA280"/>
  <c r="BA279"/>
  <c r="BA275"/>
  <c r="BA274"/>
  <c r="BA272"/>
  <c r="BA271"/>
  <c r="BA256"/>
  <c r="BA255"/>
  <c r="BA253"/>
  <c r="BA252"/>
  <c r="BA246"/>
  <c r="BA244"/>
  <c r="BA241"/>
  <c r="BA240"/>
  <c r="BA239"/>
  <c r="BA177"/>
  <c r="AZ162"/>
  <c r="BA158"/>
  <c r="BA157"/>
  <c r="BA156"/>
  <c r="BA154"/>
  <c r="BA153"/>
  <c r="BA152"/>
  <c r="BA151"/>
  <c r="BA150"/>
  <c r="BA147"/>
  <c r="BA136"/>
  <c r="AZ134"/>
  <c r="BA125"/>
  <c r="BA100"/>
  <c r="BA90"/>
  <c r="BA71"/>
  <c r="BA61"/>
  <c r="AZ58"/>
  <c r="AZ51"/>
  <c r="AZ42"/>
  <c r="AZ19"/>
  <c r="BA15"/>
  <c r="BA14"/>
  <c r="BA13"/>
  <c r="AZ10"/>
  <c r="F8"/>
  <c r="G11"/>
  <c r="G12"/>
  <c r="G20"/>
  <c r="F17" s="1"/>
  <c r="G27"/>
  <c r="G34"/>
  <c r="G43"/>
  <c r="F40" s="1"/>
  <c r="G52"/>
  <c r="G60"/>
  <c r="G70"/>
  <c r="G74"/>
  <c r="G82"/>
  <c r="G85"/>
  <c r="G88"/>
  <c r="F79" s="1"/>
  <c r="G89"/>
  <c r="G99"/>
  <c r="G124"/>
  <c r="F127"/>
  <c r="G129"/>
  <c r="G130"/>
  <c r="G131"/>
  <c r="F132"/>
  <c r="G135"/>
  <c r="G139"/>
  <c r="G146"/>
  <c r="F160"/>
  <c r="G163"/>
  <c r="G166"/>
  <c r="F164" s="1"/>
  <c r="G176"/>
  <c r="G196"/>
  <c r="G206"/>
  <c r="G209"/>
  <c r="G214"/>
  <c r="G222"/>
  <c r="G227"/>
  <c r="F223" s="1"/>
  <c r="G235"/>
  <c r="G238"/>
  <c r="G243"/>
  <c r="G245"/>
  <c r="F236" s="1"/>
  <c r="G249"/>
  <c r="G251"/>
  <c r="F250" s="1"/>
  <c r="G270"/>
  <c r="G278"/>
  <c r="G290"/>
  <c r="G297"/>
  <c r="G299"/>
  <c r="G301"/>
  <c r="G312"/>
  <c r="G314"/>
  <c r="F313" s="1"/>
  <c r="G323"/>
  <c r="G340"/>
  <c r="G344"/>
  <c r="F341" s="1"/>
  <c r="G354"/>
  <c r="AO690" i="16"/>
  <c r="AN690"/>
  <c r="G690"/>
  <c r="AK689"/>
  <c r="AL689"/>
  <c r="BA660"/>
  <c r="BA636"/>
  <c r="BA613"/>
  <c r="BA612"/>
  <c r="BA604"/>
  <c r="BA603"/>
  <c r="BA602"/>
  <c r="BA597"/>
  <c r="BA571"/>
  <c r="BA570"/>
  <c r="BA566"/>
  <c r="BA553"/>
  <c r="AZ551"/>
  <c r="BA543"/>
  <c r="BA535"/>
  <c r="BA534"/>
  <c r="BA513"/>
  <c r="BA489"/>
  <c r="BA480"/>
  <c r="BA478"/>
  <c r="BA472"/>
  <c r="BA471"/>
  <c r="BA469"/>
  <c r="BA468"/>
  <c r="BA466"/>
  <c r="BA465"/>
  <c r="BA453"/>
  <c r="BA438"/>
  <c r="BA434"/>
  <c r="BA407"/>
  <c r="BA406"/>
  <c r="BA404"/>
  <c r="BA402"/>
  <c r="BA385"/>
  <c r="BA382"/>
  <c r="BA381"/>
  <c r="BA369"/>
  <c r="BA367"/>
  <c r="BA366"/>
  <c r="BA351"/>
  <c r="BA344"/>
  <c r="AZ336"/>
  <c r="BA329"/>
  <c r="BA328"/>
  <c r="BA327"/>
  <c r="BA326"/>
  <c r="BA325"/>
  <c r="BA323"/>
  <c r="BA322"/>
  <c r="BA321"/>
  <c r="BA320"/>
  <c r="AZ298"/>
  <c r="AZ282"/>
  <c r="BA270"/>
  <c r="BA268"/>
  <c r="BA267"/>
  <c r="BA262"/>
  <c r="BA232"/>
  <c r="BA225"/>
  <c r="AZ217"/>
  <c r="AZ213"/>
  <c r="AZ208"/>
  <c r="BA205"/>
  <c r="BA201"/>
  <c r="AZ198"/>
  <c r="BA195"/>
  <c r="BA142"/>
  <c r="BA138"/>
  <c r="AZ136"/>
  <c r="AZ131"/>
  <c r="BA67"/>
  <c r="BA59"/>
  <c r="BA57"/>
  <c r="BA54"/>
  <c r="BA53"/>
  <c r="BA52"/>
  <c r="BA51"/>
  <c r="BA50"/>
  <c r="BA46"/>
  <c r="BA44"/>
  <c r="BA42"/>
  <c r="BA41"/>
  <c r="BA40"/>
  <c r="BA39"/>
  <c r="BA38"/>
  <c r="BA37"/>
  <c r="BA30"/>
  <c r="BA28"/>
  <c r="BA19"/>
  <c r="BA18"/>
  <c r="BA16"/>
  <c r="BA15"/>
  <c r="BA14"/>
  <c r="BA13"/>
  <c r="G12"/>
  <c r="F8" s="1"/>
  <c r="G27"/>
  <c r="G29"/>
  <c r="G31"/>
  <c r="G32"/>
  <c r="G33"/>
  <c r="G34"/>
  <c r="G36"/>
  <c r="F35" s="1"/>
  <c r="G49"/>
  <c r="G66"/>
  <c r="G70"/>
  <c r="F63" s="1"/>
  <c r="G71"/>
  <c r="G125"/>
  <c r="G132"/>
  <c r="G137"/>
  <c r="G141"/>
  <c r="G146"/>
  <c r="G152"/>
  <c r="G156"/>
  <c r="G183"/>
  <c r="G187"/>
  <c r="G194"/>
  <c r="F191" s="1"/>
  <c r="G200"/>
  <c r="G204"/>
  <c r="G210"/>
  <c r="G214"/>
  <c r="G218"/>
  <c r="G220"/>
  <c r="G224"/>
  <c r="G231"/>
  <c r="F227" s="1"/>
  <c r="G237"/>
  <c r="G240"/>
  <c r="G243"/>
  <c r="G249"/>
  <c r="G254"/>
  <c r="G257"/>
  <c r="G261"/>
  <c r="G266"/>
  <c r="F274"/>
  <c r="G278"/>
  <c r="F280"/>
  <c r="G283"/>
  <c r="G287"/>
  <c r="G288"/>
  <c r="F285" s="1"/>
  <c r="G289"/>
  <c r="G291"/>
  <c r="G293"/>
  <c r="G295"/>
  <c r="G299"/>
  <c r="G304"/>
  <c r="G307"/>
  <c r="F296" s="1"/>
  <c r="G311"/>
  <c r="G317"/>
  <c r="G318"/>
  <c r="G319"/>
  <c r="G333"/>
  <c r="F334"/>
  <c r="G337"/>
  <c r="G341"/>
  <c r="G343"/>
  <c r="G350"/>
  <c r="G354"/>
  <c r="F338" s="1"/>
  <c r="G361"/>
  <c r="G364"/>
  <c r="G365"/>
  <c r="F362" s="1"/>
  <c r="G375"/>
  <c r="G377"/>
  <c r="G380"/>
  <c r="G384"/>
  <c r="G388"/>
  <c r="G392"/>
  <c r="G393"/>
  <c r="G396"/>
  <c r="G399"/>
  <c r="G401"/>
  <c r="G405"/>
  <c r="G410"/>
  <c r="G415"/>
  <c r="G418"/>
  <c r="G420"/>
  <c r="F411" s="1"/>
  <c r="G425"/>
  <c r="G429"/>
  <c r="G433"/>
  <c r="F430" s="1"/>
  <c r="G437"/>
  <c r="G443"/>
  <c r="G448"/>
  <c r="F444" s="1"/>
  <c r="G452"/>
  <c r="G458"/>
  <c r="G459"/>
  <c r="F456" s="1"/>
  <c r="G462"/>
  <c r="G464"/>
  <c r="G467"/>
  <c r="F463" s="1"/>
  <c r="G470"/>
  <c r="G475"/>
  <c r="G477"/>
  <c r="F473" s="1"/>
  <c r="G488"/>
  <c r="G497"/>
  <c r="G498"/>
  <c r="G499"/>
  <c r="G502"/>
  <c r="G505"/>
  <c r="G509"/>
  <c r="F503" s="1"/>
  <c r="G510"/>
  <c r="G512"/>
  <c r="G529"/>
  <c r="G533"/>
  <c r="G538"/>
  <c r="G539"/>
  <c r="G540"/>
  <c r="G542"/>
  <c r="G548"/>
  <c r="G552"/>
  <c r="G562"/>
  <c r="F549" s="1"/>
  <c r="G565"/>
  <c r="G569"/>
  <c r="G580"/>
  <c r="F563" s="1"/>
  <c r="G583"/>
  <c r="G588"/>
  <c r="G596"/>
  <c r="G599"/>
  <c r="F600"/>
  <c r="G601"/>
  <c r="G611"/>
  <c r="G628"/>
  <c r="G629"/>
  <c r="G631"/>
  <c r="G635"/>
  <c r="F625" s="1"/>
  <c r="G659"/>
  <c r="AO715" i="15"/>
  <c r="AN715"/>
  <c r="G715"/>
  <c r="AK714"/>
  <c r="AL714"/>
  <c r="BA707"/>
  <c r="BA693"/>
  <c r="BA692"/>
  <c r="BA689"/>
  <c r="BA688"/>
  <c r="BA687"/>
  <c r="BA685"/>
  <c r="BA682"/>
  <c r="BA681"/>
  <c r="BA678"/>
  <c r="BA677"/>
  <c r="BA675"/>
  <c r="BA673"/>
  <c r="BA670"/>
  <c r="BA668"/>
  <c r="BA666"/>
  <c r="BA664"/>
  <c r="BA662"/>
  <c r="BA661"/>
  <c r="BA659"/>
  <c r="BA657"/>
  <c r="BA648"/>
  <c r="BA644"/>
  <c r="BA638"/>
  <c r="BA629"/>
  <c r="BA597"/>
  <c r="BA573"/>
  <c r="BA524"/>
  <c r="BA519"/>
  <c r="BA504"/>
  <c r="BA497"/>
  <c r="BA490"/>
  <c r="BA466"/>
  <c r="BA443"/>
  <c r="BA416"/>
  <c r="AZ407"/>
  <c r="AZ399"/>
  <c r="BA374"/>
  <c r="BA371"/>
  <c r="BA368"/>
  <c r="BA336"/>
  <c r="AZ329"/>
  <c r="BA318"/>
  <c r="BA317"/>
  <c r="BA316"/>
  <c r="BA315"/>
  <c r="BA314"/>
  <c r="BA313"/>
  <c r="BA312"/>
  <c r="BA310"/>
  <c r="BA309"/>
  <c r="BA286"/>
  <c r="BA285"/>
  <c r="BA284"/>
  <c r="BA283"/>
  <c r="BA282"/>
  <c r="BA281"/>
  <c r="BA280"/>
  <c r="BA273"/>
  <c r="BA269"/>
  <c r="BA251"/>
  <c r="BA250"/>
  <c r="BA246"/>
  <c r="BA245"/>
  <c r="BA213"/>
  <c r="BA212"/>
  <c r="BA196"/>
  <c r="BA181"/>
  <c r="BA176"/>
  <c r="BA166"/>
  <c r="AZ161"/>
  <c r="BA144"/>
  <c r="AZ132"/>
  <c r="AZ65"/>
  <c r="BA55"/>
  <c r="BA45"/>
  <c r="AZ27"/>
  <c r="AZ10"/>
  <c r="G11"/>
  <c r="F8" s="1"/>
  <c r="G25"/>
  <c r="G28"/>
  <c r="G31"/>
  <c r="G34"/>
  <c r="G40"/>
  <c r="G44"/>
  <c r="G54"/>
  <c r="G66"/>
  <c r="G79"/>
  <c r="G87"/>
  <c r="G101"/>
  <c r="F76" s="1"/>
  <c r="G118"/>
  <c r="G122"/>
  <c r="G133"/>
  <c r="G143"/>
  <c r="G148"/>
  <c r="G151"/>
  <c r="G155"/>
  <c r="G162"/>
  <c r="G165"/>
  <c r="G169"/>
  <c r="G171"/>
  <c r="G175"/>
  <c r="G180"/>
  <c r="G186"/>
  <c r="G190"/>
  <c r="G195"/>
  <c r="G202"/>
  <c r="G211"/>
  <c r="F208" s="1"/>
  <c r="G225"/>
  <c r="G233"/>
  <c r="G244"/>
  <c r="G249"/>
  <c r="G268"/>
  <c r="G272"/>
  <c r="G275"/>
  <c r="G279"/>
  <c r="G287"/>
  <c r="G297"/>
  <c r="G308"/>
  <c r="G311"/>
  <c r="G319"/>
  <c r="G325"/>
  <c r="G327"/>
  <c r="G331"/>
  <c r="F321" s="1"/>
  <c r="G335"/>
  <c r="G342"/>
  <c r="G348"/>
  <c r="G353"/>
  <c r="G356"/>
  <c r="G365"/>
  <c r="G367"/>
  <c r="G370"/>
  <c r="G373"/>
  <c r="G382"/>
  <c r="G390"/>
  <c r="F378" s="1"/>
  <c r="G394"/>
  <c r="G395"/>
  <c r="G396"/>
  <c r="F392" s="1"/>
  <c r="F397"/>
  <c r="G400"/>
  <c r="G403"/>
  <c r="F402" s="1"/>
  <c r="F405"/>
  <c r="G408"/>
  <c r="G413"/>
  <c r="F409" s="1"/>
  <c r="G415"/>
  <c r="G421"/>
  <c r="G427"/>
  <c r="G428"/>
  <c r="G431"/>
  <c r="G434"/>
  <c r="G436"/>
  <c r="G441"/>
  <c r="G442"/>
  <c r="G448"/>
  <c r="G452"/>
  <c r="F449" s="1"/>
  <c r="G459"/>
  <c r="G465"/>
  <c r="G472"/>
  <c r="G478"/>
  <c r="G488"/>
  <c r="G489"/>
  <c r="G496"/>
  <c r="G503"/>
  <c r="G510"/>
  <c r="G518"/>
  <c r="G523"/>
  <c r="F520" s="1"/>
  <c r="G536"/>
  <c r="G541"/>
  <c r="G542"/>
  <c r="G554"/>
  <c r="G567"/>
  <c r="G572"/>
  <c r="G585"/>
  <c r="F568" s="1"/>
  <c r="G596"/>
  <c r="G600"/>
  <c r="G611"/>
  <c r="G624"/>
  <c r="G628"/>
  <c r="G637"/>
  <c r="G643"/>
  <c r="F625" s="1"/>
  <c r="G647"/>
  <c r="G654"/>
  <c r="G655"/>
  <c r="G656"/>
  <c r="G658"/>
  <c r="G660"/>
  <c r="G663"/>
  <c r="G667"/>
  <c r="G671"/>
  <c r="G672"/>
  <c r="G674"/>
  <c r="G676"/>
  <c r="G680"/>
  <c r="G684"/>
  <c r="G686"/>
  <c r="G691"/>
  <c r="G695"/>
  <c r="G704"/>
  <c r="G706"/>
  <c r="F705" s="1"/>
  <c r="AO381" i="14"/>
  <c r="AN381"/>
  <c r="G381"/>
  <c r="AK380"/>
  <c r="AL380"/>
  <c r="BA364"/>
  <c r="BA363"/>
  <c r="BA360"/>
  <c r="BA359"/>
  <c r="BA356"/>
  <c r="BA355"/>
  <c r="BA309"/>
  <c r="BA290"/>
  <c r="BA289"/>
  <c r="BA285"/>
  <c r="AZ283"/>
  <c r="BA261"/>
  <c r="BA249"/>
  <c r="BA246"/>
  <c r="BA243"/>
  <c r="BA217"/>
  <c r="BA200"/>
  <c r="BA199"/>
  <c r="BA198"/>
  <c r="BA197"/>
  <c r="BA196"/>
  <c r="BA195"/>
  <c r="BA194"/>
  <c r="BA184"/>
  <c r="BA172"/>
  <c r="BA167"/>
  <c r="BA161"/>
  <c r="BA151"/>
  <c r="BA150"/>
  <c r="BA144"/>
  <c r="BA143"/>
  <c r="BA114"/>
  <c r="BA113"/>
  <c r="BA102"/>
  <c r="BA99"/>
  <c r="AZ97"/>
  <c r="BA89"/>
  <c r="BA84"/>
  <c r="AZ80"/>
  <c r="BA72"/>
  <c r="BA71"/>
  <c r="AZ49"/>
  <c r="AZ45"/>
  <c r="BA34"/>
  <c r="AZ10"/>
  <c r="G11"/>
  <c r="F8" s="1"/>
  <c r="G25"/>
  <c r="G29"/>
  <c r="G33"/>
  <c r="G46"/>
  <c r="G50"/>
  <c r="G58"/>
  <c r="G60"/>
  <c r="F63"/>
  <c r="G66"/>
  <c r="G70"/>
  <c r="G81"/>
  <c r="G83"/>
  <c r="G88"/>
  <c r="G98"/>
  <c r="G101"/>
  <c r="F109"/>
  <c r="G112"/>
  <c r="G119"/>
  <c r="G125"/>
  <c r="G142"/>
  <c r="G149"/>
  <c r="G160"/>
  <c r="G166"/>
  <c r="G171"/>
  <c r="G174"/>
  <c r="G183"/>
  <c r="G191"/>
  <c r="G192"/>
  <c r="G193"/>
  <c r="G209"/>
  <c r="G212"/>
  <c r="F206" s="1"/>
  <c r="G216"/>
  <c r="G219"/>
  <c r="G222"/>
  <c r="G234"/>
  <c r="G242"/>
  <c r="F241" s="1"/>
  <c r="G245"/>
  <c r="G248"/>
  <c r="G251"/>
  <c r="F255"/>
  <c r="G257"/>
  <c r="F259"/>
  <c r="G260"/>
  <c r="G265"/>
  <c r="G266"/>
  <c r="F263" s="1"/>
  <c r="G267"/>
  <c r="G269"/>
  <c r="G271"/>
  <c r="G273"/>
  <c r="G275"/>
  <c r="F274" s="1"/>
  <c r="G277"/>
  <c r="G279"/>
  <c r="G284"/>
  <c r="F281" s="1"/>
  <c r="G288"/>
  <c r="F286" s="1"/>
  <c r="G293"/>
  <c r="G295"/>
  <c r="G298"/>
  <c r="G299"/>
  <c r="G302"/>
  <c r="G304"/>
  <c r="G307"/>
  <c r="G308"/>
  <c r="G313"/>
  <c r="G317"/>
  <c r="G323"/>
  <c r="F324"/>
  <c r="G327"/>
  <c r="G348"/>
  <c r="G354"/>
  <c r="G358"/>
  <c r="G362"/>
  <c r="G366"/>
  <c r="G374"/>
  <c r="F375"/>
  <c r="G378"/>
  <c r="AO188" i="13"/>
  <c r="AN188"/>
  <c r="G188"/>
  <c r="AK187"/>
  <c r="AL187"/>
  <c r="BA185"/>
  <c r="BA181"/>
  <c r="BA177"/>
  <c r="BA162"/>
  <c r="BA161"/>
  <c r="BA159"/>
  <c r="BA158"/>
  <c r="BA150"/>
  <c r="BA130"/>
  <c r="BA121"/>
  <c r="BA120"/>
  <c r="BA117"/>
  <c r="BA112"/>
  <c r="AZ102"/>
  <c r="BA85"/>
  <c r="BA83"/>
  <c r="BA79"/>
  <c r="BA72"/>
  <c r="BA67"/>
  <c r="AZ62"/>
  <c r="AZ33"/>
  <c r="F8"/>
  <c r="G10"/>
  <c r="G18"/>
  <c r="G21"/>
  <c r="G26"/>
  <c r="G29"/>
  <c r="G31"/>
  <c r="G34"/>
  <c r="G38"/>
  <c r="G43"/>
  <c r="G52"/>
  <c r="G59"/>
  <c r="G63"/>
  <c r="F64"/>
  <c r="G66"/>
  <c r="G71"/>
  <c r="F68" s="1"/>
  <c r="G78"/>
  <c r="G82"/>
  <c r="F80" s="1"/>
  <c r="G91"/>
  <c r="G93"/>
  <c r="G95"/>
  <c r="G97"/>
  <c r="G99"/>
  <c r="G103"/>
  <c r="G107"/>
  <c r="G108"/>
  <c r="F100" s="1"/>
  <c r="G111"/>
  <c r="G116"/>
  <c r="G119"/>
  <c r="F123"/>
  <c r="G125"/>
  <c r="G129"/>
  <c r="G134"/>
  <c r="F132" s="1"/>
  <c r="G139"/>
  <c r="G142"/>
  <c r="G145"/>
  <c r="F137" s="1"/>
  <c r="F147"/>
  <c r="G149"/>
  <c r="G157"/>
  <c r="F168"/>
  <c r="G170"/>
  <c r="G174"/>
  <c r="G175"/>
  <c r="F172" s="1"/>
  <c r="G176"/>
  <c r="G178"/>
  <c r="G180"/>
  <c r="G182"/>
  <c r="G184"/>
  <c r="G186"/>
  <c r="AO49" i="12"/>
  <c r="AN49"/>
  <c r="G49"/>
  <c r="AK48"/>
  <c r="AL48"/>
  <c r="BA46"/>
  <c r="BA42"/>
  <c r="BA40"/>
  <c r="BA38"/>
  <c r="BA36"/>
  <c r="BA34"/>
  <c r="BA32"/>
  <c r="BA30"/>
  <c r="BA26"/>
  <c r="BA24"/>
  <c r="BA22"/>
  <c r="BA20"/>
  <c r="BA18"/>
  <c r="BA16"/>
  <c r="BA14"/>
  <c r="BA12"/>
  <c r="BA10"/>
  <c r="G9"/>
  <c r="F8" s="1"/>
  <c r="G11"/>
  <c r="G13"/>
  <c r="G15"/>
  <c r="G17"/>
  <c r="G19"/>
  <c r="G21"/>
  <c r="G23"/>
  <c r="G25"/>
  <c r="G27"/>
  <c r="G29"/>
  <c r="G31"/>
  <c r="F28" s="1"/>
  <c r="G33"/>
  <c r="G35"/>
  <c r="G37"/>
  <c r="G39"/>
  <c r="G41"/>
  <c r="G45"/>
  <c r="G47"/>
  <c r="D42" i="11"/>
  <c r="B7"/>
  <c r="B6"/>
  <c r="C1"/>
  <c r="B1"/>
  <c r="AZ62" i="1"/>
  <c r="AZ61"/>
  <c r="AZ57"/>
  <c r="AZ56"/>
  <c r="AZ54"/>
  <c r="AZ53"/>
  <c r="AZ52"/>
  <c r="AZ50"/>
  <c r="AZ49"/>
  <c r="AZ48"/>
  <c r="AZ46"/>
  <c r="AZ45"/>
  <c r="AZ43"/>
  <c r="AZ42"/>
  <c r="AZ41"/>
  <c r="AZ39"/>
  <c r="AZ38"/>
  <c r="AZ37"/>
  <c r="AZ36"/>
  <c r="AZ35"/>
  <c r="AZ34"/>
  <c r="AZ33"/>
  <c r="AZ31"/>
  <c r="AZ30"/>
  <c r="AZ29"/>
  <c r="AZ27"/>
  <c r="B1" i="9"/>
  <c r="C1"/>
  <c r="B7"/>
  <c r="B6"/>
  <c r="H22" i="36" l="1"/>
  <c r="J24" i="1" s="1"/>
  <c r="H42" i="11"/>
  <c r="J23" i="1" s="1"/>
  <c r="J25" l="1"/>
  <c r="D8" s="1"/>
</calcChain>
</file>

<file path=xl/sharedStrings.xml><?xml version="1.0" encoding="utf-8"?>
<sst xmlns="http://schemas.openxmlformats.org/spreadsheetml/2006/main" count="10887" uniqueCount="4725">
  <si>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</si>
  <si>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</si>
  <si>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</si>
  <si>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</si>
  <si>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</si>
  <si>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</si>
  <si>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</si>
  <si>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</si>
  <si>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</si>
  <si>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</si>
  <si>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</si>
  <si>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</si>
  <si>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</si>
  <si>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</si>
  <si>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</si>
  <si>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</si>
  <si>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</si>
  <si>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</si>
  <si>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</si>
  <si>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</si>
  <si>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</si>
  <si>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</si>
  <si>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</si>
  <si>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</si>
  <si>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</si>
  <si>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</si>
  <si>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</si>
  <si>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</si>
  <si>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</si>
  <si>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</si>
  <si>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</si>
  <si>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</si>
  <si>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</si>
  <si>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</si>
  <si>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</si>
  <si>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</si>
  <si>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</si>
  <si>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</si>
  <si>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</si>
  <si>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</si>
  <si>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</si>
  <si>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</si>
  <si>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21_2016</t>
  </si>
  <si>
    <t>Útulek pro opuštěná zvířata Třebíč</t>
  </si>
  <si>
    <t>Třebíč</t>
  </si>
  <si>
    <t>Město Třebíč</t>
  </si>
  <si>
    <t>Karlovo nám. 104/55</t>
  </si>
  <si>
    <t>Třebíč-Vnitřní Město</t>
  </si>
  <si>
    <t>67401</t>
  </si>
  <si>
    <t>ING. System s.r.o.</t>
  </si>
  <si>
    <t>Komenského nám. 141/5</t>
  </si>
  <si>
    <t>27728854</t>
  </si>
  <si>
    <t>CZ27728854</t>
  </si>
  <si>
    <t>00290629</t>
  </si>
  <si>
    <t>CZ00290629</t>
  </si>
  <si>
    <t>Stavební objekt</t>
  </si>
  <si>
    <t>1</t>
  </si>
  <si>
    <t>Vestavba a přístavba do haly</t>
  </si>
  <si>
    <t>2</t>
  </si>
  <si>
    <t>Přístupová komunikace a přípojky</t>
  </si>
  <si>
    <t>Celkem za stavbu</t>
  </si>
  <si>
    <t>1. PODMÍNKY PRO ZPRACOVÁNÍ NABÍDKOVÉ CENY</t>
  </si>
  <si>
    <t xml:space="preserve">        Preambule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</si>
  <si>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</si>
  <si>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 Soupis stavebních prací, dodávek a služeb je sestaven v souladu s podmínkami vyhlášky Ministerstva pro místní rozvoj č.230/2012 Sb.</t>
  </si>
  <si>
    <t xml:space="preserve">        Vymezení některých pojmů</t>
  </si>
  <si>
    <t>Pro účely zpracování nabídkové ceny se jsou použity některé pojmy, pod kterými se rozumí:</t>
  </si>
  <si>
    <t xml:space="preserve">        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t>
  </si>
  <si>
    <t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t>
  </si>
  <si>
    <t xml:space="preserve">        Ostatními náklady náklady dodavatele spojené se splněním povinností dodavatele vyplývajících z obchodních či jiných podmínek zadávací dokumentace. Patří do nich zejména náklady na vyhotovení dokumentace skutečného provedení stavby, náklady na geodetické zaměření dokončeného díla, náklady spojené s podmínkami pro publicitu projektu, náklady na dílenskou či výrobní dokumentaci apod.</t>
  </si>
  <si>
    <t xml:space="preserve">        Položkovým rozpočtem dokument odpovídající svým obsahem a strukturou soupisu stavebních prací, dodávek a služeb, předaného zadavatelem dodavateli ke zpracování nabídky, v němž dodavatel doplní k jednotlivým položkám stavebních prací, dodávek nebo služeb svoje nabídkové jednotkové ceny a stanoví i celkovou nabídkovou cenu příslušné položky a dále stanoví nabídkové ceny dle struktury soupisu až po celkovou nabídkovou cenu za veškeré stavební práce, dodávky nebo služby, které jsou obsahem soupisu stavebních prací, dodávek a služeb.</t>
  </si>
  <si>
    <t xml:space="preserve">        Vedlejšími náklady náklady na činností zhotovitele, které nejsou zahrnuty v položkách soupisu stavebních prací, dodávek nebo služeb, ale se zhotovením stavby souvisí a jsou pro realizaci stavby nezbytné.</t>
  </si>
  <si>
    <t xml:space="preserve">        Cenová soustava</t>
  </si>
  <si>
    <t xml:space="preserve">        Použitá cenová soustava</t>
  </si>
  <si>
    <t>Soupisy stavebních prací, dodávek a služeb jsou zpracovány s použitím uvedené cenové soustavy. Položky z cenové soustavy mají uveden odkaz na cenovou soustavu včetně označení příslušného ceníku.</t>
  </si>
  <si>
    <t>Individuální položky</t>
  </si>
  <si>
    <t>Položky soupisu prací, které cenová soustava neobsahuje, jsou označeny popisem „vlastní“ či v posledních 3 znacích svého kódu obsahují písmeno X. Pro tyto položky jsou cenové a technické podmínky definovány jejich popisem, případně odkazem na konkrétní část příslušné dokumentace.</t>
  </si>
  <si>
    <t xml:space="preserve">        Závaznost a změna soupisu</t>
  </si>
  <si>
    <t>Závaznost soupisu</t>
  </si>
  <si>
    <t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t>
  </si>
  <si>
    <t xml:space="preserve"> Zvláštní podmínky pro stanovení nabídkové ceny</t>
  </si>
  <si>
    <t xml:space="preserve">        Přeprava vybouraných hmot, suti a vytěžené zeminy</t>
  </si>
  <si>
    <t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jednotkovou cenu, aby celková cena položky odpovídala jeho konkrétním technologickým podmínkám a konkrétní přepravní vzdálenosti, při soupisem vymezeném množství měrných jednotek.</t>
  </si>
  <si>
    <t xml:space="preserve">        Vedlejší a ostatní náklady</t>
  </si>
  <si>
    <t>Tyto náklady jsou popsány v samostatném soupisu stavebních prací, dodávek a služeb s tím, že dodavatel je povinen v rámci těchto nákladů ocenit všechny definované náklady souhrnně pro celou stavbu.</t>
  </si>
  <si>
    <t>2. SPECIFICKÉ PODMÍNKY PRO ZPRACOVÁNÍ NABÍDKOVÉ CENY</t>
  </si>
  <si>
    <t>- Zhotovitel je povinen před zpracováním závazné cenové nabídky důkladně prostudovat kompletní projektovou dokumentaci a podat nabídku takovou, aby byl schopen stavbu realizovat v celém rozsahu stanoveném projektovou dokumentací. Součástí dokumentace jsou konstrukční detaily a specifikace jednotlivých řešení.</t>
  </si>
  <si>
    <t>Rozsah:</t>
  </si>
  <si>
    <t>Rekapitulace soupisů náležejících k objektu</t>
  </si>
  <si>
    <t>Soupis</t>
  </si>
  <si>
    <t>Cena (Kč)</t>
  </si>
  <si>
    <t>0000</t>
  </si>
  <si>
    <t>VRN</t>
  </si>
  <si>
    <t>0101</t>
  </si>
  <si>
    <t>Bourací práce a demontáže - hala</t>
  </si>
  <si>
    <t>0201</t>
  </si>
  <si>
    <t>Stavební část - hrubá stavba - vestavba</t>
  </si>
  <si>
    <t>0202</t>
  </si>
  <si>
    <t>Stavební část - hrubá stavba - přístavby</t>
  </si>
  <si>
    <t>0204</t>
  </si>
  <si>
    <t>Stavební část - kompletační konstrukce - vestavba</t>
  </si>
  <si>
    <t>0205</t>
  </si>
  <si>
    <t>Stavební část - kompletační konstrukce - přístavby</t>
  </si>
  <si>
    <t>0210</t>
  </si>
  <si>
    <t>Vnitřní a vnější výplňové prvky</t>
  </si>
  <si>
    <t>0215</t>
  </si>
  <si>
    <t>Opláštění haly</t>
  </si>
  <si>
    <t>0216</t>
  </si>
  <si>
    <t>Požární stěna</t>
  </si>
  <si>
    <t>0217</t>
  </si>
  <si>
    <t>Jímka deštová</t>
  </si>
  <si>
    <t>0218</t>
  </si>
  <si>
    <t>Venkovní terénní úpravy a oplocení</t>
  </si>
  <si>
    <t>0219</t>
  </si>
  <si>
    <t>Opěrná zídka a mlatová cesta</t>
  </si>
  <si>
    <t>0220</t>
  </si>
  <si>
    <t>Interier</t>
  </si>
  <si>
    <t>0301</t>
  </si>
  <si>
    <t>Kanalizace</t>
  </si>
  <si>
    <t>0302</t>
  </si>
  <si>
    <t>Vodovod</t>
  </si>
  <si>
    <t>0303</t>
  </si>
  <si>
    <t>Zařizovací předměty</t>
  </si>
  <si>
    <t>0304</t>
  </si>
  <si>
    <t>Vytápění</t>
  </si>
  <si>
    <t>0311</t>
  </si>
  <si>
    <t>Vzduchotechnika</t>
  </si>
  <si>
    <t>0321</t>
  </si>
  <si>
    <t>Elektroinstalace silnoproud + slaboproud</t>
  </si>
  <si>
    <t>0322</t>
  </si>
  <si>
    <t>Hromosvod</t>
  </si>
  <si>
    <t>0323</t>
  </si>
  <si>
    <t>EZS</t>
  </si>
  <si>
    <t>0331</t>
  </si>
  <si>
    <t>Přípojení teplovodu pod halou</t>
  </si>
  <si>
    <t>0332</t>
  </si>
  <si>
    <t>Teplovodní výměníková stanice</t>
  </si>
  <si>
    <t>0401</t>
  </si>
  <si>
    <t>Požární bezpečnost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</si>
  <si>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</si>
  <si>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</si>
  <si>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</si>
  <si>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</si>
  <si>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</si>
  <si>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</si>
  <si>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</si>
  <si>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VN</t>
  </si>
  <si>
    <t>Vedlejší náklady</t>
  </si>
  <si>
    <t>00411 R</t>
  </si>
  <si>
    <t>Přípravné a průzkumné služby či práce</t>
  </si>
  <si>
    <t>Soubor</t>
  </si>
  <si>
    <t>Vlastní</t>
  </si>
  <si>
    <t>Náklady dodavatele vyplývající z povinností dodavatele stanovených obchodními podmínkami před zahájením stavebních prací. Tato skupina zahrnuje zejména náklady na přípravné činnosti.</t>
  </si>
  <si>
    <t>005111010R</t>
  </si>
  <si>
    <t>Zaměření stavby před výstavbou (sítí, objektu...)</t>
  </si>
  <si>
    <t>Zaměření stavby před výstavbou: přenesení poloh sítí, hranic pozemku apod. z mapy do terénu, označení a stabilizace lomových bodů, zaměření stávajícího objektu před rekonstrukcí.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</si>
  <si>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</si>
  <si>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</si>
  <si>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</si>
  <si>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</si>
  <si>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</si>
  <si>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</si>
  <si>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</si>
  <si>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</si>
  <si>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</si>
  <si>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</si>
  <si>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</si>
  <si>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</si>
  <si>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</si>
  <si>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</si>
  <si>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</si>
  <si>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</si>
  <si>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</si>
  <si>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</si>
  <si>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 R</t>
  </si>
  <si>
    <t>Předání a převzetí díla</t>
  </si>
  <si>
    <t>Náklady zhotovitele, které vzniknou v souvislosti s povinnostmi zhotovitele při předání a převzetí díla.</t>
  </si>
  <si>
    <t>1001T</t>
  </si>
  <si>
    <t>Přesun stavebních kapacit</t>
  </si>
  <si>
    <t>ON</t>
  </si>
  <si>
    <t>Ostatní náklady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</si>
  <si>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</si>
  <si>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</si>
  <si>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</si>
  <si>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</si>
  <si>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</si>
  <si>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</si>
  <si>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</si>
  <si>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</si>
  <si>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</si>
  <si>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</si>
  <si>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</si>
  <si>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</si>
  <si>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</si>
  <si>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</si>
  <si>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</si>
  <si>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</si>
  <si>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</si>
  <si>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</si>
  <si>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</si>
  <si>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</si>
  <si>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</si>
  <si>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 Finanční náklady</t>
  </si>
  <si>
    <t>Náklady zhotovitele, které vznikají v souvislosti se zajištěním požadavků objednatele.</t>
  </si>
  <si>
    <t>005261020R</t>
  </si>
  <si>
    <t>Bankovní záruky</t>
  </si>
  <si>
    <t>800-0</t>
  </si>
  <si>
    <t>RTS</t>
  </si>
  <si>
    <t>Náklady zhotovitele spojené se zabezpečením a poskytnutím zajišťovacích bankovních záruk, pokud je zadavatel požaduje v obchodních podmínkách.</t>
  </si>
  <si>
    <t>0005X</t>
  </si>
  <si>
    <t>Náklady na zajištění vydání pravomocného kolaudačního souhlasu dle obchodních podmínek</t>
  </si>
  <si>
    <t>soubor</t>
  </si>
  <si>
    <t>Celkem za objekt</t>
  </si>
  <si>
    <t>Zemní práce</t>
  </si>
  <si>
    <t>113 10-7 Odstranění podkladů nebo krytů</t>
  </si>
  <si>
    <t>113107212R00</t>
  </si>
  <si>
    <t>...v ploše jednotlivě přes 200 m2, z kameniva těženého, o tloušťce vrstvy přes 100 do 200 mm</t>
  </si>
  <si>
    <t>m2</t>
  </si>
  <si>
    <t>822-1</t>
  </si>
  <si>
    <t xml:space="preserve">podel haly, před vykopem pro perimetr, hromosvod : </t>
  </si>
  <si>
    <t>JZ : 20*0,8+46*0,4</t>
  </si>
  <si>
    <t>JZ rampy - KAMENIVO ZUSTAVA : 0</t>
  </si>
  <si>
    <t>SV : 12,5*0,4</t>
  </si>
  <si>
    <t/>
  </si>
  <si>
    <t xml:space="preserve">bourani podkladu živičneho krytu za halou : </t>
  </si>
  <si>
    <t>SV, SZ : 447</t>
  </si>
  <si>
    <t>113107231R00</t>
  </si>
  <si>
    <t>...v ploše jednotlivě přes 200 m2, z betonu prostého, o tloušťce vrstvy do 150 mm</t>
  </si>
  <si>
    <t>SV, SZ - pod živičnou vrstvou : 447</t>
  </si>
  <si>
    <t>113108306R00</t>
  </si>
  <si>
    <t>...v ploše jednotlivě do 50 m2, živičných, tloušťka vrstvy 60 mm</t>
  </si>
  <si>
    <t>JZ rampy : 7,6*2,5+4*2,5+3*1,5</t>
  </si>
  <si>
    <t>113108406R00</t>
  </si>
  <si>
    <t>...v ploše jednotlivě nad 50 m2, živičných, tloušťka vrstvy 60 mm</t>
  </si>
  <si>
    <t xml:space="preserve">bourani živičneho krytu za halou : </t>
  </si>
  <si>
    <t>113109410R00</t>
  </si>
  <si>
    <t>...v ploše jednotlivě nad 50 m2, z betonu prostého, tloušťka vrstvy 100 mm</t>
  </si>
  <si>
    <t>SZ pod nánosem bláta : 312</t>
  </si>
  <si>
    <t>113109412R00</t>
  </si>
  <si>
    <t>...v ploše jednotlivě nad 50 m2, z betonu prostého, tloušťka vrstvy 120 mm</t>
  </si>
  <si>
    <t>113 15 Odstranění podkladu, krytu frézováním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</si>
  <si>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</si>
  <si>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113151110R00</t>
  </si>
  <si>
    <t>...povrch živičný, plochy do 500 m2 na jednom objektu nebo při provádění pruhu šířky do  750 mm, tloušťky 20 mm</t>
  </si>
  <si>
    <t>vyrovnávka zvlněného krytu před halou SZ : 60*0,75*2</t>
  </si>
  <si>
    <t>113 20 Vytrhání obrub</t>
  </si>
  <si>
    <t>s vybouráním lože, s přemístěním hmot na skládku na vzdálenost do 3 m nebo naložením na dopravní prostředek</t>
  </si>
  <si>
    <t>113201111R00</t>
  </si>
  <si>
    <t>...chodníkových ležatých</t>
  </si>
  <si>
    <t>m</t>
  </si>
  <si>
    <t>vytrhání obrub podél haly - rampy : 12</t>
  </si>
  <si>
    <t>120 90 Bourání konstrukcí v odkopávkách a prokopávkách</t>
  </si>
  <si>
    <t>korytech vodotečí, melioračních kanálech s přemístěním suti na hromady na vzdálenost do 20 m nebo s naložením na dopravní prostředek,</t>
  </si>
  <si>
    <t>120 90-3 z betonu</t>
  </si>
  <si>
    <t>120901121R00</t>
  </si>
  <si>
    <t>...prostého neprokládaného</t>
  </si>
  <si>
    <t>m3</t>
  </si>
  <si>
    <t>800-1</t>
  </si>
  <si>
    <t xml:space="preserve">odbourání spádovaných nabetonávek na přesahu desky haly : </t>
  </si>
  <si>
    <t>JZ : ((6*6)-6*4)*0,3*0,15</t>
  </si>
  <si>
    <t>SZ : (18,5)*0,3*0,15</t>
  </si>
  <si>
    <t>SV : ((8*6)-(7*4))*0,3*0,15</t>
  </si>
  <si>
    <t xml:space="preserve">odbourání nesoudržného materiálu na přesahu desky haly : </t>
  </si>
  <si>
    <t>JZ : ((6*6))*0,15*0,5</t>
  </si>
  <si>
    <t>SZ : (18,5)*0,15*0,5</t>
  </si>
  <si>
    <t>SV : (8*6)*0,15*0,5</t>
  </si>
  <si>
    <t>120901123R00</t>
  </si>
  <si>
    <t>...železového nebo předpjatého</t>
  </si>
  <si>
    <t>bourani ryhy pro TTS v hale : 11,5*1*0,25</t>
  </si>
  <si>
    <t xml:space="preserve">bourání přesahu desky haly přes vnější hranu sloupu - napoijení kotců na vestavbu : </t>
  </si>
  <si>
    <t>SV - kotce : (20,8+11,6+11,2)*0,5*0,2</t>
  </si>
  <si>
    <t>SZ - kočky : (10,5)*0,5*0,25</t>
  </si>
  <si>
    <t>132 30 Hloubená vykopávka pod základy</t>
  </si>
  <si>
    <t>s přehozením výkopku na vzdálenost 3 m nebo s naložením na ruční dopravní prostředek.</t>
  </si>
  <si>
    <t>132201401R00</t>
  </si>
  <si>
    <t>...v hornině 3</t>
  </si>
  <si>
    <t>prostup základem pro vedení z haly : 2*1,2*1,2*1,0</t>
  </si>
  <si>
    <t>161 10-16 Vytažení výkopku z prostoru pod základy</t>
  </si>
  <si>
    <t>nebo z pracovních šachet při podchycování základového zdiva, bez naložení, avšak s vyprázdněním nádoby na hromady nebo do dopravního prostředku,</t>
  </si>
  <si>
    <t>161101601R00</t>
  </si>
  <si>
    <t>...z horniny 1 až 4, z hloubky přes 1 do 2 m</t>
  </si>
  <si>
    <t>11</t>
  </si>
  <si>
    <t>Přípravné a přidružené práce</t>
  </si>
  <si>
    <t>9 Hodinové zúčtovací sazby</t>
  </si>
  <si>
    <t>909      R00</t>
  </si>
  <si>
    <t>Hzs-nezmeritelne stavebni prace</t>
  </si>
  <si>
    <t>h</t>
  </si>
  <si>
    <t>Prav.M</t>
  </si>
  <si>
    <t>Bude účtováno dle prokazatelné skutečnosti.</t>
  </si>
  <si>
    <t>91</t>
  </si>
  <si>
    <t>Doplňující práce na komunikaci</t>
  </si>
  <si>
    <t>919 73-5 Řezání stávajících krytů nebo podkladů</t>
  </si>
  <si>
    <t>včetně spotřeby vody</t>
  </si>
  <si>
    <t>919735112R00</t>
  </si>
  <si>
    <t>...živičných, hloubky přes 50 do 100 mm</t>
  </si>
  <si>
    <t>horní živičná vrstva</t>
  </si>
  <si>
    <t xml:space="preserve">obkop haly - perimetr a hromosvod : </t>
  </si>
  <si>
    <t>JV perimetr + hromosvod : 20</t>
  </si>
  <si>
    <t>JV rampa : 14+11</t>
  </si>
  <si>
    <t>JV hromosvod : 38</t>
  </si>
  <si>
    <t>ostatní, napojení : 31</t>
  </si>
  <si>
    <t>919735123R00</t>
  </si>
  <si>
    <t>...betonových, hloubky přes 100 do 150 mm</t>
  </si>
  <si>
    <t>pdokald živiční vrstvy</t>
  </si>
  <si>
    <t>94</t>
  </si>
  <si>
    <t>Lešení a stavební výtahy</t>
  </si>
  <si>
    <t>941 94-1 Montáž lešení lehkého pracovního řadového s podlahami</t>
  </si>
  <si>
    <t>941941041R00</t>
  </si>
  <si>
    <t>...šířky od 1,00 do 1,20 m, výšky do 10 m</t>
  </si>
  <si>
    <t>800-3</t>
  </si>
  <si>
    <t>Včetně kotvení lešení.</t>
  </si>
  <si>
    <t>KONSTRUKCI LEŠENÍ LZE V RÁMCI REALIZACE NAHRADIT POJÍZDNOU PRACOVNÍ PLOŠINOU ČI PLOŠINAMI. V TOMTO PŘÍPADĚ ZHOTOVITEL NACENÍ POLOŽKY 94194 (MONTÁŽ, DEMONTÁŽ, POUŽITÍ LEŠENÍ) JAKOU SOURNNOU A KONČENOU CENU ZA POUŽITÍ PRACOVNÍ PLOŠINY ČI PLOŠIN.</t>
  </si>
  <si>
    <t xml:space="preserve">demontáž pláště, OK, klempířských prvkůl : </t>
  </si>
  <si>
    <t>JZ : 6*6*6</t>
  </si>
  <si>
    <t>SZ : 132</t>
  </si>
  <si>
    <t>SV : 8*6*6</t>
  </si>
  <si>
    <t>941 94-19 příplatek k ceně za každý další i započatý měsíc použití lešení</t>
  </si>
  <si>
    <t>941941291R00</t>
  </si>
  <si>
    <t>...šířky od 1,00 do 1,20 m a výšky do 10 m</t>
  </si>
  <si>
    <t>941 94-18 Demontáž lešení lehkého řadového s podlahami</t>
  </si>
  <si>
    <t>941941841R00</t>
  </si>
  <si>
    <t>...šířky přes 1 do 1,2 m, výšky do 10 m</t>
  </si>
  <si>
    <t>946 94-11 Montáž sestavy pojízdného hliníkového lešení (věže)</t>
  </si>
  <si>
    <t>946941102RT2</t>
  </si>
  <si>
    <t>...Montáž pojízdných Alu věží prostorových, 2,5 x 1,45 m, pracovní výška 6,3 m</t>
  </si>
  <si>
    <t>946 94-119 nájemné sestavy pojízdného hliníkového lešení (věže)</t>
  </si>
  <si>
    <t>946941192RT2</t>
  </si>
  <si>
    <t>...Nájemné pojízdných Alu věží prostorových, 2,5 x 1,45 m, pracovní výška 6,3 m</t>
  </si>
  <si>
    <t>den</t>
  </si>
  <si>
    <t>946 94-18 Demontáž sestavy pojízdného hliníkového lešení (věže)</t>
  </si>
  <si>
    <t>946941802RT2</t>
  </si>
  <si>
    <t>...Demontáž pojízdných Alu věží prostorových, 2,5 x 1,45 m, pracovní výška 6,3 m</t>
  </si>
  <si>
    <t>96</t>
  </si>
  <si>
    <t>Bourání konstrukcí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</si>
  <si>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</si>
  <si>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</si>
  <si>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962032231R00</t>
  </si>
  <si>
    <t>...z cihel pálených nebo vápenopískových, na maltu vápenou nebo vápenocementovou</t>
  </si>
  <si>
    <t>801-3</t>
  </si>
  <si>
    <t xml:space="preserve">bourání podezdívky haly : </t>
  </si>
  <si>
    <t>(6+3+8)*6*(0,3*1,1)</t>
  </si>
  <si>
    <t>966 07 Přerušení ocelových profilů</t>
  </si>
  <si>
    <t>966079861R00</t>
  </si>
  <si>
    <t>...průřezu do 200 mm2</t>
  </si>
  <si>
    <t>kus</t>
  </si>
  <si>
    <t>966079871R00</t>
  </si>
  <si>
    <t>...průřezu do 400 mm2</t>
  </si>
  <si>
    <t>968 07-1 Vyvěšení nebo zavěšení kovových křídel</t>
  </si>
  <si>
    <t>s případným uložením a opětovným zavěšením po provedení stavebních změn,</t>
  </si>
  <si>
    <t>968071137R00</t>
  </si>
  <si>
    <t>...vrat, plochy přes 4 m2</t>
  </si>
  <si>
    <t>Případný zisk za prodej demontovaných ocelových prvků je ve prospěch zhotovitele.</t>
  </si>
  <si>
    <t>vrata hala asymetrická dvoukřídlá : (6+8)*2</t>
  </si>
  <si>
    <t>968 07-2 Vybourání a vyjmutí kovových rámů a rolet</t>
  </si>
  <si>
    <t>968 07-21 rámů</t>
  </si>
  <si>
    <t>968072247R00</t>
  </si>
  <si>
    <t>...okenních jednoduchých, plochy přes 4 m2</t>
  </si>
  <si>
    <t>pásová okna hala : (6+8)*6*1,2</t>
  </si>
  <si>
    <t>968072559R00</t>
  </si>
  <si>
    <t>...vrat, mimo posuvných a skládaných, plochy přes 5 m2</t>
  </si>
  <si>
    <t>Vybourání rámu včetně přerušení profilů rámu konstrukce vrat na úrovni desky haly. Včetně začištění tohoto řezu do roviny.</t>
  </si>
  <si>
    <t>vrata hala asymetrická dvoukřídlá : (6+8)*(4,0*3,5)</t>
  </si>
  <si>
    <t>97</t>
  </si>
  <si>
    <t>Prorážení otvorů</t>
  </si>
  <si>
    <t>970 25 Řezání železobetonu</t>
  </si>
  <si>
    <t>970251250R00</t>
  </si>
  <si>
    <t>...řezání železobetonu, hloubka řezu 250 mm</t>
  </si>
  <si>
    <t>pro přípojku TTS : 2*11,5+1,5</t>
  </si>
  <si>
    <t>971 04-2 Vybourání otvorů v betonových příčkách a zdech</t>
  </si>
  <si>
    <t>základových nebo nadzákladových,</t>
  </si>
  <si>
    <t>971042261R00</t>
  </si>
  <si>
    <t>...plochy do 0,0225 m2, tloušťky do 600 mm</t>
  </si>
  <si>
    <t>Včetně pomocného lešení o výšce podlahy do 1900 mm a pro zatížení do 1,5 kPa  (150 kg/m2).</t>
  </si>
  <si>
    <t>prostup základem pro vedení z haly : 2</t>
  </si>
  <si>
    <t>711</t>
  </si>
  <si>
    <t>Izolace proti vodě</t>
  </si>
  <si>
    <t>711 14 Odstranění izolace proti vodě - pásy přitavením</t>
  </si>
  <si>
    <t>711140101R00</t>
  </si>
  <si>
    <t>...vodorovné, 1 vrstva</t>
  </si>
  <si>
    <t>800-711</t>
  </si>
  <si>
    <t>(6+3+8)*6*(0,7)</t>
  </si>
  <si>
    <t>764</t>
  </si>
  <si>
    <t>Konstrukce klempířské</t>
  </si>
  <si>
    <t>764 21-15 Demontáž žlabů</t>
  </si>
  <si>
    <t>764352810R00</t>
  </si>
  <si>
    <t>...podokapních půlkruhových rovných, rš 330 mm, sklonu do 30°</t>
  </si>
  <si>
    <t>800-764</t>
  </si>
  <si>
    <t>demontáž žlab celá hala : 66*2</t>
  </si>
  <si>
    <t>764 21-19 Demontáž ostatních prvků střešních</t>
  </si>
  <si>
    <t>764391840R00</t>
  </si>
  <si>
    <t>...závětrné lišty, rš 400 a 500 mm, sklonu do 30°</t>
  </si>
  <si>
    <t>19</t>
  </si>
  <si>
    <t>764 21-25 Demontáž odpadních trub nebo součástí</t>
  </si>
  <si>
    <t>764454803R00</t>
  </si>
  <si>
    <t>...trub kruhových , o průměru 150 mm</t>
  </si>
  <si>
    <t>demontáž svody celá hala : 2*4*6</t>
  </si>
  <si>
    <t>767</t>
  </si>
  <si>
    <t>Konstrukce zámečnické</t>
  </si>
  <si>
    <t>767 90-009 Demontáž atypických ocelových konstrukcí</t>
  </si>
  <si>
    <t>767900090RAA</t>
  </si>
  <si>
    <t>...hmotnosti do 50 kg/ kus</t>
  </si>
  <si>
    <t>kg</t>
  </si>
  <si>
    <t>AP-PSV</t>
  </si>
  <si>
    <t xml:space="preserve">paždíky a tyče v urovni roštu : </t>
  </si>
  <si>
    <t xml:space="preserve">ram vrat zvlastni položka : </t>
  </si>
  <si>
    <t>vodorovna u soklu stojata : (105-(14*4))*9,29</t>
  </si>
  <si>
    <t>vodorovna u soklu na vyšku : (105-(14*4))*9,29</t>
  </si>
  <si>
    <t>kotevni plechy a spojvaci prostředky : 0,35</t>
  </si>
  <si>
    <t>767900010RX</t>
  </si>
  <si>
    <t>Demontáž obložení stěn - plášť haly, včetně likvidace</t>
  </si>
  <si>
    <t>Zhotoviteli se doporučuje před naceněním položky provést prohlídku stávající konstrukce. Dle sond jsou panely částečně s polystyrenovou, částečně s vložkou z minerální vaty.</t>
  </si>
  <si>
    <t>Položkou se rozumí demontáž kompletního opláštění stěn haly, včetně pomocných ocelových roštů a lemování, mimo ty, které jsou uvedené ve zvláštních položkách.. Demontáž ocelových profilů U - paždíků je ceněn zvlášť, v položce "Demontáž atypických ocelových konstr. do 50 kg kus". Ocelové prvky mimo rozsah uvedený v položce "Demontáž atypických ocelových konstr. do 50 kg kus" jsou obsaženy v této položce.</t>
  </si>
  <si>
    <t>Cena včetně manipulace, odvozu a likvidace suti v souladu s platnými předpisy.</t>
  </si>
  <si>
    <t>-(7*6*1+6*3,5*4)</t>
  </si>
  <si>
    <t>-(8*6*1+8*3,5*4)</t>
  </si>
  <si>
    <t>787</t>
  </si>
  <si>
    <t>Zasklívání</t>
  </si>
  <si>
    <t>787 60-8 Vysklení oken a dveří</t>
  </si>
  <si>
    <t>787600801R00</t>
  </si>
  <si>
    <t>...sklo ploché do 1 m2</t>
  </si>
  <si>
    <t>800-787</t>
  </si>
  <si>
    <t>D96</t>
  </si>
  <si>
    <t>Přesuny suti a vybouraných hmot</t>
  </si>
  <si>
    <t>979 08-4 Poplatek za skládku</t>
  </si>
  <si>
    <t>979990121R00</t>
  </si>
  <si>
    <t>...asfaltové pásy</t>
  </si>
  <si>
    <t>t</t>
  </si>
  <si>
    <t>979990162R00</t>
  </si>
  <si>
    <t>...Poplatek za skládku suti - dřevo+sklo</t>
  </si>
  <si>
    <t>979999999R00</t>
  </si>
  <si>
    <t>...suti s 10 % příměsí - DUFONEV Brno</t>
  </si>
  <si>
    <t>Nadezdívky, omítka + ostatní čistá suť</t>
  </si>
  <si>
    <t>979990107R0X</t>
  </si>
  <si>
    <t>Poplatek za skládku suti - živice a beton z komunikací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</si>
  <si>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</si>
  <si>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</si>
  <si>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</si>
  <si>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</si>
  <si>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</si>
  <si>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</si>
  <si>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</si>
  <si>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</si>
  <si>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</si>
  <si>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</si>
  <si>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</si>
  <si>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</si>
  <si>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</si>
  <si>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</si>
  <si>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132201111R00</t>
  </si>
  <si>
    <t>...do 100 m3, v hornině 3, hloubení strojně</t>
  </si>
  <si>
    <t xml:space="preserve">obkopání (perimetr a hromosvod) : </t>
  </si>
  <si>
    <t xml:space="preserve">85% strojově = koeficient 0,85 : </t>
  </si>
  <si>
    <t>SV (perimetr : 1,5*0,8*0,80*0,85</t>
  </si>
  <si>
    <t>SV hromosvod : 65*0,4*0,8*0,85</t>
  </si>
  <si>
    <t>SZ : 19*0,8*0,80*0,85</t>
  </si>
  <si>
    <t>Jz (perimetr + hromosvod) : 20*0,8*0,80*0,85</t>
  </si>
  <si>
    <t>Jz ( hromosvod) : 46*0,4*0,8*0,85</t>
  </si>
  <si>
    <t>Mezisoučet</t>
  </si>
  <si>
    <t>rýha pro TTS v hale : 11,5*1*0,5</t>
  </si>
  <si>
    <t>šachta na kraji haly : 1*1*1</t>
  </si>
  <si>
    <t>tts : 2</t>
  </si>
  <si>
    <t>139 6 Ruční výkop jam, rýh a šachet</t>
  </si>
  <si>
    <t>s přehozením na vzdálenost do 5 m nebo s naložením na ruční dopravní prostředek</t>
  </si>
  <si>
    <t>139601102R00</t>
  </si>
  <si>
    <t>dočištění výkopu rýh 15% : 52,5*0,15</t>
  </si>
  <si>
    <t>174 10-11 Zásyp sypaninou se zhutněním</t>
  </si>
  <si>
    <t>z jakékoliv horniny s uložením výkopku po vrstvách,</t>
  </si>
  <si>
    <t>174101101R00</t>
  </si>
  <si>
    <t>...jam, šachet, rýh nebo kolem objektů v těchto vykopávkách</t>
  </si>
  <si>
    <t>včetně strojního přemístění materiálu pro zásyp ze vzdálenosti do 10 m od okraje zásypu</t>
  </si>
  <si>
    <t>SV (perimetr : 0</t>
  </si>
  <si>
    <t>SV hromosvod : 65*0,4*0,8</t>
  </si>
  <si>
    <t>SZ (perimetr + hromosvod) : 0</t>
  </si>
  <si>
    <t>Jz (perimetr + hromosvod) - recyklat : 0</t>
  </si>
  <si>
    <t>Jz ( hromosvod) : 46*0,4*0,8</t>
  </si>
  <si>
    <t>rýha pro TTS v hale : 11,5*1*0,45</t>
  </si>
  <si>
    <t>šachta na kraji haly : 0,5</t>
  </si>
  <si>
    <t>175 10-11 Obsyp potrubí</t>
  </si>
  <si>
    <t>sypaninou z vhodných hornin tř. 1 - 4 nebo materiálem připraveným podél výkopu ve vzdálenosti do 3 m od jeho kraje, pro jakoukoliv hloubku výkopu a jakoukoliv míru zhutnění,</t>
  </si>
  <si>
    <t>175101101RT2</t>
  </si>
  <si>
    <t>...bez prohození sypaniny</t>
  </si>
  <si>
    <t>obsyp potrubí teplovod : 11,5*0,6*0,25</t>
  </si>
  <si>
    <t>175 10-12 Obsyp objektů</t>
  </si>
  <si>
    <t>sypaninou z vhodných hornin tř. 1 - 4 nebo materiálem, uloženým ve vzdálenosti do 30 m od vnějšího kraje objektu, pro jakoukoliv míru zhutnění,</t>
  </si>
  <si>
    <t>175101201R00</t>
  </si>
  <si>
    <t xml:space="preserve">obsyp recyklatem : </t>
  </si>
  <si>
    <t>SV (perimetr : 1,5*0,8*0,6</t>
  </si>
  <si>
    <t>SZ : 10,5*0,8*0,6</t>
  </si>
  <si>
    <t>JV (perimetr + hromosvod) : 20*0,8*0,6</t>
  </si>
  <si>
    <t>JZ : 4*0,8*0,6</t>
  </si>
  <si>
    <t>451 Lože pod potrubí, stoky a drobné objekty</t>
  </si>
  <si>
    <t>v otevřeném výkopu,</t>
  </si>
  <si>
    <t>451572111R00</t>
  </si>
  <si>
    <t>...z kameniva drobného těženého 0÷4 mm</t>
  </si>
  <si>
    <t>827-1</t>
  </si>
  <si>
    <t>obsyp potrubí teplovod : 11,5*0,6*0,15</t>
  </si>
  <si>
    <t>59691002.AR</t>
  </si>
  <si>
    <t>recyklát  betonový; frakce 16,0 až 32,0 mm</t>
  </si>
  <si>
    <t>T</t>
  </si>
  <si>
    <t>SPCM</t>
  </si>
  <si>
    <t xml:space="preserve">uvažována obj. hmotnost bet recyklátu 1950kg/m3 : </t>
  </si>
  <si>
    <t>obsyp perimetru : 17,3*1,95</t>
  </si>
  <si>
    <t>Základy a zvláštní zakládání</t>
  </si>
  <si>
    <t>273 32 Beton základových desek železový</t>
  </si>
  <si>
    <t>bez dodávky a uložení výztuže</t>
  </si>
  <si>
    <t>273321321R00</t>
  </si>
  <si>
    <t>...z betonu C 20/25</t>
  </si>
  <si>
    <t>801-1</t>
  </si>
  <si>
    <t>doplnění desky po vedení TTS : 11,35*1*0,1</t>
  </si>
  <si>
    <t>274 31 Beton základových pasů prostý</t>
  </si>
  <si>
    <t>274 31-3 prostý</t>
  </si>
  <si>
    <t>274313621R00</t>
  </si>
  <si>
    <t>POZOR - VYROVNÁVKA - PODKLADOVÉ PASY NA STÁVAJÍCÍ DESCE HALY. VIZ DETAILY.</t>
  </si>
  <si>
    <t>Betonová deska v hale vykazuje výrazné nerovnosti a výškové rozdíly v ploše. Z tohoto důvodu je nutné provést vyrovnávací betonové prahy. Viz detail. Prahy budou provedeny z betonu C20/25, původní podklad bude připraven viz bod výše.</t>
  </si>
  <si>
    <t xml:space="preserve">"15" : </t>
  </si>
  <si>
    <t>A : (8,155+18,19+19,66+17,38+10,34+10,34+8,95+17,1+3,15+0,8+9,4)*0,15*0,2</t>
  </si>
  <si>
    <t>B : (27,885+24+3,25+11,85+11,85+7,35+7,7+3,15+18,3)*0,15*0,2</t>
  </si>
  <si>
    <t xml:space="preserve">"10" : </t>
  </si>
  <si>
    <t>A : (9,4+2,7+8,95+3,8*2+8,95+5,7*4+2,3+2,5+1,6+0,6+5,2+0,35+4,1+8,6+6,25+1,1+1,63+1,08+2,2+2,2)*0,15*0,15</t>
  </si>
  <si>
    <t>B : (2,3+1,35+1,35+2,3)*0,15*0,15</t>
  </si>
  <si>
    <t>274 35 Bednění stěn základových pasů</t>
  </si>
  <si>
    <t>svislé nebo šikmé (odkloněné), půdorysně přímé nebo zalomené, stěn základových pasů ve volných nebo zapažených jámách, rýhách, šachtách, včetně případných vzpěr,</t>
  </si>
  <si>
    <t>274351215RT1</t>
  </si>
  <si>
    <t>...zřízení</t>
  </si>
  <si>
    <t>DOPLNĚNÍ PASŮ kalkulovano doplnění 20% objemu pasu po celé délce obvodé vyzdívky : (6+8+3)*6*0,8*0,20</t>
  </si>
  <si>
    <t>274351216R00</t>
  </si>
  <si>
    <t>...odstranění</t>
  </si>
  <si>
    <t>Včetně očištění, vytřídění a uložení bednicího materiálu.</t>
  </si>
  <si>
    <t>vyrovávací pasy vnitřnáí : 51,93*2</t>
  </si>
  <si>
    <t>274 35-1 Bednění základových pásů tradiční oboustranné</t>
  </si>
  <si>
    <t>274351111R00</t>
  </si>
  <si>
    <t>Bednění základových pasů z prken oboustranné</t>
  </si>
  <si>
    <t>831-2</t>
  </si>
  <si>
    <t>A : (8,155+18,19+19,66+17,38+10,34+10,34+8,95+17,1+3,15+0,8+9,4)*0,15</t>
  </si>
  <si>
    <t>B : (27,885+24+3,25+11,85+11,85+7,35+7,7+3,15+18,3)*0,15</t>
  </si>
  <si>
    <t>(9,4+2,7+8,95+3,8*2+8,95+5,7*4+2,3+2,5+1,6+0,6+5,2+0,35+4,1+8,6+6,25+1,1+1,63+1,08+2,2+2,2)*0,15</t>
  </si>
  <si>
    <t>(2,3+1,35+1,35+2,3)*0,15</t>
  </si>
  <si>
    <t>279 31 Postupné podbetonování základového zdiva</t>
  </si>
  <si>
    <t>jakékoliv tloušťky bez výkopu, pažení a bednění, prostým betonem, včetně pomocného pracovního lešení o výšce podlahy do 1900 mm a pro zatížení do 1,5 kPa,</t>
  </si>
  <si>
    <t>279311115R00</t>
  </si>
  <si>
    <t>801-4</t>
  </si>
  <si>
    <t>Po obkopání perimetru bude odhalen stávající pas na okraji desky, nutné dobetonování bude řešeno touto položkou a stanovenou jednotkovou cenou.</t>
  </si>
  <si>
    <t>kalkulovano doplnění 20% objemu pasu po celé délce obvodé vyzdívky : (6+8+3)*6*0,8*0,3*0,20</t>
  </si>
  <si>
    <t>614471800R0X</t>
  </si>
  <si>
    <t>Adhézní můstek beton/beton</t>
  </si>
  <si>
    <t>Pod beton. vyrovnávky haly</t>
  </si>
  <si>
    <t>A : (8,155+18,19+19,66+17,38+10,34+10,34+8,95+17,1+3,15+0,8+9,4)*0,25</t>
  </si>
  <si>
    <t>B : (27,885+24+3,25+11,85+11,85+7,35+7,7+3,15+18,3)*0,25</t>
  </si>
  <si>
    <t>A : (9,4+2,7+8,95+3,8*2+8,95+5,7*4+2,3+2,5+1,6+0,6+5,2+0,35+4,1+8,6+6,25+1,1+1,63+1,08+2,2+2,2)*0,25</t>
  </si>
  <si>
    <t>B : (2,3+1,35+1,35+2,3)*0,25</t>
  </si>
  <si>
    <t>3</t>
  </si>
  <si>
    <t>Svislé a kompletní konstrukce</t>
  </si>
  <si>
    <t>311 27-14 Zdivo nosné z tvárnic betonových skořepinových</t>
  </si>
  <si>
    <t>s pomocným lešením o výšce podlahy do 1900 mm a pro zatížení 1,5 kPa,</t>
  </si>
  <si>
    <t>311271412R00</t>
  </si>
  <si>
    <t>...tloušťky 200 mm, včetně probetonování a vyztužení po 3 m</t>
  </si>
  <si>
    <t>Specifikace 1.01</t>
  </si>
  <si>
    <t>Obsahuje veškerý hlavní a pomocný materiál, rovněž pak hlavní, pomocné a přidružené práce (např. řezání, napojování, kotvení, provázání stěn) kromě položek vysloveně uvedených samostatně.</t>
  </si>
  <si>
    <t>A : 11,68</t>
  </si>
  <si>
    <t>-1,*2,02</t>
  </si>
  <si>
    <t>311 36 Výztuž nadzákladových zdí</t>
  </si>
  <si>
    <t>311 36-1 z betonářské oceli</t>
  </si>
  <si>
    <t>311361821R00</t>
  </si>
  <si>
    <t>...10505</t>
  </si>
  <si>
    <t>dovyztužení v určených místech : 440*0,39*3*0,001</t>
  </si>
  <si>
    <t>plošná výztuž stěn : (650+290+9,66)*0,22*2*0,001</t>
  </si>
  <si>
    <t>ztratné, třmínky, konstrukční a pomocná výztuž : 0,40</t>
  </si>
  <si>
    <t>317 36 Výztuž překladů, říms a klenbových pásů</t>
  </si>
  <si>
    <t>317 36-1 z betonářské oceli</t>
  </si>
  <si>
    <t>317361821R00</t>
  </si>
  <si>
    <t>T12 : 1,25*1*3*0,39*0,001</t>
  </si>
  <si>
    <t>1,25*4*3*0,39*0,001</t>
  </si>
  <si>
    <t>T15 : 1,5*1*3*0,39*0,001</t>
  </si>
  <si>
    <t>1,5*2*3*0,39*0,001</t>
  </si>
  <si>
    <t>1,5*21*3*0,39*0,001</t>
  </si>
  <si>
    <t>T20 : 2,0*2*3*0,64*0,001</t>
  </si>
  <si>
    <t>2,0*2*3*0,39*0,001</t>
  </si>
  <si>
    <t>T22 : 2,25*1*3*0,39*0,001</t>
  </si>
  <si>
    <t>2,25*3*3*0,64*0,001</t>
  </si>
  <si>
    <t>T25 : 2,5*1*3*0,64*0,001</t>
  </si>
  <si>
    <t>2,5*3*3*0,39*0,001</t>
  </si>
  <si>
    <t>T27 : 2,75*3*0,64*0,001</t>
  </si>
  <si>
    <t>ztratne, přesahy a konstr. výztuž : 0,45</t>
  </si>
  <si>
    <t>342 27 Příčky z cihel a tvárnic nepálených</t>
  </si>
  <si>
    <t>včetně pomocného lešení</t>
  </si>
  <si>
    <t>342 27-5 příčky tvárnic betonových</t>
  </si>
  <si>
    <t>342271161R00</t>
  </si>
  <si>
    <t>...tloušťky 100 mm</t>
  </si>
  <si>
    <t>A : (9,4+2,7+8,95+3,8*2+8,95+5,7*4+2,3+2,5+1,6+0,6+5,2+0,35+4,1+8,6+6,25+1,1+1,63+1,08+2,2+2,2)*3</t>
  </si>
  <si>
    <t>-((0,9*2,02)*5+(0,8*2,02)*4+(1*2,02)*3+(1,1*2,02)*3)</t>
  </si>
  <si>
    <t>B : (2,3+1,35+1,35+2,3)*3</t>
  </si>
  <si>
    <t>odpočet : -((0,9*2,02)+(0,9*2,02))</t>
  </si>
  <si>
    <t>342271163R00</t>
  </si>
  <si>
    <t>...tloušťky 150 mm</t>
  </si>
  <si>
    <t>A : (8,155+18,19+19,66+17,38+10,34+10,34+8,95+17,1+3,15+0,8+9,4)*3,0</t>
  </si>
  <si>
    <t>-((1*1,5)+(1,2*2,1)+(1,2*2,1)+(1,5*1,5)+(1,5*2,1)+(1,5*2,1)+(1,8*1,5)+(2*1,5)+(1*1)+(1*1)+(2*1,5)+(2*1,5)+(2*1,5)+(1,1*2,42)+(1*2,42)*3+(0,8*1,5)+(1,1*2,02)+(0,9*2,02)+(1,2*2,02)*2+(1*2,02)*3+(1,5*2,02)+(0,9*2,02)+(0,9*2,02)+(0,9*2,02))</t>
  </si>
  <si>
    <t>B : (27,885+24+3,25+11,85+11,85+7,35+7,7+3,15+18,3)*3,0</t>
  </si>
  <si>
    <t>odpočet : -((1,2*2,02)+(1,2*1,5)+(1,2*2,02)+(1,2*1,5)+(1,2*2,02)+(1,2*2,02)+(1,2*1,5)+(1,2*1,5)+(1,2*2,02)+(1,2*2,02)+(1,7*2,02)+(1,7*2,02)+(1*2,02)+(1,2*2,02)+(1,2*2,02)+(1,2*2,02))</t>
  </si>
  <si>
    <t>vyzdění lemu k hornímu plášti : 48,2*0,6</t>
  </si>
  <si>
    <t>vyzdění soklu k panelu - SZ strana objektu B : 16*0,6</t>
  </si>
  <si>
    <t>342271171R00</t>
  </si>
  <si>
    <t>...Příčky z tvárnic betonové skořepinové, tl. 5 cm</t>
  </si>
  <si>
    <t>Specifikace 1.02</t>
  </si>
  <si>
    <t>kotce : 7*1,2*1,1</t>
  </si>
  <si>
    <t>přijem : (1,2+0,85+0,2)*1,2</t>
  </si>
  <si>
    <t>kuchyn : 1*3</t>
  </si>
  <si>
    <t>342 94 Kotvení příček ke konstrukcím</t>
  </si>
  <si>
    <t>342948111R00</t>
  </si>
  <si>
    <t>...Ukotvení příček k konstr. kotvami na hmožd.</t>
  </si>
  <si>
    <t>Včetně dodávky kotev i spojovacího materiálu.</t>
  </si>
  <si>
    <t>34*3</t>
  </si>
  <si>
    <t>346 97 Izolace proti šíření zvuku prováděná při zdění</t>
  </si>
  <si>
    <t>346 97-6 mezi příčkou a stropem z minerální vaty</t>
  </si>
  <si>
    <t>346971162R00</t>
  </si>
  <si>
    <t xml:space="preserve">...Dilatace příček od stropu š. do 150 mm, tl.30 mm </t>
  </si>
  <si>
    <t>Rozmeření, nařezání a montáž minerální izolace, zapravení spáry montážní pěnou, dodávka tepelné izolace a montážní pěny.</t>
  </si>
  <si>
    <t>6*5,7+15+8+15</t>
  </si>
  <si>
    <t>311271432R0X</t>
  </si>
  <si>
    <t>Probetonování rohů a ostění zdiva z betonových skořepinových tvárnic tl.15 cm, bez hlavní výztuže</t>
  </si>
  <si>
    <t xml:space="preserve">A : </t>
  </si>
  <si>
    <t>okolo sloupů : 10*2*3</t>
  </si>
  <si>
    <t>otvory : (5*1,5*2+4*2,4+2*1*2+4*2,1*2+1,5*2)</t>
  </si>
  <si>
    <t>(11*2,05*2)</t>
  </si>
  <si>
    <t xml:space="preserve">B : </t>
  </si>
  <si>
    <t>okolo sloupů : 8*2*3</t>
  </si>
  <si>
    <t>otvory : 12*2+4*1,5</t>
  </si>
  <si>
    <t>ostatní : 79</t>
  </si>
  <si>
    <t>317121091RX1</t>
  </si>
  <si>
    <t>Překlad z tvárnice U "betonové skořepinové" 15x20 cm, výplň C 20/25, bez výztuže, včetně podepření</t>
  </si>
  <si>
    <t>Obsahuje veškerý hlavní a pomocný materiál, rovněž pak hlavní, pomocné a přidružené práce (např. podepření nosníků, dobednění) kromě položek vysloveně uvedených samostatně. Výztuž ceněna samostatně.</t>
  </si>
  <si>
    <t>T12 : 1,25*(1+4)</t>
  </si>
  <si>
    <t>T15 : 1,5*(1+2+21)</t>
  </si>
  <si>
    <t>T20 : 2,0*(2+2)</t>
  </si>
  <si>
    <t>T22 : 2,25*(1+3)</t>
  </si>
  <si>
    <t>T25 : 2,5*(1+3)</t>
  </si>
  <si>
    <t>T27 : 2,75</t>
  </si>
  <si>
    <t>317147300RX1</t>
  </si>
  <si>
    <t>Překlad betonový prefabrikovaný 10x19 cm, dl. 1250 mm</t>
  </si>
  <si>
    <t>317147300RX2</t>
  </si>
  <si>
    <t>Překlad betonový prefabrikovaný 10x19 cm, dl. 1500 mm</t>
  </si>
  <si>
    <t>342271163R0X</t>
  </si>
  <si>
    <t>PŘÍPLATEK ZA POHLEDOVOST ZDIVA - Příčky z tvárnic "betonové skořepinové", tl. 15 cm</t>
  </si>
  <si>
    <t>- zakrytí a ochrana zdiva v průběhu další stavby  - bude důsledně vyžadováno, je třeba zcela odstranit riziko stékání malty po hotovém zdivu.</t>
  </si>
  <si>
    <t>4</t>
  </si>
  <si>
    <t>Vodorovné konstrukce</t>
  </si>
  <si>
    <t>417 11-1 Věnec z věncovek U betonových včetně výplně betonem</t>
  </si>
  <si>
    <t>kladení tvárnic na cementovou maltu, zálivka betonem</t>
  </si>
  <si>
    <t>417121061R00</t>
  </si>
  <si>
    <t>... , šířky 197 mm, bez výztuže</t>
  </si>
  <si>
    <t>A : 11,9</t>
  </si>
  <si>
    <t>417 32 Železobeton ztužujících pásů a věnců</t>
  </si>
  <si>
    <t>417321315R00</t>
  </si>
  <si>
    <t>vnitřní : (9,4+9,4+8,95+8,95)*0,1*0,2</t>
  </si>
  <si>
    <t>417 35-11 Bednění bočnic ztužujících pásů a věnců</t>
  </si>
  <si>
    <t>bednění bočnic ztužujících pásů a věnců včetně vzpěr</t>
  </si>
  <si>
    <t>417351111R00</t>
  </si>
  <si>
    <t>Bednění ztužujících věnců, obě strany - zřízení</t>
  </si>
  <si>
    <t>bednění věnců průřezu 0,1x0,2m</t>
  </si>
  <si>
    <t>vnitřní : (9,4+9,4+8,95+8,95)</t>
  </si>
  <si>
    <t>417351113R00</t>
  </si>
  <si>
    <t>Bednění ztužujících věnců, obě strany - odstranění</t>
  </si>
  <si>
    <t>417 36 Výztuž ztužujících pásů a věnců</t>
  </si>
  <si>
    <t>417 36-1 z betonářské oceli</t>
  </si>
  <si>
    <t>417361821R00</t>
  </si>
  <si>
    <t xml:space="preserve">4x12 + 6á250 + 25% : </t>
  </si>
  <si>
    <t>obvod : 11,9*(4*0,88+0,8*4*0,22)*0,001*1,25</t>
  </si>
  <si>
    <t>obvod : (20,45+8,3+18+18)*(4*0,88+0,8*4*0,22)*0,001*1,25</t>
  </si>
  <si>
    <t>vnitřek : (3,15+17+9+10,4*2+9,4)*(4*0,88+0,8*4*0,22)*0,001*1,25</t>
  </si>
  <si>
    <t>obvod : 15,75*(4*0,88+0,8*4*0,22)*0,001*1,25</t>
  </si>
  <si>
    <t>vnitřek : (18,2+12*3+7,35+7,7+3,15)*(4*0,88+0,8*4*0,22)*0,001*1,25</t>
  </si>
  <si>
    <t xml:space="preserve">3x10 + 6á250 + 25% : </t>
  </si>
  <si>
    <t>vnitřní : (9,4+9,4+8,95+8,95)*(3*0,64+0,8*4*0,22)*0,001*1,25</t>
  </si>
  <si>
    <t>417121061R0X</t>
  </si>
  <si>
    <t>Věnec z tvarovek U "betonové skořepinové", v.190, š.147 mm, bez výztuže, včetně podepření</t>
  </si>
  <si>
    <t>obvod : (20,45+8,3+18+18)</t>
  </si>
  <si>
    <t>vnitřek : (3,15+17+9+10,4*2+9,4)</t>
  </si>
  <si>
    <t>obvod : 15,75</t>
  </si>
  <si>
    <t>vnitřek : (18,2+12*3+7,35+7,7+3,15)</t>
  </si>
  <si>
    <t>5</t>
  </si>
  <si>
    <t>Komunikace</t>
  </si>
  <si>
    <t>564211111R0.X</t>
  </si>
  <si>
    <t>Vyrovnání podkladu pískem 0/4 po zhutnění tloušťky do 2 cm</t>
  </si>
  <si>
    <t>Vyrovnání násypu pod folii.</t>
  </si>
  <si>
    <t>objekt A : 20,25*18,34</t>
  </si>
  <si>
    <t>564551111R0X</t>
  </si>
  <si>
    <t>Zřízení podsypu/podkladu ze sypaniny tl. 15 cm, včetně vyrovnání a zhutnění</t>
  </si>
  <si>
    <t>Pozor - práce bude realizována ve vnitřních prostorách haly.</t>
  </si>
  <si>
    <t>objekt A - průměrná tl. 10 cm : 20,25*18,34</t>
  </si>
  <si>
    <t>564561111R0X</t>
  </si>
  <si>
    <t>Zřízení podsypu/podkladu ze sypaniny tl. 20 cm, včetně vyrovnání a zhutnění</t>
  </si>
  <si>
    <t>objekt B - průměrná tl. 20 cm : 15,75*15+3,25*27,9</t>
  </si>
  <si>
    <t>59691002.A.X</t>
  </si>
  <si>
    <t>Recyklát betonový   fr.0 - 32 mm</t>
  </si>
  <si>
    <t>objekt A - průměrná tl. 10 cm : 20,25*18,34*0,1*1,95</t>
  </si>
  <si>
    <t>objekt B - průměrná tl. 20 cm : (15,75*15+3,25*27,9)*0,2*1,95</t>
  </si>
  <si>
    <t>62</t>
  </si>
  <si>
    <t>Upravy povrchů vnější</t>
  </si>
  <si>
    <t>625 90 Očištění ocelových konstrukcí</t>
  </si>
  <si>
    <t>625907111R00</t>
  </si>
  <si>
    <t>Očištění ocel.konstrukcí od usazenin, rzi a nátěru</t>
  </si>
  <si>
    <t>832-1</t>
  </si>
  <si>
    <t>stávajcí kce : 64</t>
  </si>
  <si>
    <t>93</t>
  </si>
  <si>
    <t>Dokončovací práce inženýrských staveb</t>
  </si>
  <si>
    <t>938902122R0X</t>
  </si>
  <si>
    <t>Očištění stávající betonové desky</t>
  </si>
  <si>
    <t>podlaha haly, určená k vestavbě, očištění od mechanických nesoudržných a částečně i chemických nečistot. čištění provedeno po demolících</t>
  </si>
  <si>
    <t>720</t>
  </si>
  <si>
    <t>941 95-5 Lešení lehké pracovní pomocné</t>
  </si>
  <si>
    <t>941955001R00</t>
  </si>
  <si>
    <t>...Lešení lehké pomocné, výška podlahy do 1,2 m</t>
  </si>
  <si>
    <t>941955002R00</t>
  </si>
  <si>
    <t>...Lešení lehké pomocné, výška podlahy do 1,9 m</t>
  </si>
  <si>
    <t>941955003R00</t>
  </si>
  <si>
    <t>...Lešení lehké pomocné, výška podlahy do 2,5 m</t>
  </si>
  <si>
    <t>970041160R0X</t>
  </si>
  <si>
    <t>Vrtání jádrové do bet. skořepin tvárnic do D 160 mm, včetně utěsnění okolo VZT potrubí,  včetně likvidace suti</t>
  </si>
  <si>
    <t>3*0,1</t>
  </si>
  <si>
    <t>970041200R0X</t>
  </si>
  <si>
    <t>Vrtání jádrové do bet. skořepin tvárnic do D 200 mm, včetně utěsnění okolo VZT potrubí,  včetně likvidace suti</t>
  </si>
  <si>
    <t>12*0,1+3*0,15</t>
  </si>
  <si>
    <t>970041250R0X</t>
  </si>
  <si>
    <t>Vrtání jádrové do bet. skořepin tvárnic do D 250 mm, včetně utěsnění okolo VZT potrubí,  včetně likvidace suti</t>
  </si>
  <si>
    <t>3*0,1+12*,15</t>
  </si>
  <si>
    <t>99</t>
  </si>
  <si>
    <t>Staveništní přesun hmot</t>
  </si>
  <si>
    <t>998 01-100 Přesun hmot pro budovy s nosnou konstrukcí zděnou</t>
  </si>
  <si>
    <t>přesun hmot pro budovy občanské výstavby (JKSO 801), budovy pro bydlení (JKSO 803) budovy pro výrobu a služby (JKSO 812) s nosnou svislou konstrukcí zděnou z cihel nebo tvárnic nebo kovovou</t>
  </si>
  <si>
    <t>998011001R00</t>
  </si>
  <si>
    <t>...výšky do 6 m</t>
  </si>
  <si>
    <t>Pozor, v přesunu hmot zohledněna i hmotnost betonového recyklátu.</t>
  </si>
  <si>
    <t>711 15 Izolace proti zemní vlhkosti samolepicím pásem</t>
  </si>
  <si>
    <t>711152111RU1</t>
  </si>
  <si>
    <t>...svisle, včetně dodávky pásu</t>
  </si>
  <si>
    <t>Podklad pod stropnice a lem proti vodním parám</t>
  </si>
  <si>
    <t>viz detail uložení stropnice u panelu</t>
  </si>
  <si>
    <t>lemování A : (18,4+20,5)*2*0,6</t>
  </si>
  <si>
    <t>711 47 Izolace proti tlakové vodě fóliemi z plastů</t>
  </si>
  <si>
    <t>711471051RT1</t>
  </si>
  <si>
    <t>...vodorovná, bez dodávky fólie</t>
  </si>
  <si>
    <t>objekt A - tl. 10 cm : 20,25*18,34</t>
  </si>
  <si>
    <t>711472051RT1</t>
  </si>
  <si>
    <t>...svislá, bez dodávky fólie</t>
  </si>
  <si>
    <t>vytažení folie po obvodu : (21+18)*2*0,5</t>
  </si>
  <si>
    <t>711 49 Izolace proti tlakové vodě ostatní</t>
  </si>
  <si>
    <t>711491171RT1</t>
  </si>
  <si>
    <t>...vodorovná, podkladní textílie, materiál ve specifikaci</t>
  </si>
  <si>
    <t>711491172RT1</t>
  </si>
  <si>
    <t>...vodorovná, ochranná textílie, materiál ve specifikaci</t>
  </si>
  <si>
    <t>711 76 Provedení detailů pryžemi</t>
  </si>
  <si>
    <t>711 76-1 dilatačních spár-uzávěr</t>
  </si>
  <si>
    <t>711761302R00</t>
  </si>
  <si>
    <t>...vodorovných, fólií rš 500 mm ploženou do asfaltového podkladu natavením</t>
  </si>
  <si>
    <t>obvod : (20,5+18,4)*2</t>
  </si>
  <si>
    <t>711761622R00</t>
  </si>
  <si>
    <t>...vodorovných, pryžovým pásem rš 400 nebo 500 mm přilepeným zplna lepidlem</t>
  </si>
  <si>
    <t>vytažení folie po obvodu : (21+18)*2</t>
  </si>
  <si>
    <t>711 77 Provedení detailů termoplasty</t>
  </si>
  <si>
    <t>711777278R00</t>
  </si>
  <si>
    <t>...opracováním trubních prostupů na pevnou a volnou přírubu dotěsněním tmelem D do 200 mm</t>
  </si>
  <si>
    <t>28322145R</t>
  </si>
  <si>
    <t>fólie izolační zemní hydroizolační, protiradonová; tloušťka 0,80 mm; plošná hmotnost 1 070 g/m2; PVC-P</t>
  </si>
  <si>
    <t>Speicfikace 06.06</t>
  </si>
  <si>
    <t>371,38</t>
  </si>
  <si>
    <t>svisla čast : 40</t>
  </si>
  <si>
    <t>ztratne 10% : 0,1</t>
  </si>
  <si>
    <t>69366197R</t>
  </si>
  <si>
    <t>geotextilie PP; funkce separační, ochranná, výztužná, filtrační; plošná hmotnost 200 g/m2; zpevněná oboustranně</t>
  </si>
  <si>
    <t>69366198R</t>
  </si>
  <si>
    <t>geotextilie PP; funkce separační, ochranná, výztužná, filtrační; plošná hmotnost 300 g/m2; zpevněná oboustranně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</si>
  <si>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</si>
  <si>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</si>
  <si>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</si>
  <si>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</si>
  <si>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%</t>
  </si>
  <si>
    <t>762</t>
  </si>
  <si>
    <t>Konstrukce tesařské</t>
  </si>
  <si>
    <t>762 82 Stropnice</t>
  </si>
  <si>
    <t>762 82-1 montáž</t>
  </si>
  <si>
    <t>762822110R00</t>
  </si>
  <si>
    <t>...z hraněného a polohraněného řeziva s trámovými výměnami, průřezové plochy do 144 cm2</t>
  </si>
  <si>
    <t>800-762</t>
  </si>
  <si>
    <t>ST1e : 48</t>
  </si>
  <si>
    <t>ST1f : 52,77</t>
  </si>
  <si>
    <t>ST1g : 53</t>
  </si>
  <si>
    <t>ST1j : 20</t>
  </si>
  <si>
    <t>ST1k : 2</t>
  </si>
  <si>
    <t>rozpěry : 120</t>
  </si>
  <si>
    <t>ST2a : 66</t>
  </si>
  <si>
    <t>ST2b : 39,5</t>
  </si>
  <si>
    <t>ST2c : 23,64</t>
  </si>
  <si>
    <t>ST2d : 16</t>
  </si>
  <si>
    <t>ST2f : 30,5</t>
  </si>
  <si>
    <t>ST2g : 22,75</t>
  </si>
  <si>
    <t>ST2h : 8</t>
  </si>
  <si>
    <t>ST2k : 17,6</t>
  </si>
  <si>
    <t>ST2l : 13,35</t>
  </si>
  <si>
    <t>ST3a : 64</t>
  </si>
  <si>
    <t>rozpěry : 175</t>
  </si>
  <si>
    <t>762822120R00</t>
  </si>
  <si>
    <t>...z hraněného a polohraněného řeziva s trámovými výměnami, průřezové plochy přes 144 do 288 cm2</t>
  </si>
  <si>
    <t>ST1a : 90</t>
  </si>
  <si>
    <t>ST1b : 16,5</t>
  </si>
  <si>
    <t>ST1c : 21,6</t>
  </si>
  <si>
    <t>ST1d : 40,2</t>
  </si>
  <si>
    <t>762712110RX1</t>
  </si>
  <si>
    <t>Servisní lávka objektu A - v provedení viz výkres stropu A, nosné hranoly SM, OSB podlážka, zábradlí z KVH 60x60</t>
  </si>
  <si>
    <t>bm</t>
  </si>
  <si>
    <t>Včetně dodávky materiálu a spojovacích prostředků.</t>
  </si>
  <si>
    <t>Včetně těsnění prostupu difuzní folií a dodávky těsnících prostředků, pásky.</t>
  </si>
  <si>
    <t>A : 2*21+18</t>
  </si>
  <si>
    <t>762712110RX2</t>
  </si>
  <si>
    <t>Servisní lávka objektu B - v provedení viz výkres stropu B, nosné hranoly SM, OSB podlážka, zábradlí z KVH 60x60</t>
  </si>
  <si>
    <t>2*15</t>
  </si>
  <si>
    <t>762895000R0X</t>
  </si>
  <si>
    <t>Spojovací a ochranné prostředky pro montáž stropů</t>
  </si>
  <si>
    <t>Veškeré spojovací, kotvící a pomocné prostředky pro montáž nosné konstrukce podhledu.</t>
  </si>
  <si>
    <t>Včetně pozinkovaných úhelníků pro kotvení nosných hranolů do věnce.</t>
  </si>
  <si>
    <t>stropnice : 11,5</t>
  </si>
  <si>
    <t>60515818RX</t>
  </si>
  <si>
    <t>Hranol konstrukční masivní KVH, smrk, Nsi - nepohledový, kvalita S10, vlhkost 15%</t>
  </si>
  <si>
    <t>A : 4,79</t>
  </si>
  <si>
    <t>rozpěry : 1,74</t>
  </si>
  <si>
    <t>B : 3,45</t>
  </si>
  <si>
    <t>rozpěry : 1,45</t>
  </si>
  <si>
    <t>ztratné, prořez : 0,1</t>
  </si>
  <si>
    <t>998 76 Přesun hmot pro konstrukce tesařské</t>
  </si>
  <si>
    <t>50 m vodorovně</t>
  </si>
  <si>
    <t>998762202R00</t>
  </si>
  <si>
    <t>...v objektech výšky do 12 m</t>
  </si>
  <si>
    <t>783</t>
  </si>
  <si>
    <t>Nátěry</t>
  </si>
  <si>
    <t>783 12 Nátěry ocelových konstrukcí syntetické</t>
  </si>
  <si>
    <t>na vzduchu schnoucí</t>
  </si>
  <si>
    <t>783122111RT5</t>
  </si>
  <si>
    <t>...A - ocelová konstrukce těžká, 2x email</t>
  </si>
  <si>
    <t>800-783</t>
  </si>
  <si>
    <t>stávajcíí OK, opravy : 65</t>
  </si>
  <si>
    <t>V této položce je zahrnuto:</t>
  </si>
  <si>
    <t>- zvýšená pracnost zdění v souvislosti s pohledovými nároky na zdivo</t>
  </si>
  <si>
    <t>- zejména přesnost spar, přesnost provázání, použivání pouze celých a nepoškozených kusů tvárnic</t>
  </si>
  <si>
    <t>- rovinnatost zdi dle specifikace PD (pokud není uvedeno, uvažjte 2mm/2m)</t>
  </si>
  <si>
    <t>- přesnost vyřezávání v případě prostupu instalace</t>
  </si>
  <si>
    <t>- ochrana vyzděného zdiva před stékající maltoi</t>
  </si>
  <si>
    <t>132201112R00</t>
  </si>
  <si>
    <t>...nad 100 m3, v hornině 3, hloubení strojně</t>
  </si>
  <si>
    <t xml:space="preserve">rýhy hloubeny skrz navážku : </t>
  </si>
  <si>
    <t>P0 : (9,4+2,8+9,4+7,1)*0,6*1,4</t>
  </si>
  <si>
    <t>P1 : ((13,1+13,1)*0,6)*1,4</t>
  </si>
  <si>
    <t>P2 : ((13,1*2)*0,6)*1,4</t>
  </si>
  <si>
    <t>P3 : (11,65+4,7+11,65)*0,6*1,4</t>
  </si>
  <si>
    <t xml:space="preserve">rýha na umístění patek : </t>
  </si>
  <si>
    <t>P0 : 5,5*0,4*0,95</t>
  </si>
  <si>
    <t>P1 : (15+17)*0,4*0,95</t>
  </si>
  <si>
    <t>P2 : (17+11)*0,4*0,95</t>
  </si>
  <si>
    <t>P3 : (17+11)*0,4*0,95</t>
  </si>
  <si>
    <t>P4 : (11+11)*0,4*0,95</t>
  </si>
  <si>
    <t>K : 12,65*2*0,4*0,95</t>
  </si>
  <si>
    <t>132201119R00</t>
  </si>
  <si>
    <t xml:space="preserve">...příplatek za lepivost, v hornině 3,  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</si>
  <si>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</si>
  <si>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</si>
  <si>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132201211R00</t>
  </si>
  <si>
    <t xml:space="preserve">...do 100 m3, v hornině 3, hloubení strojně </t>
  </si>
  <si>
    <t>P1 : (4,1+4,7+4,1)*0,8*1,5</t>
  </si>
  <si>
    <t>P2 : (4,1+4,7+4,1)*0,8*1,5</t>
  </si>
  <si>
    <t>132201219R00</t>
  </si>
  <si>
    <t>výkopy okolo patek haly : 9*1*1</t>
  </si>
  <si>
    <t>čistění výkopů 5% : (145+31)*0,05</t>
  </si>
  <si>
    <t>jiné - ztížené vykopávky : 7,1</t>
  </si>
  <si>
    <t>162 10 Vodorovné přemístění výkopku</t>
  </si>
  <si>
    <t>po suchu, bez ohledu na druh dopravního prostředku, bez naložení výkopku, avšak se složením bez rozhrnutí,</t>
  </si>
  <si>
    <t>162201102R00</t>
  </si>
  <si>
    <t>...z horniny 1 až 4, na vzdálenost přes 20  do 50 m</t>
  </si>
  <si>
    <t>manipulace s výkopkem v rámci staveniště : 175</t>
  </si>
  <si>
    <t xml:space="preserve">pozor - požadavek na hutnění po vrstvách 15cm : </t>
  </si>
  <si>
    <t>P0 : (9,4+2,8+9,4+7,1)*0,6*0,5</t>
  </si>
  <si>
    <t>P1 : ((13,1+13,1)*0,6)*0,5</t>
  </si>
  <si>
    <t>P2 : ((13,1*2)*0,6)*0,5</t>
  </si>
  <si>
    <t>P3 : (11,65+4,7+11,65)*0,6*0,5</t>
  </si>
  <si>
    <t>P1 : (4,1+4,7+4,1)*0,8*0,5</t>
  </si>
  <si>
    <t>P2 : (4,1+4,7+4,1)*0,8*0,5</t>
  </si>
  <si>
    <t xml:space="preserve">záhrn mezi patkami : </t>
  </si>
  <si>
    <t>-126*0,3*0,3*0,8</t>
  </si>
  <si>
    <t xml:space="preserve">obsyp pasů : </t>
  </si>
  <si>
    <t>P0 : (9,4+2,8+9,4+7,1)*0,2*0,2*2</t>
  </si>
  <si>
    <t>P1 : ((13,1+13,1)*0,6)*0,2*0,2*2</t>
  </si>
  <si>
    <t>P2 : ((13,1*2)*0,6)*0,2*0,2*2</t>
  </si>
  <si>
    <t>P3 : (11,65+4,7+11,65)*0,2*0,2*2</t>
  </si>
  <si>
    <t>P1 : (4,1+4,7+4,1)*0,2*0,2*2</t>
  </si>
  <si>
    <t>P2 : (4,1+4,7+4,1)*0,2*0,2*2</t>
  </si>
  <si>
    <t>212 75-2 Trativody z drenážních trubek</t>
  </si>
  <si>
    <t>se zřízením štěrkopískového lože pod trubky a s jejich obsypem v průměrném celkovém množství do 0,15 m3/m v otevřeném příkopu,</t>
  </si>
  <si>
    <t>212752111R00</t>
  </si>
  <si>
    <t>...DN od 50 do 65 mm</t>
  </si>
  <si>
    <t>K : 22</t>
  </si>
  <si>
    <t>P0 : 12</t>
  </si>
  <si>
    <t>P1 : 22+25</t>
  </si>
  <si>
    <t>P2 : 25*2</t>
  </si>
  <si>
    <t>P3 : 16*2</t>
  </si>
  <si>
    <t>P4 : 24</t>
  </si>
  <si>
    <t>271 5 Polštáře zhutněné pod základy</t>
  </si>
  <si>
    <t>271531111R00</t>
  </si>
  <si>
    <t>Polštář základu z kameniva hr. drceného 16-63 mm</t>
  </si>
  <si>
    <t>800-2</t>
  </si>
  <si>
    <t>K : (2,05*12,65)*0,22</t>
  </si>
  <si>
    <t>P0 : (8,9*3+7,3*1,5)*0,15</t>
  </si>
  <si>
    <t>(7,4*2,55)*0,18</t>
  </si>
  <si>
    <t>P1 : (5,1*16,6)*0,15</t>
  </si>
  <si>
    <t>(15,1*2,55)*0,18</t>
  </si>
  <si>
    <t>(17*2,55)*0,18</t>
  </si>
  <si>
    <t>P2 : (5,1*16,6)*0,15</t>
  </si>
  <si>
    <t>P3 : (4,9*11,15)*0,15</t>
  </si>
  <si>
    <t>(11,55*2,55)*0,18</t>
  </si>
  <si>
    <t>P4 : (5,6*5,6)*0,25</t>
  </si>
  <si>
    <t>271531114R00</t>
  </si>
  <si>
    <t>Polštář základu z kameniva drceného 8-16 mm</t>
  </si>
  <si>
    <t xml:space="preserve">spádová vrstva pod beton : </t>
  </si>
  <si>
    <t>K : (2,05*12,65)*0,08</t>
  </si>
  <si>
    <t xml:space="preserve">P0 : </t>
  </si>
  <si>
    <t>(7,4*2,55)*0,08</t>
  </si>
  <si>
    <t xml:space="preserve">P1 : </t>
  </si>
  <si>
    <t>(15,1*2,55)*0,08</t>
  </si>
  <si>
    <t>(17*2,55)*0,08</t>
  </si>
  <si>
    <t xml:space="preserve">P2 : </t>
  </si>
  <si>
    <t xml:space="preserve">P3 : </t>
  </si>
  <si>
    <t>(11,55*2,55)*0,08</t>
  </si>
  <si>
    <t>P4 : (5,6*5,6)*0,12</t>
  </si>
  <si>
    <t>273 31 Beton základových desek prostý</t>
  </si>
  <si>
    <t>273 31-3 prostý</t>
  </si>
  <si>
    <t>273313511R00</t>
  </si>
  <si>
    <t>...z betonu C 12/15</t>
  </si>
  <si>
    <t>pod prefa patky sloupku : 126*0,5*0,5*0,1</t>
  </si>
  <si>
    <t>P0 : (9,3*3,8+7,3*1,9)*0,15</t>
  </si>
  <si>
    <t>P1 : 17*5,9*0,15</t>
  </si>
  <si>
    <t>P2 : 17*5,9*0,15</t>
  </si>
  <si>
    <t>P3 : 11,55*5,7*0,15</t>
  </si>
  <si>
    <t xml:space="preserve">náběhy na stav. desku : </t>
  </si>
  <si>
    <t>(17,1+5,9+5,9+5,7)*0,2*0,3</t>
  </si>
  <si>
    <t>K : 2,05*12,66*0,10</t>
  </si>
  <si>
    <t>P4 : (6*6)*0,10</t>
  </si>
  <si>
    <t>273 35 Bednění stěn základových desek</t>
  </si>
  <si>
    <t>svislé nebo šikmé (odkloněné) , půdorysně přímé nebo zalomené, stěn základových desek ve volných nebo zapažených jámách, rýhách, šachtách, včetně případných vzpěr,</t>
  </si>
  <si>
    <t>273351215RT1</t>
  </si>
  <si>
    <t>P0 : (9,4*3,8+7,3*1,9)*0,15</t>
  </si>
  <si>
    <t>P0 : (9,4+3,8+7,4+7,3)*0,15</t>
  </si>
  <si>
    <t>P1 : (15,1+5,9+17)*0,15</t>
  </si>
  <si>
    <t>P2 : (17+5,9+17)*0,15</t>
  </si>
  <si>
    <t>P3 : (11,55+5,7+11,55)*0,15</t>
  </si>
  <si>
    <t>naběhy : 3*2*0,5*0,5</t>
  </si>
  <si>
    <t>K : (12,66+2,05*2)*0,1</t>
  </si>
  <si>
    <t>P4 : (6+6)*2*0,1</t>
  </si>
  <si>
    <t>273351216R00</t>
  </si>
  <si>
    <t>Včetně očištění, vytřídění a uložení bedního materiálu.</t>
  </si>
  <si>
    <t>273 36 Výztuž základových desek</t>
  </si>
  <si>
    <t>rovných nebo s náběhy nebo hřibových nebo upnutých do žeber včetně výztuže těchto žeber,</t>
  </si>
  <si>
    <t>273 36-1 z betonářské oceli</t>
  </si>
  <si>
    <t>273361821R00</t>
  </si>
  <si>
    <t>dodatečná a přídavná výztuž desek : 55,6*0,01</t>
  </si>
  <si>
    <t>273 36-2 ze svařovaných sítí</t>
  </si>
  <si>
    <t>273361921RT9</t>
  </si>
  <si>
    <t>...průměr drátu 8 mm, velikost oka 150/150 mm</t>
  </si>
  <si>
    <t>55,6*0,06</t>
  </si>
  <si>
    <t>274 32 Beton základových pasů železový</t>
  </si>
  <si>
    <t>bez výztuže</t>
  </si>
  <si>
    <t>274321321R00</t>
  </si>
  <si>
    <t>P0 : (9,4+2,8+9,4+7,1)*0,4*0,6</t>
  </si>
  <si>
    <t>P1 : ((4,1+4,7+4,1)*0,8+(13,1+13,1)*0,6)*0,4</t>
  </si>
  <si>
    <t>P2 : ((4,1+4,7+4,1)*0,8+(13,1*2)*0,6)*0,4</t>
  </si>
  <si>
    <t>P3 : (11,65+4,7+11,65)*0,4*0,6</t>
  </si>
  <si>
    <t>bednění výšk zlomů v pasech : 4*0,6*0,2</t>
  </si>
  <si>
    <t>bednění v pasech ostatní : 10</t>
  </si>
  <si>
    <t>274 35-4 Bednění prostupu základy</t>
  </si>
  <si>
    <t>úprava trouby na potřebný rozměr, uložení a  ukotvení trouby v bednění. Včetně dodávky trouby.</t>
  </si>
  <si>
    <t>274354042R00</t>
  </si>
  <si>
    <t>...průřezu do 0,1 m2, délky prostupu do 0,5 m</t>
  </si>
  <si>
    <t>prpostupy ostatní : 14</t>
  </si>
  <si>
    <t>274354043R00</t>
  </si>
  <si>
    <t>...průřezu do 0,1 m2, délky prostupu do 1,0m</t>
  </si>
  <si>
    <t>prostupy ZTi : 19</t>
  </si>
  <si>
    <t>274 36 Výztuž základových pasů</t>
  </si>
  <si>
    <t>274 36-1 z betonářské oceli</t>
  </si>
  <si>
    <t>274361821R00</t>
  </si>
  <si>
    <t>...10 505</t>
  </si>
  <si>
    <t>Včetně výztuže navazující na základovou zeď ze ztraceného bednění.</t>
  </si>
  <si>
    <t>konstrukční a smyková výztuž pasu : 34,44*0,03</t>
  </si>
  <si>
    <t>279 36 Výztuž základových zdí</t>
  </si>
  <si>
    <t>279 36-1 z betonářské oceli</t>
  </si>
  <si>
    <t>279361821R00</t>
  </si>
  <si>
    <t>Včetně výztuže navazující na desku.</t>
  </si>
  <si>
    <t>ztracenko "30" : 13,35*0,3*0,1</t>
  </si>
  <si>
    <t>ztracenko "40" : 55,66*0,4*0,1</t>
  </si>
  <si>
    <t>311 11 Stěny z betonových bednicích tvárnic a betonu</t>
  </si>
  <si>
    <t>(ztracené bednění) z betonových tvárnic a zálivka betonem,</t>
  </si>
  <si>
    <t>311112130RT3</t>
  </si>
  <si>
    <t>...šířky 300 mm, zálivka betonem C20/25</t>
  </si>
  <si>
    <t xml:space="preserve">lemovani desek : </t>
  </si>
  <si>
    <t>K : (12,66+2,05)*2*0,25</t>
  </si>
  <si>
    <t>P4 : (6+6)*2*0,25</t>
  </si>
  <si>
    <t>311112140RT3</t>
  </si>
  <si>
    <t>...šířky 400 mm, zálivka betonem C20/25</t>
  </si>
  <si>
    <t>P0 : (9,4+3+7,8+7,3)*0,4</t>
  </si>
  <si>
    <t>P1 : (11,1+13,1)*0,4+(4,1+4,1+5,1)*0,5</t>
  </si>
  <si>
    <t>P2 : (13,1+13,1)*0,4+(4,1+4,1+5,1)*0,5</t>
  </si>
  <si>
    <t>P3 : (11,55+4,9+11,55)*0,4</t>
  </si>
  <si>
    <t>275121121R0X</t>
  </si>
  <si>
    <t>Osazení základ.prefabrikovaných patek do 5 t</t>
  </si>
  <si>
    <t>Patka plotová</t>
  </si>
  <si>
    <t>K : 16</t>
  </si>
  <si>
    <t>P0 : 5</t>
  </si>
  <si>
    <t>P1 : 16+21</t>
  </si>
  <si>
    <t>P2 : 18*2</t>
  </si>
  <si>
    <t>31175281RX</t>
  </si>
  <si>
    <t>Patka sloupku betonová</t>
  </si>
  <si>
    <t>P0 : (3,1+9,15+9,15+7,6)*3</t>
  </si>
  <si>
    <t>odpočty : -((1,2*2,02)+(1*0,6)*5+(1*2,02)+(1*0,8)*3+1,5*1,4*2)</t>
  </si>
  <si>
    <t>P1 : (5,6+16,65+16,65)*3</t>
  </si>
  <si>
    <t>odpočty : -((1*0,6)*4+(1,2*2,02)+(1*0,6)*4+(1*2,02)+(1,8*0,6)*3)</t>
  </si>
  <si>
    <t>P2 : (5,6+16,65+16,65)*3</t>
  </si>
  <si>
    <t>odpočty : -((1*0,6)*9+(1,2*2,02)+(1,8*0,6)*3)</t>
  </si>
  <si>
    <t>P3 : (5,4+11,2+11,2)*3</t>
  </si>
  <si>
    <t>odpočty : -((1*0,6)+(1,2*2,02)+(1*0,6)+(1*0,6)*8)</t>
  </si>
  <si>
    <t>PRŮLEZY ODPOČET : -(23*0,42*0,89+21*0,33*0,5+8*0,2*0,3)</t>
  </si>
  <si>
    <t>...Výztuž nadzákladových zdí z betonářské ocelí 10505</t>
  </si>
  <si>
    <t>dovyztužení viz popis a detaily : 310*3*0,39*0,001</t>
  </si>
  <si>
    <t>dovyztužení viz popis a detaily : 340*1*0,39*0,001</t>
  </si>
  <si>
    <t>plošná výztuž stěn : (345+23)*0,22*2*0,001</t>
  </si>
  <si>
    <t>ostatní : 0,05</t>
  </si>
  <si>
    <t>ztratné, třmínky, konstrukční a pomocná výztuž : 0,45</t>
  </si>
  <si>
    <t>...Výztuž překladů a říms z betonářské ocelí 10505</t>
  </si>
  <si>
    <t>T01 : 36*1,5*3*0,39*0,001</t>
  </si>
  <si>
    <t>T02 : 2*2,0*3*0,39*0,001</t>
  </si>
  <si>
    <t>T03 : 6*2,25*3*0,64*0,001</t>
  </si>
  <si>
    <t>T04 : 1*7,5*3*0,39*0,001</t>
  </si>
  <si>
    <t>T05 : 2*1,5*2*0,39*0,001</t>
  </si>
  <si>
    <t>překlady v obezdivce : 120*0,39*0,001</t>
  </si>
  <si>
    <t>...Příčky z tvárnic "betonové skořepinové", tl. 10 cm</t>
  </si>
  <si>
    <t>P0 vnitřek : (7,4+1,6*5)*2</t>
  </si>
  <si>
    <t>-5*0,8*2</t>
  </si>
  <si>
    <t>...tloušťky 50 mm</t>
  </si>
  <si>
    <t>P0 : 9,2*3,6+7,4*3,4+3,8*3,6+7,3*3,4</t>
  </si>
  <si>
    <t>odpočty : -((1,2*2,02)+(1*0,6)*5+(1*2,02)+(1*0,8)*3+2*1,5*1,4)</t>
  </si>
  <si>
    <t>P1 : 15,1*3,6+5,9*3,6+16,75*3,4+2,8*3</t>
  </si>
  <si>
    <t>P2 : 17*3,6+5,9*3,6+17*3,4</t>
  </si>
  <si>
    <t>P3 : 11,55*3,6+5,7*3,6+11,55*3,4</t>
  </si>
  <si>
    <t>P1 vnitřek : (5,2*3*2)</t>
  </si>
  <si>
    <t>-(2*1,1*2,05)</t>
  </si>
  <si>
    <t>380 93 Dodatečné vlepování betonářské výztuže</t>
  </si>
  <si>
    <t>380932215R00</t>
  </si>
  <si>
    <t>...vlepení betonářské výztuže, D 12 mm, beton, malta 71,6 MPa</t>
  </si>
  <si>
    <t>napojení pasů : (11+6,3+6,3+6,15)*4*0,3</t>
  </si>
  <si>
    <t>napojnení věnce : 8*4*0,3</t>
  </si>
  <si>
    <t>ostatnéí : 10</t>
  </si>
  <si>
    <t>311271412R0X</t>
  </si>
  <si>
    <t>PŘÍPLATEK ZA POHLEDOVOST ZDIVA - Zdivo nosné z tvárnic "betonové skořepinové", tl. 20 cm</t>
  </si>
  <si>
    <t>311271432RX2</t>
  </si>
  <si>
    <t>Probetonování rohů a ostění zdiva z betonových skořepinových tvárnic tl.20 cm, bez hlavní výztuže</t>
  </si>
  <si>
    <t>P0 : 5*3</t>
  </si>
  <si>
    <t>3*2*0,8+5*2*0,6+4*2*1,5+2*2,05</t>
  </si>
  <si>
    <t>P1 : 7*3</t>
  </si>
  <si>
    <t>11*2*0,6+2*2,05</t>
  </si>
  <si>
    <t>P2 : 4*3</t>
  </si>
  <si>
    <t>12*2*0,6+2*2,05</t>
  </si>
  <si>
    <t>P3 : 4*3</t>
  </si>
  <si>
    <t>10*2*0,6*2*2,05</t>
  </si>
  <si>
    <t>ostatní : 55</t>
  </si>
  <si>
    <t>317121091RX2</t>
  </si>
  <si>
    <t>Překlad z tvárnice U "betonové skořepinové" 20x20 cm, výplň C 20/25, bez výztuže, včetně podepření</t>
  </si>
  <si>
    <t xml:space="preserve">otvory : </t>
  </si>
  <si>
    <t>T01 : 36*1,5</t>
  </si>
  <si>
    <t>T02 : 2*2</t>
  </si>
  <si>
    <t>T03 : 6*2,25</t>
  </si>
  <si>
    <t>T04 : 1*7,5</t>
  </si>
  <si>
    <t>T05 : 2*1,5</t>
  </si>
  <si>
    <t xml:space="preserve">průlezy : </t>
  </si>
  <si>
    <t>23*1</t>
  </si>
  <si>
    <t>21*0,5</t>
  </si>
  <si>
    <t>8*0,5</t>
  </si>
  <si>
    <t>317121091RX4</t>
  </si>
  <si>
    <t>Překlad z tvárnice  "betonové skořepinové" 5x20 cm, výplň C 20/25, bez výztuže, včetně podepření</t>
  </si>
  <si>
    <t>Rozříznutí boku a středních příček tvárnice, vložení prutu výztuže (bez dodávky výztuže, zalití směsí betonu)</t>
  </si>
  <si>
    <t>PŘEKLAD V OBEZDÍVCE</t>
  </si>
  <si>
    <t>342271171R0x</t>
  </si>
  <si>
    <t>PŘÍPLATEK ZA POHLEDOVOST ZDIVA - Příčky z tvárnic betonové skořepinové, tl. 5 cm</t>
  </si>
  <si>
    <t>348929111R0X</t>
  </si>
  <si>
    <t>Příplatek na seřezání tvarovek tl. 5cm dle detailu</t>
  </si>
  <si>
    <t>9,5+3,5+7,5+7,5+15,5+6,2+17,5+17,5+6,2+17,5+11,5+6,1+11,5</t>
  </si>
  <si>
    <t>411 35-1 Bednění stropů</t>
  </si>
  <si>
    <t>bez podpěrné konstrukce, s pomocným lešením</t>
  </si>
  <si>
    <t>411 35-11 deskových, balkonových nebo plošných konzol plné, rovné, popř. s náběhy</t>
  </si>
  <si>
    <t>411351101RT1</t>
  </si>
  <si>
    <t>...bednící materiál prkna, bez podepření, - zřízení</t>
  </si>
  <si>
    <t>dobednění 10% : (238+28,5+12)*0,10</t>
  </si>
  <si>
    <t>411351102R00</t>
  </si>
  <si>
    <t>... , - odstranění</t>
  </si>
  <si>
    <t>411 36-1 Výztuž stropů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</si>
  <si>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t>
  </si>
  <si>
    <t>411 36-11 z betonářské oceli</t>
  </si>
  <si>
    <t>411361821R00</t>
  </si>
  <si>
    <t>doplnková výztuž : (12+28,5+238)*0,1*0,05</t>
  </si>
  <si>
    <t>...Věnec z tvarovek U "betonové skořepinové", v.190, š.197 mm</t>
  </si>
  <si>
    <t>P0 : 9,15+3,2+9,15+7,6</t>
  </si>
  <si>
    <t>P1 : 16,85+5,2+16,85</t>
  </si>
  <si>
    <t>P2 : 16,85+5,2+16,85</t>
  </si>
  <si>
    <t>P3 : 11,4+5+11,4</t>
  </si>
  <si>
    <t>P0 : (9,15+3,2+9,15)*0,25*0,2</t>
  </si>
  <si>
    <t>P1 : (16,85+5,2+16,85)*0,25*0,2</t>
  </si>
  <si>
    <t>P2 : (16,85+5,2+16,85)*0,25*0,2</t>
  </si>
  <si>
    <t>P3 : (11,4+5+11,4)*0,25*0,2</t>
  </si>
  <si>
    <t>417 35-11 Bednění bočnic ztužujících pásů a věnců včetně vzpěr</t>
  </si>
  <si>
    <t>417351115R00</t>
  </si>
  <si>
    <t>P0 : (9,15+3,2+9,15)*0,25</t>
  </si>
  <si>
    <t>P1 : (16,85+5,2+16,85)*0,25</t>
  </si>
  <si>
    <t>P2 : (16,85+5,2+16,85)*0,25</t>
  </si>
  <si>
    <t>P3 : (11,4+5+11,4)*0,25</t>
  </si>
  <si>
    <t>417351116R00</t>
  </si>
  <si>
    <t>...Výztuž ztužujících pásů a věnců z oceli 10505</t>
  </si>
  <si>
    <t xml:space="preserve">4x12 + 6á250 : </t>
  </si>
  <si>
    <t>P0 : (9,15+3,2+9,15+7,6)*(4*0,88+4*0,8*0,22)*0,001</t>
  </si>
  <si>
    <t>P1 : (16,85+5,2+16,85)*(4*0,88+4*0,8*0,22)*0,001</t>
  </si>
  <si>
    <t>P2 : (16,85+5,2+16,85)*(4*0,88+4*0,8*0,22)*0,001</t>
  </si>
  <si>
    <t>P3 : (11,4+5+11,4)*(4*0,88+4*0,8*0,22)*0,001</t>
  </si>
  <si>
    <t>+ 30% : 0,30</t>
  </si>
  <si>
    <t>434 31 Stupně dusané z betonu</t>
  </si>
  <si>
    <t>na terén nebo na desku z betonu prostého nebo prokládaného kamenem, bez potěru, se zahlazením povrchu,</t>
  </si>
  <si>
    <t>434311115R00</t>
  </si>
  <si>
    <t>vstupy do kotcu : 5*1,5</t>
  </si>
  <si>
    <t>411117362R0X</t>
  </si>
  <si>
    <t>Strop "ŽB nosníků a bet. prefa vložek",tl. 25 cm (20 + 5), nosník do 2,8 m</t>
  </si>
  <si>
    <t>Obsahuje veškerý hlavní a pomocný materiál, rovněž pak hlavní, pomocné a přidružené práce (např. podepření nosníků, dobednění) kromě položek vysloveně uvedených samostatně.</t>
  </si>
  <si>
    <t>P0 : 7,6*1,55</t>
  </si>
  <si>
    <t>411117363R0X</t>
  </si>
  <si>
    <t>Strop "ŽB nosníků a bet. prefa vložek",tl. 25 cm (20 + 5), nosník do 3,8 m</t>
  </si>
  <si>
    <t>P0 : 8,9*3,2</t>
  </si>
  <si>
    <t>411117365R0X</t>
  </si>
  <si>
    <t>Strop "ŽB nosníků a bet. prefa vložek",tl. 25 cm (20 + 5), nosník do 5,8 m</t>
  </si>
  <si>
    <t>P1 : 16,65*5,4</t>
  </si>
  <si>
    <t>P2 : 16,65*5,4</t>
  </si>
  <si>
    <t>P3 : 11,2*5,2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</si>
  <si>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</si>
  <si>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</si>
  <si>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</si>
  <si>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916561111RT4</t>
  </si>
  <si>
    <t>...rozměrů 500/50/250 mm, do lože z betonu prostého C 12/15, s boční opěrou z betonu prostého</t>
  </si>
  <si>
    <t xml:space="preserve">výběhy : </t>
  </si>
  <si>
    <t>P0 : 7,5</t>
  </si>
  <si>
    <t>P1 : 15+17</t>
  </si>
  <si>
    <t>P2 : 17+17</t>
  </si>
  <si>
    <t>P3 : 11,5+11,5</t>
  </si>
  <si>
    <t>918 10 Lože pod obrubníky, krajníky nebo obruby</t>
  </si>
  <si>
    <t>z dlažebních kostek z betonu prostého</t>
  </si>
  <si>
    <t>918101111R00</t>
  </si>
  <si>
    <t>...z betonu prostého C 12/15</t>
  </si>
  <si>
    <t>rozšíření lože pro montáž žlabu : (7,5+15+17+17*2+11,5*2)*0,2*0,3</t>
  </si>
  <si>
    <t>95</t>
  </si>
  <si>
    <t>Dokončovací kce na pozem.stav.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</si>
  <si>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</si>
  <si>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</si>
  <si>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</si>
  <si>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...Vyčištění budov o výšce podlaží do 4 m</t>
  </si>
  <si>
    <t>konečně a průběžné čistěné stavby, objektů a okolí : 395</t>
  </si>
  <si>
    <t>970041300R0X</t>
  </si>
  <si>
    <t>Vrtání jádrové skrz strop z betonových vložek, do D 300 mm, včetně utěsnění okolo ventilátoru, včetně likvice suti</t>
  </si>
  <si>
    <t>6*0,25</t>
  </si>
  <si>
    <t>711 11 Izolace proti zemní vlhkosti natěradly za studena</t>
  </si>
  <si>
    <t>711 11-1 na ploše vodorovné</t>
  </si>
  <si>
    <t>711 11-11 nátěrem</t>
  </si>
  <si>
    <t>711111002R00</t>
  </si>
  <si>
    <t>...asfaltovým lakem, 1 x nátěr, materiál ve specifikaci</t>
  </si>
  <si>
    <t>711 14 Izolace proti zemní vlhkosti pásy přitavením</t>
  </si>
  <si>
    <t>711141559RT1</t>
  </si>
  <si>
    <t xml:space="preserve">...vodorovná, 1 vrstva, bez dodávky izolačních pásů,  </t>
  </si>
  <si>
    <t>Položka obsahuje komplexní dodávku hydroizolačního systému a obsahuje rovněž všechny hlavní, přidružené, pomocné a přípravné práce a materiál, mimo položek uvedených níže samostatně.</t>
  </si>
  <si>
    <t>P0 : (9,3*3,8+7,3*1,9)</t>
  </si>
  <si>
    <t>P1 : 17*5,9</t>
  </si>
  <si>
    <t>P2 : 17*5,9</t>
  </si>
  <si>
    <t>P3 : 11,55*5,7</t>
  </si>
  <si>
    <t>711142559R00</t>
  </si>
  <si>
    <t xml:space="preserve">...svislá, 1 vrstva, bez dodávky izolačních pásů,  </t>
  </si>
  <si>
    <t>P0 : (9,4+3,8+7,4+7,3+16,5)*0,4</t>
  </si>
  <si>
    <t>P1 : (15,1+5,9+17+5,9)*0,4</t>
  </si>
  <si>
    <t>P2 : (17+5,9+17+5,9)*0,4</t>
  </si>
  <si>
    <t>P3 : (11,55+5,7+11,55+5,7)*0,4</t>
  </si>
  <si>
    <t>711 71 Provedení detailů natěradly a tmely za studena</t>
  </si>
  <si>
    <t>711713216R00</t>
  </si>
  <si>
    <t>...spár studeným tmelem, rozměru 20 x 60 mm</t>
  </si>
  <si>
    <t>711713416R00</t>
  </si>
  <si>
    <t>...spár studeným tmelem, rozměru 20 x 100 mm</t>
  </si>
  <si>
    <t>711 74 Provedení detailů pásy přitavením</t>
  </si>
  <si>
    <t>711 74-5 na plášťovou troubu</t>
  </si>
  <si>
    <t>711747588R00</t>
  </si>
  <si>
    <t>...D do 200 mm</t>
  </si>
  <si>
    <t>prostupy Zti : 12</t>
  </si>
  <si>
    <t>711 74-6 opracování ostatní</t>
  </si>
  <si>
    <t>711748088R00</t>
  </si>
  <si>
    <t>...kotevních prostupů</t>
  </si>
  <si>
    <t>711774202R00</t>
  </si>
  <si>
    <t>...zpětných spojů</t>
  </si>
  <si>
    <t>P0 : (9,4+3,8+7,4+7,3+16,5)</t>
  </si>
  <si>
    <t>P1 : (15,1+5,9+17+5,9)</t>
  </si>
  <si>
    <t>P2 : (17+5,9+17+5,9)</t>
  </si>
  <si>
    <t>P3 : (11,55+5,7+11,55+5,7)</t>
  </si>
  <si>
    <t>11163230R</t>
  </si>
  <si>
    <t>emulze asfaltová penetrační zpracování za studena; obsah asfaltu do 40%hm.; hustota při 20°C 1 g/cm3; bez rozpouštědel,netoxická,není požárně nebezpečná,rychleschnoucí; obsah vody a emulgátoru nad 52%hm.; bod měknutí pevné části +50°C; doba tvrdnutí 5 hod.; výtoková doba 22 s</t>
  </si>
  <si>
    <t>62852254R</t>
  </si>
  <si>
    <t>pás izolační z modifikovaného asfaltu natavitelný; nosná vložka polyesterové rouno; horní strana jemný minerální posyp; spodní strana PE fólie; tl. 4,0 mm</t>
  </si>
  <si>
    <t>spec (06.01)</t>
  </si>
  <si>
    <t>315,64+67,44</t>
  </si>
  <si>
    <t>ztratné a přesahy : 0,12</t>
  </si>
  <si>
    <t>712</t>
  </si>
  <si>
    <t>Živičné krytiny</t>
  </si>
  <si>
    <t>712 31 Povlakové krytiny střech do 10° za studena</t>
  </si>
  <si>
    <t>712 31-1 nátěrem</t>
  </si>
  <si>
    <t>712311101RT1</t>
  </si>
  <si>
    <t>...1 x, penetračním nebo asfaltovým lakem, bez dodávky materiálu</t>
  </si>
  <si>
    <t>P0 : 9,15*3,5+7,8*1,75</t>
  </si>
  <si>
    <t>P1 : 16,65*5,65</t>
  </si>
  <si>
    <t>P2 : 16,65*5,65</t>
  </si>
  <si>
    <t>P3 : 11,4*5,4</t>
  </si>
  <si>
    <t>zatažení okraje : 0,1</t>
  </si>
  <si>
    <t>712 33 Povlakové krytiny střech do 10° pásy na sucho</t>
  </si>
  <si>
    <t>712331101R00</t>
  </si>
  <si>
    <t>...1 vrstva, bez dodávky pásu</t>
  </si>
  <si>
    <t>P0 : 9,4*4,2+7,3*2,05</t>
  </si>
  <si>
    <t>P1 : 17,1*6,2</t>
  </si>
  <si>
    <t>P2 : 17,1*6,2</t>
  </si>
  <si>
    <t>P3 : 11,6*6,1</t>
  </si>
  <si>
    <t>712 34 Povlakové krytiny střech do 10° pásy přitavením</t>
  </si>
  <si>
    <t>712341559R00</t>
  </si>
  <si>
    <t>...v celé ploše, 1 vrstva, bez dodávky pásu</t>
  </si>
  <si>
    <t>parotěsná vrstva</t>
  </si>
  <si>
    <t>712341559RT1</t>
  </si>
  <si>
    <t>712 74 Samostatné zesílení izol. povlaku pásy NAIP přitavením</t>
  </si>
  <si>
    <t>712741559R00</t>
  </si>
  <si>
    <t>...šířky 330 mm</t>
  </si>
  <si>
    <t xml:space="preserve">řešení detailu římsy : </t>
  </si>
  <si>
    <t>(9,15*2+3,5+7,6)</t>
  </si>
  <si>
    <t>(15,1+16,85+5,6)</t>
  </si>
  <si>
    <t>(16,85+16,85+5,6)</t>
  </si>
  <si>
    <t>(11,4+5,4+11,4)</t>
  </si>
  <si>
    <t>712741559RX</t>
  </si>
  <si>
    <t>Opracování prostupu povlakovou krytinou, za každou vrstvu zvlášť</t>
  </si>
  <si>
    <t>ks</t>
  </si>
  <si>
    <t>spec 6.00</t>
  </si>
  <si>
    <t>P0 : (9,15*3,5+7,8*1,75)*0,4</t>
  </si>
  <si>
    <t>P1 : (16,65*5,65)*0,4</t>
  </si>
  <si>
    <t>P2 : (16,65*5,65)*0,4</t>
  </si>
  <si>
    <t>P3 : (11,4*5,4)*0,4</t>
  </si>
  <si>
    <t>zatažení okraje : 0,15</t>
  </si>
  <si>
    <t>628522503R</t>
  </si>
  <si>
    <t>pás izolační z modifikovaného asfaltu barva modrozelená; natavitelný; nosná vložka polyesterové rouno; horní strana posyp - břidlice; spodní strana PE fólie; tl. 5,2 mm</t>
  </si>
  <si>
    <t>Specifikace 06.04</t>
  </si>
  <si>
    <t>přesahy a ztratne : 0,25</t>
  </si>
  <si>
    <t>62852268R</t>
  </si>
  <si>
    <t>pás izolační z modifikovaného asfaltu samolepicí; nosná vložka skelná rohož; horní strana jemný minerální posyp; spodní strana PE fólie; tl. 3,0 mm</t>
  </si>
  <si>
    <t>Specifikace 06.03</t>
  </si>
  <si>
    <t>62856106R</t>
  </si>
  <si>
    <t>pás izolační z modifikovaného asfaltu natavitelný; nosná vložka hliníková fólie; horní strana jemný minerální posyp; spodní strana odtavovací fólie; tl. 4,0 mm</t>
  </si>
  <si>
    <t>ztratne, přesahy : 0,25</t>
  </si>
  <si>
    <t>998 71-2 Přesun hmot pro povlakové krytiny</t>
  </si>
  <si>
    <t>998712201R00</t>
  </si>
  <si>
    <t>...v objektech výšky do 6 m</t>
  </si>
  <si>
    <t>Specifikace 06.02</t>
  </si>
  <si>
    <t>713</t>
  </si>
  <si>
    <t>Izolace tepelné</t>
  </si>
  <si>
    <t>713 13-1 Montáž izolace lepením a zajištění hmoždinkami</t>
  </si>
  <si>
    <t>713 13-11 doplňkové práce</t>
  </si>
  <si>
    <t>713132111R00</t>
  </si>
  <si>
    <t>...přebroušení izolantu</t>
  </si>
  <si>
    <t>800-713</t>
  </si>
  <si>
    <t>viz detail římsy kotce</t>
  </si>
  <si>
    <t xml:space="preserve">XPS vynesení římsy : </t>
  </si>
  <si>
    <t xml:space="preserve">nasobeno pruměrnou vyškou : </t>
  </si>
  <si>
    <t>(9,15*2+3,5+7,6)*0,4</t>
  </si>
  <si>
    <t>(15,1+16,85+5,6)*0,4</t>
  </si>
  <si>
    <t>(16,85+16,85+5,6)*0,4</t>
  </si>
  <si>
    <t>(11,4+5,4+11,4)*0,4</t>
  </si>
  <si>
    <t>713 14 Montáž tepelné izolace střech na plný podklad</t>
  </si>
  <si>
    <t>713141125R00</t>
  </si>
  <si>
    <t>...desky, na lepidlo</t>
  </si>
  <si>
    <t>713141125X</t>
  </si>
  <si>
    <t>Těsnění prostupu izolantem PUR pěnou</t>
  </si>
  <si>
    <t>28375460R</t>
  </si>
  <si>
    <t>deska izolační tepelně izol.; extrudovaný polystyren; povrch hladký; obj. hmotnost 40,00 kg/m3; š = 600,0 mm; l = 1 250 mm</t>
  </si>
  <si>
    <t>(9,15*2+3,5+7,6)*0,21*0,4</t>
  </si>
  <si>
    <t>(15,1+16,85+5,6)*0,24*0,4</t>
  </si>
  <si>
    <t>(16,85+16,85+5,6)*0,24*0,4</t>
  </si>
  <si>
    <t>(11,4+5,4+11,4)*0,23*0,4</t>
  </si>
  <si>
    <t>prořez, ztratne : 0,15</t>
  </si>
  <si>
    <t>28375972R</t>
  </si>
  <si>
    <t>deska spádová, klín EPS 150S; pěnový polystyren; š = 1 000,0 mm; l = 1 000 mm; součinitel tepelné vodivosti 0,036 W/mK</t>
  </si>
  <si>
    <t>P0 : (9,15*3,5+7,8*1,75)*0,21</t>
  </si>
  <si>
    <t>-(9,15*2+3,5+7,6)*0,21*0,4</t>
  </si>
  <si>
    <t>P1 : (16,65*5,65)*0,24</t>
  </si>
  <si>
    <t>-(15,1+16,85+5,6)*0,24*0,4</t>
  </si>
  <si>
    <t>P2 : (16,65*5,65)*0,24</t>
  </si>
  <si>
    <t>-(16,85+16,85+5,6)*0,24*0,4</t>
  </si>
  <si>
    <t>P3 : (11,4*5,4)*0,23</t>
  </si>
  <si>
    <t>-(11,4+5,4+11,4)*0,23*0,4</t>
  </si>
  <si>
    <t>prořez, ztratne : 0,1</t>
  </si>
  <si>
    <t>998 71-3 Přesun hmot pro izolace tepelné</t>
  </si>
  <si>
    <t>998713201R00</t>
  </si>
  <si>
    <t>...Přesun hmot pro izolace tepelné, výšky do 6 m</t>
  </si>
  <si>
    <t>762 34 Bednění a laťování</t>
  </si>
  <si>
    <t>762 34-1 montáž</t>
  </si>
  <si>
    <t>762 34-11 bednění</t>
  </si>
  <si>
    <t>762341630R00</t>
  </si>
  <si>
    <t xml:space="preserve">...štítových okapových říms, krajnic, závětrných prken, a žaluzií ve spádu nebo rovnoběžně s okapem z fdesek tvrdých tloušťky do 8 mm </t>
  </si>
  <si>
    <t>Včetně dotěsnění styku s obezdívkou akryl tmelem</t>
  </si>
  <si>
    <t xml:space="preserve">vynesení římsy : </t>
  </si>
  <si>
    <t>(9,15*2+3,5+7,6)*(0,625+0,4)</t>
  </si>
  <si>
    <t>(15,1+16,85+5,6)*(0,625+0,4)</t>
  </si>
  <si>
    <t>(16,85+16,85+5,6)*(0,625+0,4)</t>
  </si>
  <si>
    <t>(11,4+5,4+11,4)*(0,625+0,4)</t>
  </si>
  <si>
    <t>762 36 Spádové klíny</t>
  </si>
  <si>
    <t>762 36-2 s dodávkou řeziva</t>
  </si>
  <si>
    <t>762361114RT2</t>
  </si>
  <si>
    <t>...pro rovné střechy s připojením na nosnou konstrukci z řeziva, fošny 6/14 cm</t>
  </si>
  <si>
    <t>762 39 Spojovací a ochranné prostředky</t>
  </si>
  <si>
    <t>762395000R00</t>
  </si>
  <si>
    <t>...svory, prkna, hřebíky, pásová ocel, vruty, impregnace</t>
  </si>
  <si>
    <t>Veškeré spojovací a ochrn. prostředky k vynesení římsy.</t>
  </si>
  <si>
    <t>spadova latě : 134,5*0,05*0,05</t>
  </si>
  <si>
    <t>OSB : 55*0,015+96*0,025</t>
  </si>
  <si>
    <t>60725012R</t>
  </si>
  <si>
    <t>deska dřevoštěpková třívrstvá pro prostředí vlhké; strana nebroušená; hrana rovná; tl = 15,0 mm</t>
  </si>
  <si>
    <t>(9,15*2+3,5+7,6)*(00,4)</t>
  </si>
  <si>
    <t>(15,1+16,85+5,6)*(0,4)</t>
  </si>
  <si>
    <t>(16,85+16,85+5,6)*(0,4)</t>
  </si>
  <si>
    <t>(11,4+5,4+11,4)*(0,4)</t>
  </si>
  <si>
    <t>prorřez : 0,15</t>
  </si>
  <si>
    <t>60725017R</t>
  </si>
  <si>
    <t>deska dřevoštěpková třívrstvá pro prostředí vlhké; strana nebroušená; hrana rovná; tl = 25,0 mm</t>
  </si>
  <si>
    <t>(9,15*2+3,5+7,6)*(0,625)</t>
  </si>
  <si>
    <t>(15,1+16,85+5,6)*(0,625)</t>
  </si>
  <si>
    <t>(16,85+16,85+5,6)*(0,625)</t>
  </si>
  <si>
    <t>prořez : 0,15</t>
  </si>
  <si>
    <t>764 01-19 Ostatní střešní prvky z pozinkovaného plechu</t>
  </si>
  <si>
    <t>764 01-191 výroba a montáž</t>
  </si>
  <si>
    <t>764391240R00</t>
  </si>
  <si>
    <t>...závětrné lišty, rš 500 mm</t>
  </si>
  <si>
    <t>KS/5</t>
  </si>
  <si>
    <t>P0 : 9,4+4,2</t>
  </si>
  <si>
    <t>P1 : 17,1+6,2</t>
  </si>
  <si>
    <t>P2 : 17,1+6,2</t>
  </si>
  <si>
    <t>P3 : 11,6+6,1</t>
  </si>
  <si>
    <t>764 01-23 Oplechování zdí a nadezdívek z pozinkovaného plechu</t>
  </si>
  <si>
    <t>včetně rohů</t>
  </si>
  <si>
    <t>764 01-231 výroba a montáž</t>
  </si>
  <si>
    <t>764430240R00</t>
  </si>
  <si>
    <t>...rš 500 mm</t>
  </si>
  <si>
    <t>KS/6</t>
  </si>
  <si>
    <t>P0 nižští střecha na stněu : 2*2,1</t>
  </si>
  <si>
    <t>764 07-23 Oplechování zdí a nadezdívek z ocelových plechů s povrchovou úpravou</t>
  </si>
  <si>
    <t>764 07-231 výroba a montáž</t>
  </si>
  <si>
    <t>764928306R00</t>
  </si>
  <si>
    <t>...rš 750 mm</t>
  </si>
  <si>
    <t>KS/7</t>
  </si>
  <si>
    <t>764 90 Klempířské prvky z plechu s povrchovou úpravou</t>
  </si>
  <si>
    <t>764 90-1 střech z ocelových lakovaných tabulí</t>
  </si>
  <si>
    <t>764904205RT2</t>
  </si>
  <si>
    <t>...okapový plech RŠ 205 mm, -, tloušťka plechu 0,5 mm, povrchová úprava matný polyester, -</t>
  </si>
  <si>
    <t>včetně spojovacích prostředků.</t>
  </si>
  <si>
    <t>P0 : 9,4+7,6</t>
  </si>
  <si>
    <t>P1 : 17,1</t>
  </si>
  <si>
    <t>P2 : 17,1</t>
  </si>
  <si>
    <t>P3 : 11,6</t>
  </si>
  <si>
    <t>764 90-8 okapový systém</t>
  </si>
  <si>
    <t>764908101RT2</t>
  </si>
  <si>
    <t>...žlabový kotlík kónický, ocelový žárově zinkovaný plech s povrchovou úpravou, velikost 125 mm, v ostatních barvách</t>
  </si>
  <si>
    <t>764908103RT2</t>
  </si>
  <si>
    <t>...žlabový kotlík kónický, ocelový žárově zinkovaný plech s povrchovou úpravou, velikost 190 mm, v ostatních barvách</t>
  </si>
  <si>
    <t>764908104RT2</t>
  </si>
  <si>
    <t>...podokapní půlkruhový žlab, ocelový žárově zinkovaný plech s povrchovou úpravou, velikost 125 mm, v ostatních barvách</t>
  </si>
  <si>
    <t>včetně háku, čela a spojky.</t>
  </si>
  <si>
    <t>764908106RT2</t>
  </si>
  <si>
    <t>...podokapní půlkruhový žlab, ocelový žárově zinkovaný plech s povrchovou úpravou, velikost 190 mm, v ostatních barvách</t>
  </si>
  <si>
    <t>764908108RT2</t>
  </si>
  <si>
    <t>...odpadní trouby kruhové, ocelový žárově zinkovaný plech s povrchovou úpravou, průměr 87 mm, v ostatních barvách</t>
  </si>
  <si>
    <t>Včetně dodávky a montáže klempířských prvků a spojovacího materiálu.</t>
  </si>
  <si>
    <t>včetně kolena , objímky, mezikusu a zednické výpomoci.</t>
  </si>
  <si>
    <t>764908109RT2</t>
  </si>
  <si>
    <t>...odpadní trouby kruhové, ocelový žárově zinkovaný plech s povrchovou úpravou, průměr 100 mm, v ostatních barvách</t>
  </si>
  <si>
    <t>Dodávka a montáž kruhové odpadní trouby včetně mezikusů, kolen, objímek a zednické výpomoci.</t>
  </si>
  <si>
    <t>764908110RT2</t>
  </si>
  <si>
    <t>...odpadní trouby kruhové, ocelový žárově zinkovaný plech s povrchovou úpravou, průměr 120 mm, v ostatních barvách</t>
  </si>
  <si>
    <t>764908102RX1</t>
  </si>
  <si>
    <t>"Okapový systém z pzn. plechu s povrchovu úpravou" kotlík žlabový kónický SOK,vel.žlabu 240 mm, v ostatních barvách</t>
  </si>
  <si>
    <t>764908105RX1</t>
  </si>
  <si>
    <t>"Okapový systém z pzn. plechu s povrchovu úpravou" žlab podokapní půlkruhový R,velikost 240 mm, v ostatních barvách</t>
  </si>
  <si>
    <t>764908106RTX</t>
  </si>
  <si>
    <t>Žlab - zábrana proti přelití</t>
  </si>
  <si>
    <t>764918222R0X</t>
  </si>
  <si>
    <t>Z+M.oplech.okapnic, nad dveřmi, RŠ 220</t>
  </si>
  <si>
    <t>Včetně zatmelení spáry klempířským tmelem</t>
  </si>
  <si>
    <t>KS/9</t>
  </si>
  <si>
    <t>8*1,2</t>
  </si>
  <si>
    <t>764918222RX2</t>
  </si>
  <si>
    <t>Z+M.oplech.okapnic, nad průlezy, RŠ 120mm</t>
  </si>
  <si>
    <t>KS/10</t>
  </si>
  <si>
    <t>0,55*23+0,4*21+0,3*8+0,3*2</t>
  </si>
  <si>
    <t>764928306RX1</t>
  </si>
  <si>
    <t>Z+M oplechování zdí z poplast. plechu, rš 1250 mm</t>
  </si>
  <si>
    <t>KS/8</t>
  </si>
  <si>
    <t>764928306RX2</t>
  </si>
  <si>
    <t>Z+M oplechování zdí z poplast. plechu, rš 300 mm</t>
  </si>
  <si>
    <t>KS/11</t>
  </si>
  <si>
    <t>Včetně vyplnění PU tmelem v napojení na konstrukci.</t>
  </si>
  <si>
    <t>Detail AP.02</t>
  </si>
  <si>
    <t>krytí dilatační spíáry v kotcích : 29</t>
  </si>
  <si>
    <t>764928306RX3</t>
  </si>
  <si>
    <t>Z+M oplechování zdí z poplast. plechu, rš 450 mm</t>
  </si>
  <si>
    <t>KS/13</t>
  </si>
  <si>
    <t>lem kočky</t>
  </si>
  <si>
    <t>8,15</t>
  </si>
  <si>
    <t>13851082R</t>
  </si>
  <si>
    <t>plech ocelový svitkový tvrdý; tl. 0,60 mm; povrchová úprava jednostranně; polyester, tl. 25 mikronů, s ochrannou fólií; š = 1 230 mm</t>
  </si>
  <si>
    <t>ks/7 + ks/8 : 22,4*0,75+7,5*1,25</t>
  </si>
  <si>
    <t>ks/9 : 9,6*0,22</t>
  </si>
  <si>
    <t>ks/10 : 24,05*0,12</t>
  </si>
  <si>
    <t>ks/11 : 29,0*0,45</t>
  </si>
  <si>
    <t>ks/13 : 8,15*0,45</t>
  </si>
  <si>
    <t>ztratne : 0,2</t>
  </si>
  <si>
    <t>998 76-4 Přesun hmot pro konstrukce klempířské</t>
  </si>
  <si>
    <t>998764101R00</t>
  </si>
  <si>
    <t>767990010RAX</t>
  </si>
  <si>
    <t>Atypické ocelové konstrukce, do 5 kg/kus, pozinkované</t>
  </si>
  <si>
    <t>Agregovaná položka včetně přesunu hmot.</t>
  </si>
  <si>
    <t xml:space="preserve">kotvení příček : </t>
  </si>
  <si>
    <t xml:space="preserve">kotva/1,5 bm příčky, kotva 3x40x400mm, 7900kg/m3 : </t>
  </si>
  <si>
    <t>P0 : (9,15+3,5+7,4+7,6)/1,5*0,003*0,04*0,4*7900</t>
  </si>
  <si>
    <t>P1 : (15,1+5,6+16,85)/1,5*0,003*0,04*0,4*7900</t>
  </si>
  <si>
    <t>P2 : (16,85+5,6+16,85)/1,5*0,003*0,04*0,4*7900</t>
  </si>
  <si>
    <t>P3 : (11,4+5,4+11,4)/1,5*0,003*0,04*0,4*7900</t>
  </si>
  <si>
    <t>34 Stěny a příčky</t>
  </si>
  <si>
    <t>347 11 Předstěny opláštěné sádrovláknitými deskami</t>
  </si>
  <si>
    <t>347 11-1 s nosnou ocelovou konstrukcí</t>
  </si>
  <si>
    <t>347111314RV1</t>
  </si>
  <si>
    <t>...tloušťky 87,5 mm, 1xopláštěné, deskami tl. 12,5 mm, s minerální izolací tl. 50 mm, o objemové hmotnosti 25 kg/m3</t>
  </si>
  <si>
    <t>- nezbytné úpravy desek na příslušný rozměr,</t>
  </si>
  <si>
    <t>- standardního tmelení Q2, to je: základní tmelení Q1+ dodatečné tmelení (tmelení najemno) a případné přebroušení.</t>
  </si>
  <si>
    <t>Neprůvzdušné provedení konstrukce</t>
  </si>
  <si>
    <t>Včetně utěsnění obvodové spáry.</t>
  </si>
  <si>
    <t>103 : (1,2+2,1)*3+2*0,15*3</t>
  </si>
  <si>
    <t>106 : 1,2*1,2+3*1,2*0,15</t>
  </si>
  <si>
    <t>108 : (1)*1,5+1*0,15</t>
  </si>
  <si>
    <t>110 : (1)*3</t>
  </si>
  <si>
    <t>113 : 1,0*1,2+3*1,2*0,15</t>
  </si>
  <si>
    <t>342 09 Úpravy, doplňkové práce a příplatky pro sádrokartonové a sádrovláknité příčky</t>
  </si>
  <si>
    <t>342 09-2 doplňkové práce</t>
  </si>
  <si>
    <t>342263410R00</t>
  </si>
  <si>
    <t>...Osazení revizních dvířek, do 0,25 m2</t>
  </si>
  <si>
    <t>Včetně vytvoření otvoru a osazení rámu s dvířky a prošroubování.</t>
  </si>
  <si>
    <t>342263420R00</t>
  </si>
  <si>
    <t>...osazení revizních dvířek do 0,5 m2</t>
  </si>
  <si>
    <t>342263310R0X</t>
  </si>
  <si>
    <t>Úprava SDVK předstěny pro osazení umývadla</t>
  </si>
  <si>
    <t>342263320R0X</t>
  </si>
  <si>
    <t>Úprava SDVK předstěny pro osazení WC</t>
  </si>
  <si>
    <t>55347628R</t>
  </si>
  <si>
    <t>dvířka revizní materiál kov; š = 800,0 mm; h = 800,0 mm; barva bílá; povrch prášková barva; zámek čtyřhran se zářezem na šroubovák</t>
  </si>
  <si>
    <t>59591091R</t>
  </si>
  <si>
    <t>dvířka do sádrokartonu pozink; 400 x 400 mm; s tlačným zámkem</t>
  </si>
  <si>
    <t>447212312RX1</t>
  </si>
  <si>
    <t>Podhled SDVK, na dřevěnou konstrukci, včetně dodávky desky, parobrzdné provedení</t>
  </si>
  <si>
    <t>Specifika montáže a popis desek uveden v části D - specifikace.</t>
  </si>
  <si>
    <t>Deska tl. 12,5mm s úpravou neprovzdůšnou (spec. 11.02)</t>
  </si>
  <si>
    <t>REI20 DP3</t>
  </si>
  <si>
    <t>Včetně provedení obvodové podpory podhledu a utěsnění obvodové spáry.</t>
  </si>
  <si>
    <t>Včetně pomocného lešení.</t>
  </si>
  <si>
    <t>Zhotovitel je povinen před naceněním této položky provést důkladnou přípravu a průzkum navrženého řešení. Cena obsahuje veškeré hlavní, přidružené, pomocné a přípravné práce jakož i materiál a pozdější nárokování víceprací související s prováděním této konstrukce se nepřipouští.</t>
  </si>
  <si>
    <t>DŘEVĚNNÁ KONSTRUKCE JE CENĚNA ZVLÁŠTNÍ POLOŽKOU.</t>
  </si>
  <si>
    <t>A : 20,15*18,1</t>
  </si>
  <si>
    <t>technické místnosti B : 2*(2,5*1,6)</t>
  </si>
  <si>
    <t>447212312RX2</t>
  </si>
  <si>
    <t>Podhled SDVK, na dřevěnou konstrukci, včetně dodávky desky</t>
  </si>
  <si>
    <t>Deska tl. 12,5mm (spec. 11.01)</t>
  </si>
  <si>
    <t>B : 15*15,55</t>
  </si>
  <si>
    <t>23,85*3</t>
  </si>
  <si>
    <t>- technické místnosti : -2*(2,5*1,6)</t>
  </si>
  <si>
    <t>61</t>
  </si>
  <si>
    <t>Upravy povrchů vnitřní</t>
  </si>
  <si>
    <t>601 01 Omítky stropů a podhledů z hotových směsí</t>
  </si>
  <si>
    <t>po jednotlivých vrstvách</t>
  </si>
  <si>
    <t>601011141RT1</t>
  </si>
  <si>
    <t xml:space="preserve">...vrstva štuková, vápenná,  , tloušťka vrstvy 2 mm,  </t>
  </si>
  <si>
    <t>602 01 Omítky stěn z hotových směsí</t>
  </si>
  <si>
    <t>602011202R00</t>
  </si>
  <si>
    <t xml:space="preserve">...postřik, báze, cementová,  ,  ,  </t>
  </si>
  <si>
    <t>602011211RT1</t>
  </si>
  <si>
    <t>...Omítka jádrová, strojně, tloušťka vrstvy 15 mm</t>
  </si>
  <si>
    <t>A101 : (3,05+4,6)*2*3,0</t>
  </si>
  <si>
    <t xml:space="preserve"> -(1,1*2,05+1,1*2,05+0,9*2,05+0,9*2,05)</t>
  </si>
  <si>
    <t>A102 : (17+1,8+9,15+10,35+1,5+10,35+6,4+1,8)*3,0</t>
  </si>
  <si>
    <t xml:space="preserve"> -(0,8*2,05+0,9*2,05+6*1*2,05+2*1,5*2,05+3*1,2*2,05+1,1*2,05)</t>
  </si>
  <si>
    <t>A103 : (2,3+2,1)*2*3,0</t>
  </si>
  <si>
    <t xml:space="preserve"> -(0,9*2,05)</t>
  </si>
  <si>
    <t>A104 : (3,05+4,6)*2*3,0</t>
  </si>
  <si>
    <t xml:space="preserve"> -(0,9*2,05+1,5*2*2)</t>
  </si>
  <si>
    <t>A105 : (5,7+2*0,6+3,95+3,2+1,7+2,5+2,25)*3</t>
  </si>
  <si>
    <t xml:space="preserve"> -(1*2,05+1,5*2)</t>
  </si>
  <si>
    <t>A106 : (1,6+2,4)*2*3,0</t>
  </si>
  <si>
    <t xml:space="preserve"> -(1*2,05)</t>
  </si>
  <si>
    <t>A107 : (1,5+1,2)*2*3,0</t>
  </si>
  <si>
    <t xml:space="preserve"> -(0,8*2,05)</t>
  </si>
  <si>
    <t>A108 : (1,5+1,0)*2*3,0</t>
  </si>
  <si>
    <t>A109 : (2,2+4,65)*2*3,0</t>
  </si>
  <si>
    <t>A110 : (2,2+1,0)*2*3,0</t>
  </si>
  <si>
    <t>A111 : (2,2+1,0)*2*3,0</t>
  </si>
  <si>
    <t>A112 : (3,35+3,8)*2*3,0</t>
  </si>
  <si>
    <t>A113 : (2,5+3,8)*2*3,0</t>
  </si>
  <si>
    <t>A114 : (2,9+3,8)*2*3,0</t>
  </si>
  <si>
    <t xml:space="preserve"> -(1*2,05+1,5*1,5)</t>
  </si>
  <si>
    <t>A201 : (2,7+5,75)*2*3,0</t>
  </si>
  <si>
    <t xml:space="preserve"> -(1,2*2,05+2*0,9*2,05)</t>
  </si>
  <si>
    <t>A202 : (3,55+2,7)*2*3,0</t>
  </si>
  <si>
    <t xml:space="preserve"> -(0,9*2,05+1*2,4)</t>
  </si>
  <si>
    <t>A203 : (3,7+2,2)*2*3,0</t>
  </si>
  <si>
    <t>A204 : (9,4+2,79)*2*3,0</t>
  </si>
  <si>
    <t xml:space="preserve"> -(0,9*2,05+2,4*1+0,8*1,5)</t>
  </si>
  <si>
    <t>A301 : (8,95+3,49)*2*3,0</t>
  </si>
  <si>
    <t xml:space="preserve"> -(1,2*2,05+1,2*2,1+0,9*2,05+1*1,5)</t>
  </si>
  <si>
    <t>A302 : (8,95+2,75)*2*3,0</t>
  </si>
  <si>
    <t xml:space="preserve"> -(1,2*2,05*2+0,9*2,05)</t>
  </si>
  <si>
    <t>A401 : (4,25+5,7)*2*3,0</t>
  </si>
  <si>
    <t xml:space="preserve"> -(1,1*2,05+1*2,05+1,5*2,1+1,8*1,5)</t>
  </si>
  <si>
    <t>A402 : (2,3+1,8)*2*3,0</t>
  </si>
  <si>
    <t xml:space="preserve"> -(2*1*2,05+0,9*2,05+1,5*2,05)</t>
  </si>
  <si>
    <t>A403 : (5,7+1,2)*2*3,0</t>
  </si>
  <si>
    <t>(1,1+1,1)*1,6</t>
  </si>
  <si>
    <t xml:space="preserve"> -(1,1*2,05)</t>
  </si>
  <si>
    <t>A404 : (3,8+1,2)*2*3,0</t>
  </si>
  <si>
    <t>A405 : (3,8+5,7)*2*3,0</t>
  </si>
  <si>
    <t xml:space="preserve"> -(2*1,5+0,9*2,05+1*2,05+1,1*2,05)</t>
  </si>
  <si>
    <t>602011241RT1</t>
  </si>
  <si>
    <t>...Štuk na stěnách vnitřní, strojně, tloušťka vrstvy 2 mm</t>
  </si>
  <si>
    <t>jádro : 1030</t>
  </si>
  <si>
    <t>ostění : 15,6</t>
  </si>
  <si>
    <t>- obklady : -55</t>
  </si>
  <si>
    <t>- stěrka PU : -41,83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</si>
  <si>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</si>
  <si>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</si>
  <si>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</si>
  <si>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...Zakrývání výplní vnitřních otvorů</t>
  </si>
  <si>
    <t>(3*1*2,4+1,1*2,4+0,8*1,5+4*1,5*2+2*1,*1+1,8*1,5+1,5*2,05*2+1,5*1,5+1,2*2,05+1*1,5+1,2*2,05)</t>
  </si>
  <si>
    <t>(4*0,7*2,05+9*0,8*2,05+6*0,9*2,05+4*1,0*2,05+2*1,1*2,05+1*1,2*2,05)</t>
  </si>
  <si>
    <t>611 40-1 Příplatky k vnitřním omítkám stropů</t>
  </si>
  <si>
    <t>611 40-16 za přísadu pro zvýšení přilnavosti postřiku (pod jádro omítky k hladkému podkladu), nebo vyspravení, nebo do štukové vrstvy (zde neplatí 610 99 Zakrývání)</t>
  </si>
  <si>
    <t>611401991R00</t>
  </si>
  <si>
    <t>...polyvinylacetátovou</t>
  </si>
  <si>
    <t>Stěrkování SDVK podkladu.</t>
  </si>
  <si>
    <t>611 48-12 Vyztužení vnitřních omítek stropů sklotextilní síťovinou</t>
  </si>
  <si>
    <t>s pomocným lešením o výšce podlahy do 1900 mm a pro zatížení do 1,5 kPa,</t>
  </si>
  <si>
    <t>611481211RU2</t>
  </si>
  <si>
    <t>...s dodávkou síťoviny a stěrkového tmelu</t>
  </si>
  <si>
    <t>Na SDVK podklad.</t>
  </si>
  <si>
    <t>A : 282+86-24</t>
  </si>
  <si>
    <t>technické místnosti v B : 2*2,6*1,5</t>
  </si>
  <si>
    <t>612 40-9 Začištění omítek kolem oken, dveří a obkladů apod.</t>
  </si>
  <si>
    <t>612409991R00</t>
  </si>
  <si>
    <t>...Začištění omítek kolem oken,dveří apod.</t>
  </si>
  <si>
    <t>otvory ven : (3*(2*2,4+1)+1*(2*2,4+1,1)+4*2*(2,0+1,5)+2*2*(1+1)+2*(1,8+1,5)+2*(1,5+2*2,05)+2*(1,2+2,05*2)+2*(1,5+1,5)+2*(1,0+1,5)+(1,2+2*2,05))</t>
  </si>
  <si>
    <t>otvory vnitřní : 2*(4*(0,7+2*2,05)+9*(0,8+2*2,05)+6*(0,9+2*2,05)+4*(1,0+2*2,05)+2*(1,1+2*2,05)+2*(1,2+2*2,05))</t>
  </si>
  <si>
    <t>612 42-5 Omítka vápenná vnitřního ostění</t>
  </si>
  <si>
    <t>okenního nebo dveřního, z pomocného pracovního lešení o výšce podlahy do 1900 mm a pro zatížení do 1,5 kPa,</t>
  </si>
  <si>
    <t>612425931RT2</t>
  </si>
  <si>
    <t>...Omítka vápenná vnitřního ostění - štuková, s použitím suché maltové směsi</t>
  </si>
  <si>
    <t>A : 0,15*(3*(2*2,4+1)+1*(2*2,4+1,1)+4*2*(2,0+1,5)+2*2*(1+1)+2*(1,8+1,5)+2*(1,5+2*2,05)+2*(1,2+2,05*2)+2*(1,5+1,5)+2*(1,0+1,5)+(1,2+2*2,05))</t>
  </si>
  <si>
    <t>612 45-108 Zatření spár zdiva</t>
  </si>
  <si>
    <t>jakýmkoliv druhem malty použité pro zdění zdiva (do roviny líce),</t>
  </si>
  <si>
    <t>612451081R00</t>
  </si>
  <si>
    <t>...z tvárnic nebo desek</t>
  </si>
  <si>
    <t>101 : (18,2+3,55)*(2,8)</t>
  </si>
  <si>
    <t>-(1*2,05+2*1,7*2,05)</t>
  </si>
  <si>
    <t>102 : (7,35+4,0+7,35)*(2,8)</t>
  </si>
  <si>
    <t>-(1*2,05)</t>
  </si>
  <si>
    <t>103 : (3,15+3+3,15)*(2,8)</t>
  </si>
  <si>
    <t>-(1,2*2,05)</t>
  </si>
  <si>
    <t>104 : (3,15+4,55+3,15)*(2,8)</t>
  </si>
  <si>
    <t>105 : (11,85+3,365)*2*(2,8)</t>
  </si>
  <si>
    <t>-(1,7*2,05)</t>
  </si>
  <si>
    <t>106 : (11,85+3,65)*2*(2,8)</t>
  </si>
  <si>
    <t>107 : (7,7+4,05)*2*(2,8)</t>
  </si>
  <si>
    <t>-(3*1,7*2,05)</t>
  </si>
  <si>
    <t>108 : (24+3,2+9,4+3,1+9,6+1,5)*(2,8)</t>
  </si>
  <si>
    <t>-(1,2*2,05*5+1,4*2+1,2*1,5*2)</t>
  </si>
  <si>
    <t>ostění : 0,2*2*(1,2+1,5)</t>
  </si>
  <si>
    <t>0,2*(1+2*2)</t>
  </si>
  <si>
    <t>612 47-31 Omítky vnitřní zdiva ze suchých směsí</t>
  </si>
  <si>
    <t>omítka vápenocementová, strojně nebo ručně nanášená v podlaží i ve schodišti na jakýkoliv druh podkladu,</t>
  </si>
  <si>
    <t>612 47-319 příplatky</t>
  </si>
  <si>
    <t>612473186R00</t>
  </si>
  <si>
    <t>...za zabudované rohovníky</t>
  </si>
  <si>
    <t>otvory ven : (3*(2*2,4)+1*(2*2,4)+4*2*(2,0+1,5)+2*2*(1+1)+2*(1,8+1,5)+2*(1,5+2*2,05)+2*(2,05*2)+2*(1,5+1,5)+2*(1,0+1,5)+(2*2,05))</t>
  </si>
  <si>
    <t>ostatní : 25</t>
  </si>
  <si>
    <t>612 48-12 Vyztužení vnitřních stěn sklotextilní síťovinou</t>
  </si>
  <si>
    <t>612481211RU1</t>
  </si>
  <si>
    <t>A401 : (2*0,8+0,3)*1,2*2</t>
  </si>
  <si>
    <t>A403 : 3*(1,875*1,2+2*1,2)*1,2</t>
  </si>
  <si>
    <t>A404 : 2*(1,875*1,2+2*1,2)*1,2</t>
  </si>
  <si>
    <t>Úpravy povrchů vnější</t>
  </si>
  <si>
    <t>602015187RT2</t>
  </si>
  <si>
    <t xml:space="preserve">...omítka vrchní tenkovrstvá, silikonová, rýhovaná, tloušťka vrstvy 2 mm,  </t>
  </si>
  <si>
    <t>průjezd zásobovací</t>
  </si>
  <si>
    <t>42+5,5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</si>
  <si>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</si>
  <si>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</si>
  <si>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</si>
  <si>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622319135RV1</t>
  </si>
  <si>
    <t xml:space="preserve">... , expandovaným polystyrénem, tloušťky 160 mm, zakončené stěrkou s výztužnou tkaninou,  </t>
  </si>
  <si>
    <t>Položka neobsahuje kontaktní nátěr a povrchovou úpravu omítkou.</t>
  </si>
  <si>
    <t>techn. místnosti B : 2*(2,5+1,6)*3</t>
  </si>
  <si>
    <t>-0,9*2,1</t>
  </si>
  <si>
    <t>622319137RV1</t>
  </si>
  <si>
    <t xml:space="preserve">... , expandovaným polystyrénem, tloušťky 200 mm, zakončené stěrkou s výztužnou tkaninou,  </t>
  </si>
  <si>
    <t>průejzd : 18,2*3,05-(1,2*2,1*2+1,5*1,5+1,5*2,1*2)</t>
  </si>
  <si>
    <t>622 31-5 Zateplení ostění</t>
  </si>
  <si>
    <t>nanesení lepicího tmelu na izolační desky, nalepení desek, přebroušení desek, natažení stěrky, vtlačení výztužné tkaniny (1,15 m2/m2), přehlazení stěrky. Další vrstvy podle popisu položky.</t>
  </si>
  <si>
    <t>V položkách je obsaženo 3,33 m rohových lišt, 1,67 m lišt s okapničkou a 5 m napojovacích lišt na m2.</t>
  </si>
  <si>
    <t>622319152RV1</t>
  </si>
  <si>
    <t>...expandovaným polystyrénem, tloušťky 20 mm, zakončené stěrkou s výztužnou tkaninou</t>
  </si>
  <si>
    <t>průejzd : (1,2+2*2,1)*2*0,2+(1,5+1,5*2)*0,2+(1,5+2,1*2)*2*0,2</t>
  </si>
  <si>
    <t>622 31-6 Zateplení parapetu</t>
  </si>
  <si>
    <t>nanesení lepicího tmelu na izolační desky, nalepení desek, natažení stěrky, vtlačení výztužné tkaniny (1,15 m2/m2) a přehlazení stěrky. Položka obsahuje  5,0 m parapetních lišt na m2.</t>
  </si>
  <si>
    <t>622319563R00</t>
  </si>
  <si>
    <t>...Zateplovací systém, parapet, XPS tl. 30 mm</t>
  </si>
  <si>
    <t>průjezd : 1,5*0,2</t>
  </si>
  <si>
    <t>622 40-1 Příplatky k omítce vnějších stěn a štítů</t>
  </si>
  <si>
    <t>622 40-17 za přísadu pro zvýšení přilnavosti postřiku (pod jádro omítky k hladkému podkladu) nebo vyspravení nebo do štukové vrstvy (zde neplatí 620 99 Zakrývání otvorů)</t>
  </si>
  <si>
    <t>622401971RZ1</t>
  </si>
  <si>
    <t>...Příplatek k omítce vnějš. stěn, zvýšení přilnavos., nátěrem penetračním</t>
  </si>
  <si>
    <t>622 43 Omítky vnější stěn z umělého kamene v přírodní barvě drtí</t>
  </si>
  <si>
    <t>622432112R00</t>
  </si>
  <si>
    <t>...Omítka stěn dekorativ. mozaiková střednězrnná</t>
  </si>
  <si>
    <t xml:space="preserve">vnějšek : </t>
  </si>
  <si>
    <t>jv : 20,65*0,4</t>
  </si>
  <si>
    <t>sv : 18,4*0,4</t>
  </si>
  <si>
    <t>622311522RX1</t>
  </si>
  <si>
    <t>Zateplovací systém, tepelně izolační silikátová deska tl. 160 mm, zakončený stěrkou s výztužnou tkaninou</t>
  </si>
  <si>
    <t>Izolant - Spec 01.06.</t>
  </si>
  <si>
    <t>B - technické místosti : 2*(2,2+1,2)*2,8</t>
  </si>
  <si>
    <t>63</t>
  </si>
  <si>
    <t>Podlahy a podlahové konstrukce</t>
  </si>
  <si>
    <t>631 31 Mazanina z betonu prostého</t>
  </si>
  <si>
    <t>(z kameniva) hlazená dřevěným hladítkem</t>
  </si>
  <si>
    <t>631 31-6 speciální povrchové úpravy mazanin</t>
  </si>
  <si>
    <t>631316211RT1</t>
  </si>
  <si>
    <t>...povrchový vsyp strojně hlazený, směsí s křemíkem</t>
  </si>
  <si>
    <t>spec 15.04</t>
  </si>
  <si>
    <t>305</t>
  </si>
  <si>
    <t>631 31-915 Příplatek za přehlazení povrchu</t>
  </si>
  <si>
    <t>betonové mazaniny min. B 10 ocelovým hladítkem</t>
  </si>
  <si>
    <t>631319151R00</t>
  </si>
  <si>
    <t>...Příplatek za přehlaz. mazanin pod povlaky tl. 8 cm</t>
  </si>
  <si>
    <t>631 31-917 Příplatek za stržení povrchu</t>
  </si>
  <si>
    <t>spodní vrstvy mazaniny latí před vložením výztuže nebo pletiva pro tloušťku obou vrstev mazaniny</t>
  </si>
  <si>
    <t>631319171R00</t>
  </si>
  <si>
    <t>...Příplatek za stržení povrchu mazaniny tl. 8 cm</t>
  </si>
  <si>
    <t>631 36 Výztuž mazanin z betonů a z lehkých betonů</t>
  </si>
  <si>
    <t>631 36-2 ze svařovaných sítí</t>
  </si>
  <si>
    <t>631361921RT2</t>
  </si>
  <si>
    <t>...průměr drátu 5 mm, velikost oka 100/100 mm</t>
  </si>
  <si>
    <t>vyztužení mazaniny ve vjezdu : 65,56*3,08*0,001</t>
  </si>
  <si>
    <t>vyztužení mazaniny v garáži : 29,4*3,08*0,001</t>
  </si>
  <si>
    <t>přeashy : 0,25</t>
  </si>
  <si>
    <t>632 25 Krycí vrstva z pryžových desek</t>
  </si>
  <si>
    <t>hydroizolačních asfaltových povlaků provedená z pružných pryžových desek tl. 15 mm pro stavební účely, s roztavením asfaltové hmoty</t>
  </si>
  <si>
    <t>632251111R00</t>
  </si>
  <si>
    <t>...vodorovná</t>
  </si>
  <si>
    <t>technická místost  - pod zařízení : 5</t>
  </si>
  <si>
    <t>632 44-1 Potěr litý anhydritový</t>
  </si>
  <si>
    <t>dovoz směsi, doprava pomocí šnekového čerpadla, lití hadicí na plochu, dvojí (křížem vedené) rozvlnění hrazdami</t>
  </si>
  <si>
    <t>632 44-149 broušení anhydritových potěrů</t>
  </si>
  <si>
    <t>632441491R00</t>
  </si>
  <si>
    <t>...Broušení potěrů</t>
  </si>
  <si>
    <t>pod PVC : 260</t>
  </si>
  <si>
    <t>713 12-1 Izolace podlah tepelná</t>
  </si>
  <si>
    <t>713121118RU1</t>
  </si>
  <si>
    <t xml:space="preserve">...obložemí stěn pásky na sucho, tloušťky 100 mm,  </t>
  </si>
  <si>
    <t>A : 330</t>
  </si>
  <si>
    <t>K : 97</t>
  </si>
  <si>
    <t>B : 264</t>
  </si>
  <si>
    <t>631312611RTX</t>
  </si>
  <si>
    <t>Mazanina betonová tl. 5 - 8 cm C 20/25, vyztužená PE vlákny 2,5 kg / m3</t>
  </si>
  <si>
    <t>spec 04.01</t>
  </si>
  <si>
    <t>A : 282*0,055</t>
  </si>
  <si>
    <t>62*0,055</t>
  </si>
  <si>
    <t>B : 304*0,07</t>
  </si>
  <si>
    <t>713121118RX2</t>
  </si>
  <si>
    <t>Podlahová spára - podlahový pásek, výplň spáry PE provazcem + PU tmel</t>
  </si>
  <si>
    <t>Těsnící tmel polyueratanový specifikace (14.01)</t>
  </si>
  <si>
    <t>Provedení ukončovacího fabionu dle technologického předpisu vyrobce systému.</t>
  </si>
  <si>
    <t>povrch fabionu se musí opatřit ochranným nátěrem, který se bude standardně používat jako pečeticí nátěr na plochy se zvýšenou protiskluzností</t>
  </si>
  <si>
    <t xml:space="preserve">místnosti se stěrkou či vsypem : </t>
  </si>
  <si>
    <t>A : 25+12,5+13,8+12,2+16+8,3+25</t>
  </si>
  <si>
    <t>B : 280</t>
  </si>
  <si>
    <t>64</t>
  </si>
  <si>
    <t>Výplně otvorů</t>
  </si>
  <si>
    <t>648 95 Osazení parapetních desek dřevěných</t>
  </si>
  <si>
    <t>na montážní pěnu, zapravení omítky pod parapetem, těsnění spáry mezi parapetem a rámem okna, dodávka silikonu.</t>
  </si>
  <si>
    <t>648 95-1 včetně dodávky parapetní desky</t>
  </si>
  <si>
    <t>648951411RT2</t>
  </si>
  <si>
    <t>...šířky 200 mm</t>
  </si>
  <si>
    <t>A : 1+1,5+1,8+2*4+2*1</t>
  </si>
  <si>
    <t>931 96 Vložky do dilat. spár svislé z miner. plsti a PPS</t>
  </si>
  <si>
    <t>včetně dodání a osazení v jakémkoliv zdivu, včetně jednostranného zajištění polohy vložek proti sesmeknutí (např. přibitím, maltovými terči).</t>
  </si>
  <si>
    <t>931961115RR1</t>
  </si>
  <si>
    <t>...z polystyrenu, tloušťky 30 mm</t>
  </si>
  <si>
    <t>napojení ramp - vjezd : (7,4+4)*0,5</t>
  </si>
  <si>
    <t>...pomocné, o výšce lešeňové podlahy do 1,2 m</t>
  </si>
  <si>
    <t>...pomocné, o výšce lešeňové podlahy přes 1,9 do 2,5 m</t>
  </si>
  <si>
    <t>...plochy 2,5 x 1,45 m, pracovní výšky do 6,3 m</t>
  </si>
  <si>
    <t>a : 368</t>
  </si>
  <si>
    <t>b : 310</t>
  </si>
  <si>
    <t>okolí a ostatní : 150</t>
  </si>
  <si>
    <t>952 90 Čištění budov</t>
  </si>
  <si>
    <t>952901110R00</t>
  </si>
  <si>
    <t>...Čištění mytím vnějších ploch oken a dveří</t>
  </si>
  <si>
    <t>2*1*2,1+2,5*3*2+4*1,5*2+1,8*2+1*1*2+1*2,4*4+0,8*1,5+1,5*1,5</t>
  </si>
  <si>
    <t>953 94-1 Drobné kovové předměty se zalitím maltou cementovou</t>
  </si>
  <si>
    <t>953941121R00</t>
  </si>
  <si>
    <t>...plechy nárožní ochranné hliníkové 1 x 80 x 1500 mm</t>
  </si>
  <si>
    <t>vstupy z prujezdu přes KZS : 4*2</t>
  </si>
  <si>
    <t>chodba : 2</t>
  </si>
  <si>
    <t>953 94-11 osazování drobných kovových předmětů, náklady na dodání kovových předmětů se oceńují ve specifikaci</t>
  </si>
  <si>
    <t>953941211R00</t>
  </si>
  <si>
    <t>...konzol nebo kotev do vynechaných nebo vysekaných kapes pro schodišťová madla do zdi, pro kotvení konstrukcí ze sklobetonu, radiátorové konzoly apod.</t>
  </si>
  <si>
    <t>kotevní prvky strop - kočky : 4</t>
  </si>
  <si>
    <t>ostatní : 5</t>
  </si>
  <si>
    <t>953 94-3 Osazování jiných kovových výrobků</t>
  </si>
  <si>
    <t>osazování výrobků ostatních jinde neuvedených, bez dodání</t>
  </si>
  <si>
    <t>953 94-32 do betonu (např. kotev) se zajištěním polohy k bednění nebo k výztuži před zabetonováním</t>
  </si>
  <si>
    <t>953943123R00</t>
  </si>
  <si>
    <t>...přes 5 kg do 15 kg/kus</t>
  </si>
  <si>
    <t>953943124R00</t>
  </si>
  <si>
    <t>...přes 15 kg do 30 kg/kus</t>
  </si>
  <si>
    <t>954115206RX1</t>
  </si>
  <si>
    <t>SDVK obkl.ocel.sloupů 3str.spec.držák,2xSDVK tl.15</t>
  </si>
  <si>
    <t>Deska 2x tl. 15mm se zvýšenou protipožární odolností (spec. 11.03)</t>
  </si>
  <si>
    <t>REI15 DP3</t>
  </si>
  <si>
    <t>sloupy hlavní : (7+2+9)*3,2</t>
  </si>
  <si>
    <t>pomocné konstrukce v části B : (2*2,6*2+3*2,2)</t>
  </si>
  <si>
    <t>2*6</t>
  </si>
  <si>
    <t>42391815R</t>
  </si>
  <si>
    <t>oko závěsné z kruhové oceli, černé; pr.oka D 16 mm; použití: k přivaření na závěsné tyče stejných průměrů</t>
  </si>
  <si>
    <t>711 21 Izolace proti vodě - nátěry, stěrky</t>
  </si>
  <si>
    <t>711 21-1 nátěr podkladní</t>
  </si>
  <si>
    <t>711212000RU1</t>
  </si>
  <si>
    <t>...pod hydroizolační stěrky</t>
  </si>
  <si>
    <t>711 21-2 nátěr hydroizolační</t>
  </si>
  <si>
    <t>711212001RT2</t>
  </si>
  <si>
    <t>...proti vlhkosti</t>
  </si>
  <si>
    <t>spec 06.08</t>
  </si>
  <si>
    <t>106 : (1,6*2,4)+(1,6+2,4)*0,5*2</t>
  </si>
  <si>
    <t>111 : (2,2*1)+(2,2+1)*0,5*2+(1+1+1)*1,5</t>
  </si>
  <si>
    <t>401 vana : 4,5</t>
  </si>
  <si>
    <t>711 21-3 stěrka hydroizolační</t>
  </si>
  <si>
    <t>711212002RT3</t>
  </si>
  <si>
    <t>spec 06.09</t>
  </si>
  <si>
    <t>ošetření okol vpustí podlahových : 10</t>
  </si>
  <si>
    <t>711 21-6 doplňky</t>
  </si>
  <si>
    <t>711212601RT2</t>
  </si>
  <si>
    <t>...těsnicí pás do spoje podlaha stěna š 100 mm</t>
  </si>
  <si>
    <t>106 : (1,6+2,4)*2</t>
  </si>
  <si>
    <t>111 : (2,2+1)*2+2*2</t>
  </si>
  <si>
    <t>401 vana : 3</t>
  </si>
  <si>
    <t>998711101R00</t>
  </si>
  <si>
    <t>713 11 Montáž tepelné izolace stropů</t>
  </si>
  <si>
    <t>713111111R00</t>
  </si>
  <si>
    <t xml:space="preserve">...kladené vrchem, volně,  </t>
  </si>
  <si>
    <t>713111130RT2</t>
  </si>
  <si>
    <t>...vložené mezi krokve, dvouvrstvá</t>
  </si>
  <si>
    <t>Včetně pomocného lešení o výšce podlahy do 1900 mm a pro zatížení do 1,5 kPa.</t>
  </si>
  <si>
    <t>vkladano mezi stropnice</t>
  </si>
  <si>
    <t>+ pás v průjezdu : 18,5*0,6</t>
  </si>
  <si>
    <t>713 11-2 montáž parozábrany</t>
  </si>
  <si>
    <t>713 11-22 utěsnění prostupů</t>
  </si>
  <si>
    <t>713111264R00</t>
  </si>
  <si>
    <t>...přířezem fólie, jen montáž</t>
  </si>
  <si>
    <t>713 12 Montáž tepelné izolace podlah</t>
  </si>
  <si>
    <t>713121121R00</t>
  </si>
  <si>
    <t>...Izolace tepelná podlah na sucho, dvouvrstvá</t>
  </si>
  <si>
    <t>A : 282,5+86-24</t>
  </si>
  <si>
    <t>713 13 Montáž tepelné izolace stěn</t>
  </si>
  <si>
    <t>713131130R00</t>
  </si>
  <si>
    <t>...Izolace tepelná stěn vložením do konstrukce</t>
  </si>
  <si>
    <t>sloupy : (7+2+9)*3,2*0,5</t>
  </si>
  <si>
    <t>713131131R00</t>
  </si>
  <si>
    <t>...lepením</t>
  </si>
  <si>
    <t>Očištění povrchu stěny od prachu, nařezání izolačních desek na požadovaný rozměr, nanesení lepicího tmelu, osazení desek.</t>
  </si>
  <si>
    <t>obalení sloupu tepelnou izolací nad úrovní pdohledu : 10*(0,48+0,16)*2*1,2</t>
  </si>
  <si>
    <t>713 19 Izolace tepelné běžných konstrukcí - doplňky</t>
  </si>
  <si>
    <t>713191100RT9</t>
  </si>
  <si>
    <t>...Položení separační fólie, včetně dodávky fólie PE</t>
  </si>
  <si>
    <t>B : 305</t>
  </si>
  <si>
    <t>vytažení : 0,1</t>
  </si>
  <si>
    <t>713111275RSX</t>
  </si>
  <si>
    <t>Utěsnění styku parozábr. s jinou konstrukcí tmelem, včetně dodávky, protipožární tmel</t>
  </si>
  <si>
    <t>28375704R</t>
  </si>
  <si>
    <t>Deska izolační stabilizov. EPS 100S  1000 x 500 mm</t>
  </si>
  <si>
    <t>A : (282,5+86-24)*0,12</t>
  </si>
  <si>
    <t>ztratné : 0,1</t>
  </si>
  <si>
    <t>63140155R</t>
  </si>
  <si>
    <t>deska izolační fasádní; minerální vlákno; rovná hrana; orientace vláken rovnoběžná; tl. 80,0 mm; obj. hmotnost 50,00 kg/m3; š = 600,0 mm; l = 1 000 mm</t>
  </si>
  <si>
    <t>ztratne : 0,1</t>
  </si>
  <si>
    <t>631411501R</t>
  </si>
  <si>
    <t>Deska z kamenné vlny tl. &lt;50mm, víceúčelová</t>
  </si>
  <si>
    <t>63151402R</t>
  </si>
  <si>
    <t>deska izolační minerální vlákno; tl. 60,0 mm; R = 4,650 m2K/W; obj. hmotnost 40,00 kg/m3; hydrofobizováno; š = 600,0 mm; l = 1 200 mm</t>
  </si>
  <si>
    <t>specifikace 3.04</t>
  </si>
  <si>
    <t>strop</t>
  </si>
  <si>
    <t>63151406RX</t>
  </si>
  <si>
    <t>Deska z minerální plsti měkká tl. 300 mm</t>
  </si>
  <si>
    <t>tl. 300 bude rozdělena na dílčí tl. dle skladby storpní konstrukce (vždy část mezi stropnice a část plošně přes konstrukci), viz skladby</t>
  </si>
  <si>
    <t>lemování u stropu : (20,5+18,34)*2*0,5</t>
  </si>
  <si>
    <t>762 89 Spojovací a ochranné prostředky</t>
  </si>
  <si>
    <t>762895000R00</t>
  </si>
  <si>
    <t>...hřebíky, svory, impregnace</t>
  </si>
  <si>
    <t>38,8*0,01</t>
  </si>
  <si>
    <t>762841140R0X</t>
  </si>
  <si>
    <t>Roznášecí rošt podhledu - latě KVH 60x60 - kotvené do stropnic, rozteč latí max 400 mm, včetně spojovací prostředků</t>
  </si>
  <si>
    <t>60725009R</t>
  </si>
  <si>
    <t>Deska dřevoštěpková OSB 3 N tl. 10 mm</t>
  </si>
  <si>
    <t>lemování u stropu : 42</t>
  </si>
  <si>
    <t>...Přesun hmot pro tesařské konstrukce, výšky do 12 m</t>
  </si>
  <si>
    <t>763</t>
  </si>
  <si>
    <t>Dřevostavby</t>
  </si>
  <si>
    <t>763 61 Opláštění dřevostaveb z aglomerovaných desek</t>
  </si>
  <si>
    <t>vč. dodávky a montáže spojovacího materiálu.</t>
  </si>
  <si>
    <t>763613131R00</t>
  </si>
  <si>
    <t>...záklop stropů, z desek tl. do 18 mm, na sraz, spojovací materiál vruty</t>
  </si>
  <si>
    <t>800-763</t>
  </si>
  <si>
    <t>včetně spoj. prostře.</t>
  </si>
  <si>
    <t>záklop přesahující části B, za požární stěnou : 12*3,4</t>
  </si>
  <si>
    <t>bok : (12+3,4+12)*0,3</t>
  </si>
  <si>
    <t>59597012R</t>
  </si>
  <si>
    <t>deska sádrovláknitá l = 2 600 mm; š = 625 mm; tl. 12,5 mm; stavební, protipožární, do vlhkého prostředí</t>
  </si>
  <si>
    <t>specifikace 11.02</t>
  </si>
  <si>
    <t>záklop přesahující části B, za požární stěnou : 49</t>
  </si>
  <si>
    <t>0,15</t>
  </si>
  <si>
    <t>998 76-3 Přesun hmot dřevostaveb</t>
  </si>
  <si>
    <t>998763201R00</t>
  </si>
  <si>
    <t>765</t>
  </si>
  <si>
    <t>Krytiny tvrdé</t>
  </si>
  <si>
    <t>713 11-23 napojení parozábrany na související konstrukce</t>
  </si>
  <si>
    <t>713111275RS2</t>
  </si>
  <si>
    <t>...lepicím tmelem, s dodávkou materiálu</t>
  </si>
  <si>
    <t>obvod lem difuzní folie : (18,45+21)*2</t>
  </si>
  <si>
    <t>765 90-1 Fólie parotěsné a difúzní</t>
  </si>
  <si>
    <t>765 90-12 Fólie podstřešní difuzní</t>
  </si>
  <si>
    <t>765799311RK5</t>
  </si>
  <si>
    <t>...na krokve, s přelepením spojů</t>
  </si>
  <si>
    <t>800-765</t>
  </si>
  <si>
    <t>Dodávka a montáž fólie, spojovací pásky včetně spojovacích prostředků.</t>
  </si>
  <si>
    <t>plocha izolace : 18,45*21</t>
  </si>
  <si>
    <t>obvod lem : (18,45+21)*2*0,5</t>
  </si>
  <si>
    <t>766</t>
  </si>
  <si>
    <t>Konstrukce truhlářské</t>
  </si>
  <si>
    <t>766 23 Montáž schodů</t>
  </si>
  <si>
    <t>766231111R00</t>
  </si>
  <si>
    <t>...stahovacích půdních schodů</t>
  </si>
  <si>
    <t>800-766</t>
  </si>
  <si>
    <t>61250024R</t>
  </si>
  <si>
    <t>schody skládací dřevěné; počet schodnic 12; požární odolnost 15 min EI; rozměr rámu 120x70 cm; h = do 280,0 cm; skladebná délka 160 cm; půdorysná délka max. 125 cm; bez podstupnic</t>
  </si>
  <si>
    <t>998 76-6 Přesun hmot pro konstrukce truhlářské</t>
  </si>
  <si>
    <t>998766201R00</t>
  </si>
  <si>
    <t>767990010RX4</t>
  </si>
  <si>
    <t>Atypické ocelové konstrukce z pozinkovaných - Z/40, šachta vnitřní, D+M</t>
  </si>
  <si>
    <t>Viz výpis kovových konstrukcí</t>
  </si>
  <si>
    <t>Včetně montáže, včetně pracnosti opracování podlahové krytiny</t>
  </si>
  <si>
    <t>767990010RX5</t>
  </si>
  <si>
    <t>Atypické ocelové konstrukce z pozinkovaných - Z/41, šachta vnitřní, D+M</t>
  </si>
  <si>
    <t>767990010RX6</t>
  </si>
  <si>
    <t>Atypické ocelové konstrukce z pozinkovaných - Z/42, šachta vnitřní, D+M</t>
  </si>
  <si>
    <t>771</t>
  </si>
  <si>
    <t>Podlahy z dlaždic a obklady</t>
  </si>
  <si>
    <t>771 10 Příprava podkladu pod dlažby</t>
  </si>
  <si>
    <t>771101210RT1</t>
  </si>
  <si>
    <t>...Penetrace podkladu pod dlažby, penetrační nátěr</t>
  </si>
  <si>
    <t>800-771</t>
  </si>
  <si>
    <t>771 57-5 Montáž podlah z dlaždic keramických</t>
  </si>
  <si>
    <t>771575109RT6</t>
  </si>
  <si>
    <t>...Montáž podlah keram.,hladké, tmel, 30x30 cm, včetně dodávky tmelu a spárovací hmoty</t>
  </si>
  <si>
    <t>Jednotlivé materiály (tmel, spárovací hmota, stěrky, těsnící pásy, silikonú pro provádění podhlad z dlažeb budou voleny jako systémové a od jednoho zvoleného výrobce.</t>
  </si>
  <si>
    <t>Specifikace 15.06</t>
  </si>
  <si>
    <t>103 : 5,06</t>
  </si>
  <si>
    <t>107 : 1,67</t>
  </si>
  <si>
    <t>108 : 1,49</t>
  </si>
  <si>
    <t>110 : 2,05</t>
  </si>
  <si>
    <t>111 : 2,2</t>
  </si>
  <si>
    <t>771 57-8 Zvláštní úpravy spár</t>
  </si>
  <si>
    <t>771578011RT3</t>
  </si>
  <si>
    <t>...Spára podlaha - stěna, silikonem, včetně dodávky podlahového silikonu</t>
  </si>
  <si>
    <t>vč. dodávky a montáže silikonu.</t>
  </si>
  <si>
    <t>103 : 9</t>
  </si>
  <si>
    <t>107 : 5,25</t>
  </si>
  <si>
    <t>108 : 5</t>
  </si>
  <si>
    <t>110 : 6,1</t>
  </si>
  <si>
    <t>111 : 6,4</t>
  </si>
  <si>
    <t>771 57-9 Příplatky k položkám montáže podlah keramických</t>
  </si>
  <si>
    <t>771579791R00</t>
  </si>
  <si>
    <t>...Příplatek za plochu podlah keram. do 5 m2 jednotl.</t>
  </si>
  <si>
    <t>771579795R00</t>
  </si>
  <si>
    <t>...Příplatek za spárování vodotěsnou hmotou - plošně</t>
  </si>
  <si>
    <t>597642030R</t>
  </si>
  <si>
    <t>dlažba keramická š = 300 mm; l = 300 mm; h = 9,0 mm; povrch matný; pro interiér i exteriér</t>
  </si>
  <si>
    <t>998 77-1 Přesun hmot pro podlahy z dlaždic</t>
  </si>
  <si>
    <t>998771201R00</t>
  </si>
  <si>
    <t>...Přesun hmot pro podlahy z dlaždic, výšky do 6 m</t>
  </si>
  <si>
    <t>776</t>
  </si>
  <si>
    <t>Podlahy povlakové</t>
  </si>
  <si>
    <t>775 98 Přechodové, krycí a ukončující podlahové profily</t>
  </si>
  <si>
    <t>775981122R00</t>
  </si>
  <si>
    <t>...přechodová lišta, stejná výška podlahoviny, nerez ocel, uložení do tmele, výška profilu 8 mm, šířka profilu 10 mm</t>
  </si>
  <si>
    <t>800-775</t>
  </si>
  <si>
    <t>35</t>
  </si>
  <si>
    <t>776 10 Přípravné práce</t>
  </si>
  <si>
    <t>položky neobsahují žádný materiál</t>
  </si>
  <si>
    <t>776101115R00</t>
  </si>
  <si>
    <t>...Vyrovnání podkladů samonivelační hmotou</t>
  </si>
  <si>
    <t>776101121R00</t>
  </si>
  <si>
    <t>...Provedení penetrace podkladu</t>
  </si>
  <si>
    <t>776 42 Lepení soklíků PVC a napojení krytiny na stěnu</t>
  </si>
  <si>
    <t>776422120R00</t>
  </si>
  <si>
    <t xml:space="preserve">...napojení krytiny  na zdivo čepcovým těsněním </t>
  </si>
  <si>
    <t>včetně obrubového žlabu, čepcového těsnění a lepidla.</t>
  </si>
  <si>
    <t>101 : 14,4-3</t>
  </si>
  <si>
    <t>102 : 58,35-16</t>
  </si>
  <si>
    <t>104 : 16,5-1</t>
  </si>
  <si>
    <t>105 : 20,84-1</t>
  </si>
  <si>
    <t>106 : 8-1</t>
  </si>
  <si>
    <t>109 : 13,8-1,6</t>
  </si>
  <si>
    <t>112 : 14,4-1</t>
  </si>
  <si>
    <t>113 : 12,6-1</t>
  </si>
  <si>
    <t>114 : 13,4-1</t>
  </si>
  <si>
    <t>301 : 25,53-2</t>
  </si>
  <si>
    <t>302 : 23,57-3</t>
  </si>
  <si>
    <t>401 : 20,31-3</t>
  </si>
  <si>
    <t>405 : 19-3</t>
  </si>
  <si>
    <t>201 : 16,9-4</t>
  </si>
  <si>
    <t>zahyby, ostatní : 0,05</t>
  </si>
  <si>
    <t>776422210R00</t>
  </si>
  <si>
    <t>...úprava soklů v rozích vnějších i vnitřních</t>
  </si>
  <si>
    <t>148</t>
  </si>
  <si>
    <t>776 52 Lepení povlakových podlah z plastů (PVC)</t>
  </si>
  <si>
    <t>776 52-1 Lepení povlakových podlah z plastů (PVC) - pásy</t>
  </si>
  <si>
    <t>776522100R00</t>
  </si>
  <si>
    <t>...montáž</t>
  </si>
  <si>
    <t>Montáž specifikované krytiny bude prováděna postupy a za použití materiálů schválených či doporučených výrobcem specifikované krytiny.</t>
  </si>
  <si>
    <t>Tato položka obsahuje veškerý hlavní, pomocný, přidružený materiál jakožto i práce.</t>
  </si>
  <si>
    <t>A : (14,18+46,17+15,86+18,18+3,84+10,34+12,92+9,5+11,02+31,19+24,79+24,24+21,66+15,52)</t>
  </si>
  <si>
    <t>776 99 Ostatní práce</t>
  </si>
  <si>
    <t>776992111RT1</t>
  </si>
  <si>
    <t>...svařování povlakových podlah  z pásů nebo čtverců</t>
  </si>
  <si>
    <t>23596007R</t>
  </si>
  <si>
    <t>hmota penetrační akrylátová, disperzní; zvýšení přilnavosti, uzavření pórů podkladů, adhezní můstek; tekutá</t>
  </si>
  <si>
    <t>23596008R</t>
  </si>
  <si>
    <t>Stěrka vyrovnávací pro podlahy, 1-10 (30) mm, balení 25 kg</t>
  </si>
  <si>
    <t>průměrně 1,5mm / m2 : 1,5*1,55*259,5</t>
  </si>
  <si>
    <t>28416032.AR</t>
  </si>
  <si>
    <t>podlahovina PVC vsyp SiC, Al2O3; s výzt. vrstvou; v rolích; š = 2 000,0 mm; l = 20 000 mm; tl. 2,00 mm; homogenní; protiskluzná; oblast komerční, průmyslová</t>
  </si>
  <si>
    <t>Specifikace 15.01</t>
  </si>
  <si>
    <t>260</t>
  </si>
  <si>
    <t>ztratné, prořez : 0,12</t>
  </si>
  <si>
    <t>998 77-6 Přesun hmot pro podlahy povlakové</t>
  </si>
  <si>
    <t>vodorovně do 50 m</t>
  </si>
  <si>
    <t>998776201R00</t>
  </si>
  <si>
    <t>...Přesun hmot pro podlahy povlakové, výšky do 6 m</t>
  </si>
  <si>
    <t>777</t>
  </si>
  <si>
    <t>Podlahy ze syntetických hmot</t>
  </si>
  <si>
    <t>777 15 Podlahy lité polyuretanové</t>
  </si>
  <si>
    <t>dvouvrstvé s odolností proti otěru popřípadě s protiskluzovou úpravou nebo s dekorativním posypem. Obsahuje impregnační nátěr, tmelení a vrstvení celé plochy reakční hmotou. Tloušťka cca 2,5 mm.</t>
  </si>
  <si>
    <t>777155010R00</t>
  </si>
  <si>
    <t>...Podlahy lité polyuretano-cementové</t>
  </si>
  <si>
    <t>800-773</t>
  </si>
  <si>
    <t>Dodávka kompletního systému PU-cementové stěrky. Specifikace 15.03</t>
  </si>
  <si>
    <t>402 : 4,22</t>
  </si>
  <si>
    <t>403 : 13,11</t>
  </si>
  <si>
    <t>404 : 8,73</t>
  </si>
  <si>
    <t>202 : 10,27</t>
  </si>
  <si>
    <t>203 : 9,58</t>
  </si>
  <si>
    <t>204 : 26,4</t>
  </si>
  <si>
    <t>998 77-7 Přesun hmot pro podlahy syntetické</t>
  </si>
  <si>
    <t>998777101R00</t>
  </si>
  <si>
    <t>781</t>
  </si>
  <si>
    <t>Obklady keramické</t>
  </si>
  <si>
    <t>781 10 Příprava podkladu pod obklady</t>
  </si>
  <si>
    <t>781101210RT1</t>
  </si>
  <si>
    <t>...Penetrace podkladu pod obklady</t>
  </si>
  <si>
    <t>včetně dodávky materiálu.</t>
  </si>
  <si>
    <t>781 47 Montáž obkladů vnitřních z dlaždic keramických</t>
  </si>
  <si>
    <t>781 47-5 kladených do tmele</t>
  </si>
  <si>
    <t>781475116RT6</t>
  </si>
  <si>
    <t>...Obklad vnitřní stěn keramický, do tmele, 30x30 cm, včetně dodávky lepidla a spárovací hmoty</t>
  </si>
  <si>
    <t>Jednotlivé materiály (tmel, spárovací hmota, stěrky, těsnící pásy, silikonú pro provádění keramických obkladů budou voleny jako systémové a od jednoho zvoleného výrobce.</t>
  </si>
  <si>
    <t>specifikace 16.05</t>
  </si>
  <si>
    <t>103 : (2,3+2,1)*2*2-0,9*2</t>
  </si>
  <si>
    <t>105 : (2,4+0,6*2)*0,7</t>
  </si>
  <si>
    <t>107 : (1,2+1,5)*2*2-0,8*2</t>
  </si>
  <si>
    <t>108 : (1,0+1,5)*2*2-0,8*2</t>
  </si>
  <si>
    <t>110 : (1,0+2,1)*2*2-0,8*2*2</t>
  </si>
  <si>
    <t>111 : (1,0+2,1)*2*2-0,8*2</t>
  </si>
  <si>
    <t>781 47-9 Příplatky k položkám montáže obkladů vnitřních stěn z dlaždic keramických</t>
  </si>
  <si>
    <t>781479711R00</t>
  </si>
  <si>
    <t>...Příplatek k obkladu stěn keram.,za plochu do 10 m2</t>
  </si>
  <si>
    <t>781 67 Montáž obkladů parapetů z dlaždic keramických</t>
  </si>
  <si>
    <t>781 67-5 kladených do tmele</t>
  </si>
  <si>
    <t>781675116RV2</t>
  </si>
  <si>
    <t>...Montáž obkladů parapetů keramic. na tmel, 30x30 cm, včetně dodávky lepidla a spárovací hmoty</t>
  </si>
  <si>
    <t>106 : 1,2</t>
  </si>
  <si>
    <t>108 : 1</t>
  </si>
  <si>
    <t>110 : 1</t>
  </si>
  <si>
    <t>113 : 1</t>
  </si>
  <si>
    <t>781497111R0X</t>
  </si>
  <si>
    <t>Lišta plast k obkladům šedá, d+m</t>
  </si>
  <si>
    <t>103 : (2,3+2,1)*2-0,9</t>
  </si>
  <si>
    <t>105 : (2,4+0,6*2)</t>
  </si>
  <si>
    <t>107 : (1,2+1,5)*2-0,8</t>
  </si>
  <si>
    <t>108 : (1,0+1,5)*2-0,8</t>
  </si>
  <si>
    <t>110 : (1,0+2,1)*2-0,8*2</t>
  </si>
  <si>
    <t>111 : (1,0+2,1)*2-0,8</t>
  </si>
  <si>
    <t>597813708R</t>
  </si>
  <si>
    <t>Obkládačka 250x330x7 mm, světle šedá mat</t>
  </si>
  <si>
    <t>998 78 Přesun hmot pro obklady keramické</t>
  </si>
  <si>
    <t>998781201R00</t>
  </si>
  <si>
    <t>...Přesun hmot pro obklady keramické, výšky do 6 m</t>
  </si>
  <si>
    <t>783842110RX</t>
  </si>
  <si>
    <t>Stěrka stěn polyuretanová 2komponentní, pro chemické a mechanické namáhání</t>
  </si>
  <si>
    <t>Stěrkový systém (16.06)</t>
  </si>
  <si>
    <t>Dodávka komplexního systému (penetrace, mezivrstvy, pečetící vrstvy)</t>
  </si>
  <si>
    <t>Včetně ohraničení ošetřované plochy, včetně ochrany okolních povrchů.</t>
  </si>
  <si>
    <t>A201 : 1,8*2</t>
  </si>
  <si>
    <t>A401 : 3,2*2</t>
  </si>
  <si>
    <t>(2*0,8+0,3)*1,2</t>
  </si>
  <si>
    <t>A405 : 1,5*1,1</t>
  </si>
  <si>
    <t>783881260R0X</t>
  </si>
  <si>
    <t>Nátěr omítky interiérový hygienický</t>
  </si>
  <si>
    <t>Specifikace 16.04</t>
  </si>
  <si>
    <t xml:space="preserve">otvory nejsou odpočítávány = začištění ostění, zárubní : </t>
  </si>
  <si>
    <t>301 : 8,95*2,8</t>
  </si>
  <si>
    <t>401 : (4,25+5,7)*2*2,8</t>
  </si>
  <si>
    <t>402 : (2,3+1,6)*2*2,8</t>
  </si>
  <si>
    <t>403 : (5,7+1,2*2)*2,8</t>
  </si>
  <si>
    <t>404 : (3,8+1,2*2)*2,8</t>
  </si>
  <si>
    <t>405 : (5,7+2,8)*2*2,8</t>
  </si>
  <si>
    <t>202 : (4,65+2,2)*2*2,8</t>
  </si>
  <si>
    <t>203 : (3,7+2,7)*2*2,8</t>
  </si>
  <si>
    <t>204 : (2,8+9,4)*2*2,8</t>
  </si>
  <si>
    <t>- stěrka stěn PU : 41,83</t>
  </si>
  <si>
    <t>784</t>
  </si>
  <si>
    <t>Malby</t>
  </si>
  <si>
    <t>784 41 Příprava povrchu</t>
  </si>
  <si>
    <t>784 41-2 Penetrace (napouštění) podkladu</t>
  </si>
  <si>
    <t>784161401R00</t>
  </si>
  <si>
    <t>...Penetrace podkladu nátěrem disperzním 1x</t>
  </si>
  <si>
    <t>800-784</t>
  </si>
  <si>
    <t>784161501R00</t>
  </si>
  <si>
    <t>...disperzní, jednonásobná</t>
  </si>
  <si>
    <t>784 41-5 Vyhlazení povrchu stěrkou nebo tmelem</t>
  </si>
  <si>
    <t>784167101R00</t>
  </si>
  <si>
    <t>... , disperzní, jednonásobné, tl, vrstvy 1 mm</t>
  </si>
  <si>
    <t>vyhlazení omítky pod hygienický nátěr : 374</t>
  </si>
  <si>
    <t>ostatní : 40</t>
  </si>
  <si>
    <t>784 45 Malby z malířských směsí se začištěním</t>
  </si>
  <si>
    <t>784165512R00</t>
  </si>
  <si>
    <t>...otěruvzdorné,  , bělost 93 %, dvojnásobné</t>
  </si>
  <si>
    <t>spec 16.01</t>
  </si>
  <si>
    <t xml:space="preserve">stěny : </t>
  </si>
  <si>
    <t>104 : (5,2+3,05)*2,8</t>
  </si>
  <si>
    <t>105 : (5,7+3,95+0,6)*2*2,8-2,4*0,7</t>
  </si>
  <si>
    <t xml:space="preserve">strop : </t>
  </si>
  <si>
    <t>104 : 15,9</t>
  </si>
  <si>
    <t>105 : 18,2</t>
  </si>
  <si>
    <t xml:space="preserve">B - stropy : </t>
  </si>
  <si>
    <t>66,56</t>
  </si>
  <si>
    <t>29,4</t>
  </si>
  <si>
    <t>9,5</t>
  </si>
  <si>
    <t>13,7</t>
  </si>
  <si>
    <t>42,52</t>
  </si>
  <si>
    <t>42,4</t>
  </si>
  <si>
    <t>30,4</t>
  </si>
  <si>
    <t>66,1</t>
  </si>
  <si>
    <t>2,4</t>
  </si>
  <si>
    <t>B technicke mistnosti stěny vnitř : (2,0+1,2)*2*3-0,8*2</t>
  </si>
  <si>
    <t>(2,0+1,2)*2*3-0,8*2</t>
  </si>
  <si>
    <t>B technicke mistnosti stěny vnějš : (2,5+1,75)*3-0,8*2</t>
  </si>
  <si>
    <t>(2,5+1,75)*3-0,8*2</t>
  </si>
  <si>
    <t>784165612R00</t>
  </si>
  <si>
    <t>...otěruvzdorné,  , bělost 95 %, dvojnásobné</t>
  </si>
  <si>
    <t>spec 16.02</t>
  </si>
  <si>
    <t xml:space="preserve">omyvatelny natěr cela stěna : </t>
  </si>
  <si>
    <t>101 : (3,05+4,6)*2*2,8</t>
  </si>
  <si>
    <t>102 : (6,4+5,55+1,6+5,55+9,1+1,8+17+1,8)*2,8</t>
  </si>
  <si>
    <t>106 : (1,6+2,4)*2*2,8</t>
  </si>
  <si>
    <t>109 : (4,65+2,2)*2*2,8</t>
  </si>
  <si>
    <t>112 : (3,3+3,8)*2*2,8</t>
  </si>
  <si>
    <t>113 : (2,5*3,8)*2*2,8</t>
  </si>
  <si>
    <t>114 : (2,9*3,8)*2*2,8</t>
  </si>
  <si>
    <t>302 : (8,95+2,75)*2*2,8</t>
  </si>
  <si>
    <t>201 : (5,75+2,7)*2*2,8</t>
  </si>
  <si>
    <t xml:space="preserve">omyvatelny natěr nad obkladem, či hygien. nátěrem : </t>
  </si>
  <si>
    <t>103 : (2,1+2,3)*2*0,8</t>
  </si>
  <si>
    <t>107 : (1,5+1,2)*2*0,8</t>
  </si>
  <si>
    <t>108 : (1+1,5)*2*0,8</t>
  </si>
  <si>
    <t>110 : (2,2+1)*2*0,8</t>
  </si>
  <si>
    <t>111 : (2,2+1)*2*0,8</t>
  </si>
  <si>
    <t>301 : (3,5+8,95+3,5)*2,8+8,95*0,8</t>
  </si>
  <si>
    <t>401 : (5,75+2,7+2,7)*2,8+5,75*0,8</t>
  </si>
  <si>
    <t xml:space="preserve">stropy : </t>
  </si>
  <si>
    <t>301 : 31,2</t>
  </si>
  <si>
    <t>401 : 24,5</t>
  </si>
  <si>
    <t>403 : 13,15</t>
  </si>
  <si>
    <t>404 : 8,75</t>
  </si>
  <si>
    <t>405 : 21,7</t>
  </si>
  <si>
    <t>202 : 10,3</t>
  </si>
  <si>
    <t>203 : 9,6</t>
  </si>
  <si>
    <t>Včetně:</t>
  </si>
  <si>
    <t>- úpravy rohů, koutů a hran konstrukcí</t>
  </si>
  <si>
    <t>Nařezání izolace na potřebný rouzměr. Vložení izolace do stěny bez dodávky tepelné izolace.</t>
  </si>
  <si>
    <t>597 10 Odvodňovací žlaby komunikací a zpevněných ploch</t>
  </si>
  <si>
    <t>montáž odvodňovacích žlabů a vpustí k odvodňovacím žlabům z polymerbetonu, včetně betonového lože popř. obetonování, s dodávkou žlabů a vpustí.</t>
  </si>
  <si>
    <t>597103010RA0</t>
  </si>
  <si>
    <t>...vpusť k žlabu polymerbetonová včetně dodávky vpusti s košíkem, A 15 - C 250</t>
  </si>
  <si>
    <t>AP-HSV</t>
  </si>
  <si>
    <t>597101010RAX</t>
  </si>
  <si>
    <t>Žlab odvodnovací polymerbeton, spádovaný, nízký profil</t>
  </si>
  <si>
    <t>Včetně těla žlabu, pozinkované mřížky, aretace mřížky, spojek, těsnění</t>
  </si>
  <si>
    <t>Montáž včetně podložení žlabu izolantem a vypěnění prostoru mezi žlabem a izolantem PU pěnou.</t>
  </si>
  <si>
    <t>Pozor - žlab s integrovaným spádem a omezená výška podlahové vrstvy.</t>
  </si>
  <si>
    <t>8,5+11,5+11,5+6,5</t>
  </si>
  <si>
    <t>zalepení zevnitř : 32*(1*0,60)</t>
  </si>
  <si>
    <t>6*(1,8*0,60)</t>
  </si>
  <si>
    <t>2*(1,5*1,4)</t>
  </si>
  <si>
    <t>5*(1,2*2,05)</t>
  </si>
  <si>
    <t>6*(1,2*2,05)</t>
  </si>
  <si>
    <t>ostění vnitřek : 32*(1+0,60)*2</t>
  </si>
  <si>
    <t>6*(1,8+0,60)*2</t>
  </si>
  <si>
    <t>2*(1,5+1,4)*2</t>
  </si>
  <si>
    <t>5*(1,2+2,05)*2</t>
  </si>
  <si>
    <t>...Zatření spár vnitřního zdiva z tvárnic nebo desek</t>
  </si>
  <si>
    <t>vnitřek : 410</t>
  </si>
  <si>
    <t>vnějšek : 480</t>
  </si>
  <si>
    <t>ostění : 75</t>
  </si>
  <si>
    <t>strop : 280</t>
  </si>
  <si>
    <t>stěna boční haly z betongu : 42*3,5-(6*2,05+3*1,2*1,5+1*1,5)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</si>
  <si>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</si>
  <si>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</si>
  <si>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</si>
  <si>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...Zakrývání výplní vnějších otvorů z lešení</t>
  </si>
  <si>
    <t>SVstrana  haly a přístavby - spárování : 8*2*1</t>
  </si>
  <si>
    <t>4*1,2*1,5+2*1,5*1,5</t>
  </si>
  <si>
    <t>5*1*0,6</t>
  </si>
  <si>
    <t>25*1*0,6</t>
  </si>
  <si>
    <t>3*1*0,8</t>
  </si>
  <si>
    <t>6*1,8*0,6</t>
  </si>
  <si>
    <t>...Zateplovací systém , parapet, XPS tl. 30 mm</t>
  </si>
  <si>
    <t>prapet vnějšek : 32*(1)*0,2</t>
  </si>
  <si>
    <t>6*(1,8)*0,2</t>
  </si>
  <si>
    <t>2*(1,5)*0,2</t>
  </si>
  <si>
    <t>5*(1,2)*0,2</t>
  </si>
  <si>
    <t>622 42-14 Zateplovací systémy na bázi minerálních desek</t>
  </si>
  <si>
    <t>nanesení lepicí stěrky na očištěný podklad nebo na izolační desky, nalepení tepelně izolačních fasádních desek z minerálních vláken, zajištění terčovými hmoždinkami, natažení podkladní stěrky, vtlačení výztužné sklolaminátové síťoviny a zahlazení, povrchová úprava omítkou. Vyztužení rohů lištami.</t>
  </si>
  <si>
    <t>622 42-141 Doplňky zateplovacích systémů</t>
  </si>
  <si>
    <t>622421492R00</t>
  </si>
  <si>
    <t>...okenní lišta</t>
  </si>
  <si>
    <t>viz detail ostění kotce</t>
  </si>
  <si>
    <t>ostění vnějšek : 32*(1+0,60)*2</t>
  </si>
  <si>
    <t>622311522RX2</t>
  </si>
  <si>
    <t>P0 : 3,1*3+7,6*2,8+5,2*3</t>
  </si>
  <si>
    <t>-1,2*2,1</t>
  </si>
  <si>
    <t>622481211RUX</t>
  </si>
  <si>
    <t>Montáž výztužné sítě (perlinky) do stěrky-stěny OSTĚNÍ - MALÉ ČLENITÉ PLOCHY, včetně výztužné sítě a stěrkového tmelu</t>
  </si>
  <si>
    <t>ostění vnějšek + vnitřek : 32*(1+0,60)*2*0,4</t>
  </si>
  <si>
    <t>6*(1,8+0,60)*2*0,4</t>
  </si>
  <si>
    <t>2*(1,5+1,4)*2*0,4</t>
  </si>
  <si>
    <t>5*(1,2+2,05)*2*0,4</t>
  </si>
  <si>
    <t xml:space="preserve">...tloušťka mazaniny do 80 mm </t>
  </si>
  <si>
    <t>631 31-918 Příplatek za sklon</t>
  </si>
  <si>
    <t>přes 15° do 35° od vodorovné roviny</t>
  </si>
  <si>
    <t>631319181R00</t>
  </si>
  <si>
    <t>(spec 04.01)</t>
  </si>
  <si>
    <t>P0 : (10,71+27,2)*0,07</t>
  </si>
  <si>
    <t>(19,09)*0,07</t>
  </si>
  <si>
    <t>P1 : (44,2+41,7)*0,07</t>
  </si>
  <si>
    <t>(38,96+43,21)*0,07</t>
  </si>
  <si>
    <t>P2 : (86,58)*0,07</t>
  </si>
  <si>
    <t>(43,85*2)*0,07</t>
  </si>
  <si>
    <t>P3 : (55,4)*0,07</t>
  </si>
  <si>
    <t>(29,80*2)*0,07</t>
  </si>
  <si>
    <t>P0 int obv : 72</t>
  </si>
  <si>
    <t>dil. : 4*1,5+4*1,5+5</t>
  </si>
  <si>
    <t>žlab : 8,5*2</t>
  </si>
  <si>
    <t>P0 ext obv : 20</t>
  </si>
  <si>
    <t>dil. : 2*2,6</t>
  </si>
  <si>
    <t>P1 int obv : 130,5</t>
  </si>
  <si>
    <t>dil. : 2*2,5+2*2,6*4+10</t>
  </si>
  <si>
    <t>žlab : 11,65*2</t>
  </si>
  <si>
    <t>P1 ext obv : 78</t>
  </si>
  <si>
    <t>dil. : 4*2,6+5*2,6</t>
  </si>
  <si>
    <t>P2 int obv : 125</t>
  </si>
  <si>
    <t>dil. : 2*2,5+2*2,6*5+10</t>
  </si>
  <si>
    <t>P2 ext obv : 80</t>
  </si>
  <si>
    <t>dil. : 5*2,6*2</t>
  </si>
  <si>
    <t>P3 int obv : 92</t>
  </si>
  <si>
    <t>dil. : 2*2,5+2*2,5*3+10</t>
  </si>
  <si>
    <t>žlab : 6,2*2</t>
  </si>
  <si>
    <t>P3 ext obv : 58</t>
  </si>
  <si>
    <t>dil. : 3*2,6*2</t>
  </si>
  <si>
    <t>713121118RX3</t>
  </si>
  <si>
    <t>Prostupující konstrukce podlahovou vrstvou - obalení PE pěnovou folií + PU tmel</t>
  </si>
  <si>
    <t>okolo branek a prostupujících konstrukcí : 250</t>
  </si>
  <si>
    <t>Dokončovací konstrukce na pozemních stavbách</t>
  </si>
  <si>
    <t>...světlá výška podlaží do 4 m</t>
  </si>
  <si>
    <t>Průběžný a konečný úklid stavby</t>
  </si>
  <si>
    <t>550</t>
  </si>
  <si>
    <t>SV strana - spárování : 8*2*1</t>
  </si>
  <si>
    <t>SDVK obkl.ocel.sloupů 3str.spec.držák,1xSDVK tl.15</t>
  </si>
  <si>
    <t>OBKLADY STÁVAJÍCH OCELOVÝCH SLOUPŮ SMĚREM DO EXTERIÉRU.</t>
  </si>
  <si>
    <t>- ocelové nosné kce</t>
  </si>
  <si>
    <t>- bez tmelení</t>
  </si>
  <si>
    <t>Deska tl. 15mm se zvýšenou odolnos1tí proti vodě a povětrnostním vlivům. (spec. 11.04)</t>
  </si>
  <si>
    <t>Včetně utěsnění obvodové spáry PU tmelem.</t>
  </si>
  <si>
    <t>sloupy vnějšek, od kotců : 5*4</t>
  </si>
  <si>
    <t>...dvouvrstvá, bez dodávky materiálu</t>
  </si>
  <si>
    <t>P0 : (10,71+27,2)</t>
  </si>
  <si>
    <t>(19,09)</t>
  </si>
  <si>
    <t>P1 : (44,2+41,7)</t>
  </si>
  <si>
    <t>(38,96+43,21)</t>
  </si>
  <si>
    <t>P2 : (86,58)</t>
  </si>
  <si>
    <t>(43,85*2)</t>
  </si>
  <si>
    <t>P3 : (55,4)</t>
  </si>
  <si>
    <t>(29,80*2)</t>
  </si>
  <si>
    <t>P1 vnitřek : (5,2*3)</t>
  </si>
  <si>
    <t>-(1,1*2,05)</t>
  </si>
  <si>
    <t>stěna vedle P1, na objektu A : 2,8*3-1*1,5</t>
  </si>
  <si>
    <t>všude lepeno oboustranně, tj +100% plochy : 1</t>
  </si>
  <si>
    <t>vytažení : 0,15</t>
  </si>
  <si>
    <t>deska izolační stabilizovaná; pěnový polystyren; rovná hrana; obj. hmotnost 20,00 kg/m3; š = 1 000,0 mm; l = 500 mm</t>
  </si>
  <si>
    <t>514,3*0,1</t>
  </si>
  <si>
    <t>28375707R</t>
  </si>
  <si>
    <t>deska izolační fasádní; pěnový polystyren; rovná hrana; obj. hmotnost 15,00 kg/m3; š = 1 000,0 mm; l = 500 mm</t>
  </si>
  <si>
    <t>obezdivka : 445*0,1</t>
  </si>
  <si>
    <t>2,8*3,3*0,2</t>
  </si>
  <si>
    <t>odpočet za perimetr : -40*0,1</t>
  </si>
  <si>
    <t>28375997R</t>
  </si>
  <si>
    <t>Deska izolační EPS Perimetr 1250x600x100 mm</t>
  </si>
  <si>
    <t>P0 : (9,4+3,8+7,4+7,3)*0,3</t>
  </si>
  <si>
    <t>P1 : (15,1+5,9+17)*0,3</t>
  </si>
  <si>
    <t>P2 : (17+5,9+17)*0,3</t>
  </si>
  <si>
    <t>P3 : (11,55+5,7+11,55)*0,3</t>
  </si>
  <si>
    <t>764 02-21 Oplechování parapetů z hliníkového plechu</t>
  </si>
  <si>
    <t>764 02-211 výroba a montáž</t>
  </si>
  <si>
    <t>764410340R00</t>
  </si>
  <si>
    <t>...z Al plechu tloušťky 0,80 mm, rš 250 mm</t>
  </si>
  <si>
    <t>P0 : 3*1+5*1+2*1,4</t>
  </si>
  <si>
    <t>P1 : 6*1+3*1,8+2*1</t>
  </si>
  <si>
    <t>P2 : 7*1+3*1,8+2*1</t>
  </si>
  <si>
    <t>P3 : 10*1</t>
  </si>
  <si>
    <t>B : 2*1,2</t>
  </si>
  <si>
    <t>765 37-1 Krytina profilová z plastů</t>
  </si>
  <si>
    <t>765375111R00</t>
  </si>
  <si>
    <t>...krytina, z polykarbonátu, trapéz, 76/16 mm , na ocelovou konstrukci</t>
  </si>
  <si>
    <t>Dodávka a montáž krytiny, těsnění, včetně spojovacích prostředků.</t>
  </si>
  <si>
    <t>Z polykarbonátové desky nesmí v případě požáru odpadávat ani odkapávat hořící hmoty.</t>
  </si>
  <si>
    <t>Střecha kočky kotce.</t>
  </si>
  <si>
    <t>12,66*2,2</t>
  </si>
  <si>
    <t>765375311R00</t>
  </si>
  <si>
    <t>...příložka čelní, z polykarbonátu, trapéz, 76/16 mm , na ocelovou konstrukci</t>
  </si>
  <si>
    <t>Dodávka a montáž příložníku, těsnění, kaloty včetně spojovacích prostředků.</t>
  </si>
  <si>
    <t>765375411R00</t>
  </si>
  <si>
    <t>...příložka boční, z polykarbonátu, trapéz, 76/16 mm , na ocelovou konstrukci</t>
  </si>
  <si>
    <t>998 76-5 Přesun hmot pro krytiny tvrdé</t>
  </si>
  <si>
    <t>998765201R00</t>
  </si>
  <si>
    <t>767914130RX1</t>
  </si>
  <si>
    <t>Montáž oplocení rámového H do 2,0 m, včetně dodávky plotového panelu</t>
  </si>
  <si>
    <t>Specifikace panelů:</t>
  </si>
  <si>
    <t>Pozinkované plotové panely svařované, s velikostí ok 50x200mm, z drátu o síle min. 4mm. Vodorovné prolisy pro zajištění stability. Výška panelů 2030 (psi) a 2030-2430mm (kočky)</t>
  </si>
  <si>
    <t>Panely oplocení, montáž – za vhodnou montáž se považuje přichycení panelu pomocí hákového šroubu s trhací matkou, popř. ocelové objímky (pozink úprava). Nepřípustné je použití plastových příchytek. Vzhledem k členitým plochám kotců bude nevyhnutelné časté řezání panelů. Všechny plochy řezu budou zapraveny zinkovým sprejem či nátěrem.</t>
  </si>
  <si>
    <t>Ukotvení sloupku oplocení kotců – Základové patky sloupků budou založeny v nezamrzné hloubce. Lze využít prefabrikované patky na celou výšku, popř. kombinace z tvarovek ztraceného bednění. K patě sloupku bude navařena betonářská výztuž O12mm dl. 600mm a sloupky budou tak zajištěny cementovou zálivkou či betonem v patce, proti vytažení. Místo sváru bude ošetřeno nátěrem a bude kryto cementovou zálivkou či výplňovým betonem patek. Ukotvení sloupků vnitřních kotců – k ukotvení bude využito prvků ocelových patek (žárově pozinkováno). Tyto prvky budou přikotveny k betonové desce a sloupky oplocení zasunuty a přichyceny šroubem. Veškeré zásahy do sloupků – vrtání, řezání, poškození při montáži je nutno bezprostředně ošetřit zinkovým sprejem či nátěrem</t>
  </si>
  <si>
    <t xml:space="preserve">PSI : </t>
  </si>
  <si>
    <t>P0 : 7,4+2*2,5</t>
  </si>
  <si>
    <t>P1 : (14,5+1,85*7)+(16,55+1,85*8)</t>
  </si>
  <si>
    <t>(15,1+8*2,5)+(16,85+10*2,5)</t>
  </si>
  <si>
    <t>P2 : (16,85+1,85*8)*2</t>
  </si>
  <si>
    <t>(16,75+9*2,5)*2</t>
  </si>
  <si>
    <t>P3 : (11,45+1,75*7)*2</t>
  </si>
  <si>
    <t>(11,55+8*2,5)*2</t>
  </si>
  <si>
    <t>- BRANKY : -106</t>
  </si>
  <si>
    <t>767914130RX2</t>
  </si>
  <si>
    <t>Montáž oplocení rámového H do 2,5 m, včetně dodávky plotového panelu</t>
  </si>
  <si>
    <t>K : (2,05*2+12,65+4,5)</t>
  </si>
  <si>
    <t>- branky : 4*2</t>
  </si>
  <si>
    <t>767920210RX1</t>
  </si>
  <si>
    <t>Montáž vrat na ocelové sloupky, plochy do 2 m2, včetně dodávky rámové brány se sloupky</t>
  </si>
  <si>
    <t>Křídlová brána výšky &gt;1950mm s rámem z ocelových profilů (čtvercový či kruhový průřez). Výplň svařovaná mřížová výplň. Veškeré konstrukce pozinkované. Sloupky čtvercového nebo kulatého průřezu.</t>
  </si>
  <si>
    <t>Brána musí umožňovat pojištění proti otevření zvířetem zevnitř (samotná klika není tímto pojištěním) a zároveň musí v případě zaklapnutí dveří umožnit otevření dveří ošetřovatelem z vnitřku kotce bez účasti další osoby (není možné použít kombinaci (klika/pevná koule).</t>
  </si>
  <si>
    <t>Ukotvení sloupku oplocení kotců – Základové patky sloupků budou založeny v nezamrzné hloubce. Lze využít prefabrikované patky na celou výšku, popř. kombinace z tvarovek ztraceného bednění. K patě sloupku bude navařena betonářská výztuž O12mm dl. 600mm a sloupky budou tak zajištěny cementovou zálivkou či betonem v patce, proti vytažení. Místo sváru bude ošetřeno nátěrem a bude kryto cementovou zálivkou či výplňovým betonem patek.</t>
  </si>
  <si>
    <t>Ukotvení sloupků vnitřních kotců – k ukotvení bude využito prvků ocelových patek (žárově pozinkováno). Tyto prvky budou přikotveny k betonové desce a sloupky oplocení zasunuty a přichyceny šroubem.</t>
  </si>
  <si>
    <t>Veškeré zásahy do sloupků – vrtání, řezání, poškození při montáži je nutno bezprostředně ošetřit zinkovým sprejem či nátěrem</t>
  </si>
  <si>
    <t>P0 : 2</t>
  </si>
  <si>
    <t>P1 : 8+8+10+10</t>
  </si>
  <si>
    <t>P2 : (9+9)*2</t>
  </si>
  <si>
    <t>P3 : (8+8)*2</t>
  </si>
  <si>
    <t>K : 4</t>
  </si>
  <si>
    <t>767990010RX1</t>
  </si>
  <si>
    <t>Atypické ocelové konstrukce z pozinkovaných profilů</t>
  </si>
  <si>
    <t>Ocelová konstrukce kočky</t>
  </si>
  <si>
    <t xml:space="preserve">kočky : </t>
  </si>
  <si>
    <t>jackely svislé : 397,5</t>
  </si>
  <si>
    <t>jackely vodorovné : 577</t>
  </si>
  <si>
    <t>L profily : 3,6*(11,9+11,9+6,4+6,9+6,4)</t>
  </si>
  <si>
    <t>spojovací, kotevní a pomocné prvky, plechy : 0,15</t>
  </si>
  <si>
    <t>767990010RX2</t>
  </si>
  <si>
    <t>Atypické ocelové konstrukce z pozinkovaných - Z/20</t>
  </si>
  <si>
    <t>767990010RX3</t>
  </si>
  <si>
    <t>Atypické ocelové konstrukce z pozinkovaných - Z/30</t>
  </si>
  <si>
    <t>55342698RX</t>
  </si>
  <si>
    <t>Spojovací, kotvící prostředky, pomocný materiál a příslušenství, oplocení</t>
  </si>
  <si>
    <t>SOUBOR</t>
  </si>
  <si>
    <t>Veškeré spojovací, kotvící prostředky, pomocný materiál a příslušenství nutné pro montáž plotu, stejně jako veškeré další a doplňkové práce související s plotovými konstrukcemi, mimo samostatně uvedení položky.</t>
  </si>
  <si>
    <t>Včetně opravné zinkové barvy a sprejů, včetně pozinkovaných L profilů pro ukotvení panelů na stěny /u stěny není navržen sloupek/</t>
  </si>
  <si>
    <t>998 76-7 Přesun hmot pro kovové stavební doplňk. konstrukce</t>
  </si>
  <si>
    <t>998767201R00</t>
  </si>
  <si>
    <t>800-767</t>
  </si>
  <si>
    <t>777155010R0X</t>
  </si>
  <si>
    <t>Podlahy lité polyuretano-cementové</t>
  </si>
  <si>
    <t>777645110R0X</t>
  </si>
  <si>
    <t>Nátěr podlah polyuretanový</t>
  </si>
  <si>
    <t>Dodávka kompletního systému PU nátěru bet. kontrukcí 15.05</t>
  </si>
  <si>
    <t>K : 12,66*2,05</t>
  </si>
  <si>
    <t>lem : 8</t>
  </si>
  <si>
    <t>P4 : 6*6</t>
  </si>
  <si>
    <t>783 72 Nátěry tesařských konstrukcí lazurovací</t>
  </si>
  <si>
    <t>včetně montáže, dodávkya demontáže lešení.</t>
  </si>
  <si>
    <t>783726200R00</t>
  </si>
  <si>
    <t>...lazurovací, 2x lak</t>
  </si>
  <si>
    <t xml:space="preserve">nátěr přehu vynesení římsy : </t>
  </si>
  <si>
    <t>(9,15*2+3,5+7,6)*(0,3)</t>
  </si>
  <si>
    <t>(15,1+16,85+5,6)*(0,3)</t>
  </si>
  <si>
    <t>(16,85+16,85+5,6)*(0,3)</t>
  </si>
  <si>
    <t>(11,4+5,4+11,4)*(0,3)</t>
  </si>
  <si>
    <t>783896211RTX</t>
  </si>
  <si>
    <t>Nátěr betonových povrchů akrylátový hydrofobizační</t>
  </si>
  <si>
    <t>Specifikace 16:03</t>
  </si>
  <si>
    <t>KD02</t>
  </si>
  <si>
    <t>Dveře ocelové, sestava včetně zárubně, specf. dle PD</t>
  </si>
  <si>
    <t>Dodávka a montáž kompletní sestavy, tj. křídla, rámu či zárubně a případných doplňků, kování.</t>
  </si>
  <si>
    <t>Včetně přesunu hmot.</t>
  </si>
  <si>
    <t>Číslo položky odkazuje na závaznou specifikaci ve výpisu prvků, který je součástí dokumentace.</t>
  </si>
  <si>
    <t>KD01</t>
  </si>
  <si>
    <t>KD03</t>
  </si>
  <si>
    <t>KD04</t>
  </si>
  <si>
    <t>KD05</t>
  </si>
  <si>
    <t>KD06</t>
  </si>
  <si>
    <t>KD07</t>
  </si>
  <si>
    <t>KD08</t>
  </si>
  <si>
    <t>KD09</t>
  </si>
  <si>
    <t>KD10</t>
  </si>
  <si>
    <t>KD11</t>
  </si>
  <si>
    <t>KD12</t>
  </si>
  <si>
    <t>KD13</t>
  </si>
  <si>
    <t>KD15</t>
  </si>
  <si>
    <t>KD16</t>
  </si>
  <si>
    <t>KD17</t>
  </si>
  <si>
    <t>KD18</t>
  </si>
  <si>
    <t>KD19</t>
  </si>
  <si>
    <t>PD01</t>
  </si>
  <si>
    <t>Dveře plastový profil, kompletní sestava, specf. dle PD</t>
  </si>
  <si>
    <t>PD03</t>
  </si>
  <si>
    <t>PD04</t>
  </si>
  <si>
    <t>PD05</t>
  </si>
  <si>
    <t>Dveře hliníkový profil, kompletní sestava, specf. dle PD</t>
  </si>
  <si>
    <t>PD06</t>
  </si>
  <si>
    <t>GD1</t>
  </si>
  <si>
    <t>Garážová vrata sekční</t>
  </si>
  <si>
    <t>PD07</t>
  </si>
  <si>
    <t>O01</t>
  </si>
  <si>
    <t>Okno plastový profil, specf. Dle PD</t>
  </si>
  <si>
    <t>O01b</t>
  </si>
  <si>
    <t>O02</t>
  </si>
  <si>
    <t>O03</t>
  </si>
  <si>
    <t>O03b</t>
  </si>
  <si>
    <t>O04</t>
  </si>
  <si>
    <t>O05</t>
  </si>
  <si>
    <t>O06</t>
  </si>
  <si>
    <t>O07</t>
  </si>
  <si>
    <t>O08</t>
  </si>
  <si>
    <t>O09</t>
  </si>
  <si>
    <t>O10</t>
  </si>
  <si>
    <t>O13</t>
  </si>
  <si>
    <t>O14</t>
  </si>
  <si>
    <t>HD01</t>
  </si>
  <si>
    <t>Dveře vnitřní dřev., sestava včetně zárubně, specf. dle PD</t>
  </si>
  <si>
    <t>HD02</t>
  </si>
  <si>
    <t>HD04</t>
  </si>
  <si>
    <t>HD05</t>
  </si>
  <si>
    <t>HD06</t>
  </si>
  <si>
    <t>MD01</t>
  </si>
  <si>
    <t>MD02</t>
  </si>
  <si>
    <t>MD03</t>
  </si>
  <si>
    <t>MD06</t>
  </si>
  <si>
    <t>MD07</t>
  </si>
  <si>
    <t>MD08</t>
  </si>
  <si>
    <t>PR1</t>
  </si>
  <si>
    <t>Průlez pro zvíře, specif. dle PD</t>
  </si>
  <si>
    <t>PR2</t>
  </si>
  <si>
    <t>PR3</t>
  </si>
  <si>
    <t>PR4</t>
  </si>
  <si>
    <t>311 41-9 Izolace soklů perimetrickými deskami</t>
  </si>
  <si>
    <t>soklových a podzemních konstrukcí z pěnového polystyrenu (30-35 kg/m3) s povrchovou úpravou stěrkou (pro obklad), omítkou nebo nopovou fólií (podzemní konstrukce)</t>
  </si>
  <si>
    <t>311419112R00</t>
  </si>
  <si>
    <t>...tloušťky 10 cm, povrchová úprava stěrka, síť</t>
  </si>
  <si>
    <t>JZ : 20,65*0,4</t>
  </si>
  <si>
    <t>SZ : 18,55*0,4</t>
  </si>
  <si>
    <t>SV : (1+6,9+7)*0,4</t>
  </si>
  <si>
    <t>311419812R00</t>
  </si>
  <si>
    <t>...tloušťky 10 cm, nopová fólie</t>
  </si>
  <si>
    <t>JZ : 20,65*0,8</t>
  </si>
  <si>
    <t>SZ : 18,55*0,8</t>
  </si>
  <si>
    <t>SV : (1+6,9+7)*0,8</t>
  </si>
  <si>
    <t>342172030R0X</t>
  </si>
  <si>
    <t>Montáž panelů "Sendvičový panel opláštění", stěna složitá, tl. do 8 cm</t>
  </si>
  <si>
    <t>Položka obsahuje kompletní montáž systému opláštění sendvičovými panely. Zhotoviteli se doporučuje důsledná prohlídka stávající konstrukce. Stávajcíí sloupy haly jsou mírně vykloněny směrem dovnitř haly a bude proto nutné panely vyrovnávat-podkládat distančními podložkami, úhelníky či dalším pomocný materiálem.. Zhotovitel je povinen všechny tyto práce a vlivy zahnrout do nabídkové ceny za montáž systému  (mimo položky výslovně uvedené samostatně) a nepřipouští se nárok na další vícepráce související s prováděním pláště.</t>
  </si>
  <si>
    <t>Návrh pláště uvažuje s pomocným roznášecím roštem v krajních polích na SV a SZ rozích haly. Tato pomocná konstrukce je zakreslena v pohledech a detailech. Zhotovitel je povinen provést technickou konzultaci s výrobcem navrženého sstému opláštění z hlediska únosnosti panelů na zatížení větrem. V případě že systém opláštění navržený zhotovitelem nevyhovuje zatížení větrem v dalších místech pláště (druhé nebo další pole od rohu), je zhotovitel povinen plášť doplnit o taková opatření, aby systém opláštění vyhovoval a zatížení větrem odolával v celé své ploše. Tyto doplňující opatření je zhotovitel povinen zahrnout a ocenit v této položce.</t>
  </si>
  <si>
    <t>JZ : 24,15*2,7+12,0*(3,45+2,7)</t>
  </si>
  <si>
    <t>-(2,4*2,9)</t>
  </si>
  <si>
    <t>SZ : 2,7*18,55+19</t>
  </si>
  <si>
    <t>SV : 48,15*2,7</t>
  </si>
  <si>
    <t>342172040R0X</t>
  </si>
  <si>
    <t>Montáž panelů "Sendvičový panel opláštění", stěna složitá, tl. nad 8cm</t>
  </si>
  <si>
    <t>Položka obsahuje kompletní montáž systému opláštění sendvičovými panely. Zhotoviteli se doporučuje důsledná prohlídka stávající konstrukce. Stávajcíí sloupy haly jsou mírně vykloněny směrem dovnitř haly a bude proto nutné panely vyrovnávat-podkládat distančními podložkami, úhelníky či dalším pomocný materiálem.. Zhotovitel je povinen všechny tyto práce a vlivy zahnrout do nabídkové ceny za montáž systému   (mimo položky výslovně uvedené samostatně) a nepřipouští se nárok na další vícepráce související s prováděním pláště.</t>
  </si>
  <si>
    <t>Návrh pláště uvažuje s kotvení panelů do vyzdívky krajních polích na SV a SZ rozích haly. Tato pomocná konstrukce je zakreslena v pohledech a detailech. Zhotovitel je povinen provést technickou konzultaci s výrobcem navrženého sstému opláštění z hlediska únosnosti panelů na zatížení větrem. V případě že systém opláštění navržený zhotovitelem nevyhovuje zatížení větrem v dalších místech pláště (druhé nebo další pole od rohu), je zhotovitel povinen plášť doplnit o taková opatření, aby systém opláštění vyhovoval a zatížení větrem odolával v celé své ploše. Tyto doplňující opatření je zhotovitel povinen zahrnout a ocenit v této položce.</t>
  </si>
  <si>
    <t>JZ : 24,15*3,45</t>
  </si>
  <si>
    <t>-(2,0*1,5*3+1*1*2+1,8*1,5)</t>
  </si>
  <si>
    <t>SZ : 18,55*3,45</t>
  </si>
  <si>
    <t>-(1,5*2+0,8*1,5)</t>
  </si>
  <si>
    <t>-(1*2,45)*4</t>
  </si>
  <si>
    <t>342172052R0X</t>
  </si>
  <si>
    <t>Montáž panelů "Sendvičový panel opláštění", lemovací prvky složité</t>
  </si>
  <si>
    <t>Oplechování a klempířské součástí detailů budou přednostně řešeny jako systémové dle technických a technologických předpisů výrobce a jako takové je nutno jej naceňovat. Všechny ostatní, nevyspecifikované prvky,příslušenstvní, pomocný a montážní materiál nezbytný k kompletnímu provedení pláště se považují jako součást systému a jako takové je nutno jej naceňovat.</t>
  </si>
  <si>
    <t>Zakreslené detaily uvádí jedno z možných řešení. Preferováno je provedení dle detailu výrobce, se zohledněním požadavku projektanta na tepelně technické a požární vlastnosti. Případná odchylka v provedení detailu od detailů předepsaných výrobcem konkrétního systému musí být písemně potvrzena zástupcem výrobce</t>
  </si>
  <si>
    <t>KPL.1 : 5,6+2*(6*7,5)+7*3</t>
  </si>
  <si>
    <t>KPL.2 : 2*6</t>
  </si>
  <si>
    <t>KPL.3 : 2*6</t>
  </si>
  <si>
    <t>KPL.4 : 24,15+18,55</t>
  </si>
  <si>
    <t>KPL.5 : (36,15-2,92*2-1,1*2)+(18,55-4*1,1)+3,5</t>
  </si>
  <si>
    <t>KPL.6 : 48,15</t>
  </si>
  <si>
    <t>KPL.7 : 9,5*2</t>
  </si>
  <si>
    <t>KPL.11 - nadpraží : (3*2+1*2+1,8+1,2*2)+(2+1,2*4+0,8)</t>
  </si>
  <si>
    <t>KPL.12 - nadpraží G : 2*(2,9)</t>
  </si>
  <si>
    <t>KPL.13 - ostění : 2*(1,5*4+1*2+2,1*2)+2*(2,4*4+1,5*2)</t>
  </si>
  <si>
    <t>KPL.14 - ostění G : 2*(2,4*2)</t>
  </si>
  <si>
    <t>KPL.15 - parapet : (2*3+1*2+1,8+1,2*2)+(2+1,2*4+0,8)</t>
  </si>
  <si>
    <t>ostatní, detaily : 25</t>
  </si>
  <si>
    <t>3421720XX</t>
  </si>
  <si>
    <t>Stěnové panely - pomocný materiál</t>
  </si>
  <si>
    <t>Veškeré spojovací prostředky (prioritně systémové), pomocný materiál (mimo materiál uvedený zvláštní položkou), těsnící PU expanzní a PE pásky.</t>
  </si>
  <si>
    <t>PE pásky budou vkládány pod  a mezi každý panel v místě kotvení - viz technologický předpis výrobce zvoleného systému, tj.. &lt; 220 bm</t>
  </si>
  <si>
    <t>PU Expanzní pásky (rozsah expanze odpovídající šířce spáry) - musí být zábraněno podfukování vzduchu do mezery mezi stěnu ze skořepin. tvárnic a sendv. panel.</t>
  </si>
  <si>
    <t>- v místě soklové lišty (šířka min. 30mm)  tj.. &lt; 80 bm</t>
  </si>
  <si>
    <t>- pod založením panelu tl. 100 (šířka min. 20mm)   tj.. &lt; 80 bm</t>
  </si>
  <si>
    <t>- okolo otvorů (šířka min. 20mm) tj.. &lt; 80 bm</t>
  </si>
  <si>
    <t>- v místě ukončení panelu tl. 100 (šířka min. 20mm) tj.. &lt; 100 bm</t>
  </si>
  <si>
    <t>13851082RX</t>
  </si>
  <si>
    <t>Plech s povrchovu úpravou lakem, svitkový, tl. 0,6,</t>
  </si>
  <si>
    <t>KPL.1 : (5,6+2*(6*7,5)+7*3)*0,35</t>
  </si>
  <si>
    <t>KPL.2 : (2*6)*0,45</t>
  </si>
  <si>
    <t>KPL.3 : (2*6)*0,5</t>
  </si>
  <si>
    <t>KPL.4 : (24,15+18,55)*(0,3)</t>
  </si>
  <si>
    <t>KPL.5 : ((21)+(18,55-4*1,1)+3,5)*0,65+(16,15-2,92*2-1,1*2)*0,25</t>
  </si>
  <si>
    <t>KPL.6 : (48,15)*0,15</t>
  </si>
  <si>
    <t>KPL.7 : (9,5*2)*0,75</t>
  </si>
  <si>
    <t>KPL.11 - nadpraží : ((3*2+1*2+1,8+1,2*2)+(2+1,2*4+0,8))*0,45</t>
  </si>
  <si>
    <t>KPL.12 - nadpraží G : (2*(2,9))*0,45</t>
  </si>
  <si>
    <t>KPL.13 - ostění : (2*(1,5*4+1*2+2,1*2)+2*(2,4*4+1,5*2))*0,35</t>
  </si>
  <si>
    <t>KPL.14 - ostění G : (2*(2,4*2))*0,4</t>
  </si>
  <si>
    <t>KPL.15 - parapet : ((2*3+1*2+1,8+1,2*2)+(2+1,2*4+0,8))*0,3</t>
  </si>
  <si>
    <t>ostatni, detaily : 25*0,4</t>
  </si>
  <si>
    <t>ztratne a prořez : 0,25</t>
  </si>
  <si>
    <t>61210104.AX</t>
  </si>
  <si>
    <t>Panel stěnový - "Sendvičový panel opláštění" tl.jádra 60 mm</t>
  </si>
  <si>
    <t>Specifikace 9.02</t>
  </si>
  <si>
    <t>JZ (otvory nejsou odečteny) : 24,15*2,7+12,0*(3,45+2,7)</t>
  </si>
  <si>
    <t>SV (profilace spodní řady dle přístaveb) : 48,15*2,7</t>
  </si>
  <si>
    <t>ztratne : 0,08</t>
  </si>
  <si>
    <t>61210110.AX</t>
  </si>
  <si>
    <t>Panel stěnový "Sendvičový panel opláštění" tl.jádra 100 mm</t>
  </si>
  <si>
    <t>Specifikace 9.01</t>
  </si>
  <si>
    <t>JZ (otvory nejsou odečítány) : 24,15*3,45</t>
  </si>
  <si>
    <t>SZ (otvory nejsou odečítány) : 18,55*3,45</t>
  </si>
  <si>
    <t>627 99-10 Těsnění a vnější úprava spár</t>
  </si>
  <si>
    <t>svislých i vodorovných spár obvodového pláště z prefabrikovaných dílců,</t>
  </si>
  <si>
    <t>627991018R00</t>
  </si>
  <si>
    <t>...tmelem butylkaučukovým, průřez tmeleného profilu do 9 cm2</t>
  </si>
  <si>
    <t>801-2</t>
  </si>
  <si>
    <t>627991019R00</t>
  </si>
  <si>
    <t>...tmelem butylkaučukovým, průřez tmeleného profilu do 12 cm2</t>
  </si>
  <si>
    <t>627991031R00</t>
  </si>
  <si>
    <t>...nalepením minerální plsti, šířky do 30 mm</t>
  </si>
  <si>
    <t>V souladu s technologickým předpisem výrobce a s požadavkem na provedení detailu v odolnosti DP1.</t>
  </si>
  <si>
    <t>622319564R0X</t>
  </si>
  <si>
    <t>Provedení detailu zateplení rohu přesahující desky haly v soklové části</t>
  </si>
  <si>
    <t>Včetně XPS tl. 80mm, zbroušení do spádu, přetažení tmelem a samolepící parapetní lišta. Zapracování dle detailu A.01</t>
  </si>
  <si>
    <t>21+19+3,5</t>
  </si>
  <si>
    <t>...Montáž lešení leh.řad.s podlahami,š.1,2 m, H 10 m</t>
  </si>
  <si>
    <t>...Příplatek za každý měsíc použití lešení k pol.1041</t>
  </si>
  <si>
    <t>...Demontáž lešení leh.řad.s podlahami,š.1,2 m,H 10 m</t>
  </si>
  <si>
    <t>998 01-40 Budovy se svislou kcí mont.tyč. - jakýkoliv plášť</t>
  </si>
  <si>
    <t>Přesun hmot</t>
  </si>
  <si>
    <t>pro budovy občanské výstavby (801)</t>
  </si>
  <si>
    <t>pro haly občanské výstavby      (802)</t>
  </si>
  <si>
    <t>pro budovy pro bydlení              (803)</t>
  </si>
  <si>
    <t>pro haly pro výrobu a služby      (811)</t>
  </si>
  <si>
    <t>pro budovy pro výrobu a služby (812)</t>
  </si>
  <si>
    <t>se svislou nosnou konstrukcí montovanou z dílců betonových tyčových (4),</t>
  </si>
  <si>
    <t>se všemi druhy obvodových plášťů i bez pláště kromě pláště vyzdívaného z cihel, tvárnic a bloků</t>
  </si>
  <si>
    <t>Příplatek za zvětšený přesun přes vymezenou největší dopravní vzdálenost</t>
  </si>
  <si>
    <t>998014011R00</t>
  </si>
  <si>
    <t>Přesun hmot, budovy mont. jednopodl. s pláštěm</t>
  </si>
  <si>
    <t>Zahrnuje kompletní přesuny hmoty. Lešení  -  plošina řešeny samost. položkou.</t>
  </si>
  <si>
    <t>711 13 Izolace proti zemní vlhkosti pásy na sucho</t>
  </si>
  <si>
    <t>711131311R00</t>
  </si>
  <si>
    <t xml:space="preserve">...vodorovná,  , nopovou fólií včetně pásky </t>
  </si>
  <si>
    <t xml:space="preserve">JZ : </t>
  </si>
  <si>
    <t>nezateplena čast : 18*1</t>
  </si>
  <si>
    <t xml:space="preserve">SV : </t>
  </si>
  <si>
    <t xml:space="preserve">nezateplena čast : </t>
  </si>
  <si>
    <t>(4+6,8+4,4)*1</t>
  </si>
  <si>
    <t>28323115R</t>
  </si>
  <si>
    <t>fólie izolační zemní drenážní; tloušťka 0,60 mm; výška nopů 8,0 mm; HDPE</t>
  </si>
  <si>
    <t>2*4*6</t>
  </si>
  <si>
    <t>764311922R0X</t>
  </si>
  <si>
    <t>Oprava krytiny Pz - komplexní kontrola střešního pláštně a doplnění krytek v ploše do 10%</t>
  </si>
  <si>
    <t>66*19,5</t>
  </si>
  <si>
    <t>764348221R0X</t>
  </si>
  <si>
    <t>Zachytače sněhu tyčové,Pz plech,délka 500 mm</t>
  </si>
  <si>
    <t>Kompletní D+M tyčového sněhového zachytavače kotveného do střešno pláště haly.</t>
  </si>
  <si>
    <t>Včetně veškerého pomocného a spojovacího mateirálu.</t>
  </si>
  <si>
    <t>764908103RTX</t>
  </si>
  <si>
    <t>"Okapový systém z pzn. plechu s povrchovu úpravou" kotlík žlabový kónický,vel.žlabu 240 mm, v ostatních barvách</t>
  </si>
  <si>
    <t>"Okapový systém z pzn. plechu s povrchovu úpravou" žlab podokapní půlkruhový,velikost 240 mm, v ostatních barvách</t>
  </si>
  <si>
    <t>764918404R0X</t>
  </si>
  <si>
    <t>Lemování trub z popl.ocel.pl.</t>
  </si>
  <si>
    <t>Zcela vodotěsné (manžeta + oplechování) zapravení prostupu střešním pláštěm haly pro větrací hlavice.</t>
  </si>
  <si>
    <t>Včetně zhotovení prostupu.</t>
  </si>
  <si>
    <t>Včetně dodávky veškerého pomocného, těsnícího a spojovacího materiálu.</t>
  </si>
  <si>
    <t>K.PL21</t>
  </si>
  <si>
    <t>764918404RX2</t>
  </si>
  <si>
    <t>Prostup panelem pro VZT</t>
  </si>
  <si>
    <t>Zhotovení prostupu, oplechování, žaluziem napojení VZT.</t>
  </si>
  <si>
    <t>K.PL20</t>
  </si>
  <si>
    <t>998764202R00</t>
  </si>
  <si>
    <t>767 99 Ostatní atypické kovové prvky</t>
  </si>
  <si>
    <t>767990010RAC</t>
  </si>
  <si>
    <t>...10 - 50 kg/kus</t>
  </si>
  <si>
    <t>Pomocné ocelové konstrukce opláštění.</t>
  </si>
  <si>
    <t xml:space="preserve">roznášecí rošt : </t>
  </si>
  <si>
    <t>IPE : ((3,5+3,2)*2+2,8*2*2)*8,1</t>
  </si>
  <si>
    <t>UPE : (6*2+5,6*2)*7,9</t>
  </si>
  <si>
    <t xml:space="preserve">tenčí panely - předsazení : </t>
  </si>
  <si>
    <t>L nerovnoramenné 120x80x8 : (7*3+2*(3+4)+9*3)*12,6</t>
  </si>
  <si>
    <t xml:space="preserve">pomocný rošt pro vynesení pláště okolo otvorů v  JZ : </t>
  </si>
  <si>
    <t>2x GD1 + 2x K.D11 : (2*2,6*2+3*2,2)*9,82</t>
  </si>
  <si>
    <t>2*6*12,1</t>
  </si>
  <si>
    <t>kotevní a spojovací plechy, spojovací prostředky, pomocné konstrukce : 0,25</t>
  </si>
  <si>
    <t>783 21 Nátěry kov. stavebních doplňk. konstrukcí olejové</t>
  </si>
  <si>
    <t>783215100R00</t>
  </si>
  <si>
    <t>...dvojnásobné s 1 x emailováním</t>
  </si>
  <si>
    <t>IPE : ((3,5+3,2)*2+2,8*2*2)*(0,055*4+0,1*2)</t>
  </si>
  <si>
    <t>UPE : (6*2+5,6*2)*(0,055*4+0,1*2)</t>
  </si>
  <si>
    <t>L nerovnoramenné 120x80x8 : (7*3+2*(3+4)+9*3)*(0,12*2+0,08*2)</t>
  </si>
  <si>
    <t>2x GD1 + 2x K.D11 : (2*2,6*2+3*2,2)*(0,055*4+0,1*2)</t>
  </si>
  <si>
    <t>2*6*(0,065*4+0,13*2)</t>
  </si>
  <si>
    <t>kotevní a spojovací plechy, pomocné ocelové konstrukce : 0,35</t>
  </si>
  <si>
    <t>do výšky 3m každá spára 2x R6 : (3/0,2)*18,5*2*(0,26*0,001)</t>
  </si>
  <si>
    <t>nad 3m každá spára 2x R6 : (3/0,2)*18,5*2*(0,26*0,001)</t>
  </si>
  <si>
    <t>0,5*(2,1/0,2)*18,5*2*(0,26*0,001)</t>
  </si>
  <si>
    <t>svislá probetonávka : (7+7,5+8+8,2+7,7+7,2+6,6)*4*(0,98*0,001)</t>
  </si>
  <si>
    <t>překlad nad chodbkou : 4*2*1,21*0,001</t>
  </si>
  <si>
    <t>přesahy a ztratné, třmínky : 0,4</t>
  </si>
  <si>
    <t>...Příčky z tvárnic betonových skořepinových, tl. 15 cm</t>
  </si>
  <si>
    <t>požární stěna : 140</t>
  </si>
  <si>
    <t>kotveni vyztuže do podlahy : 8*4*0,5</t>
  </si>
  <si>
    <t>7+7,5+8+8,2+7,7+7,2+6,6</t>
  </si>
  <si>
    <t>dobetonávka horní části stěny : (9,5*2)*0,15*0,25</t>
  </si>
  <si>
    <t>výztuž věnců 4xR12 - U tvarovky : 4*18,5*2*(0,98)/1000</t>
  </si>
  <si>
    <t>třímínky : 2*18,5/0,25*0,5*(0,26)/1000</t>
  </si>
  <si>
    <t>dobetonávka v horní části : 19*2*(0,98)/1000</t>
  </si>
  <si>
    <t>třímínky : 2*18,5/0,25*0,25*(0,26)/1000</t>
  </si>
  <si>
    <t>přesahy, ztratné : 0,2</t>
  </si>
  <si>
    <t>Věnec z tvarovek U betonových skořepinových, v.190, š.147 mm</t>
  </si>
  <si>
    <t>18,5*2</t>
  </si>
  <si>
    <t>970 0 Jádrové vrtání, kruhové prostupy</t>
  </si>
  <si>
    <t>970 04 v prostém betonu</t>
  </si>
  <si>
    <t>970041020R00</t>
  </si>
  <si>
    <t>...jádrové vrtání , d 20 mm, prostý beton</t>
  </si>
  <si>
    <t>998011002R00</t>
  </si>
  <si>
    <t>...výšky přes 6 do 12 m</t>
  </si>
  <si>
    <t>762341630RX1</t>
  </si>
  <si>
    <t>Provedení detailu ukončení požání stěny, střešní plášť</t>
  </si>
  <si>
    <t>- bez dodávky desky</t>
  </si>
  <si>
    <t>- montáž desky, přilepení desky</t>
  </si>
  <si>
    <t>- ukotvení desky skrz latě, vyplnění spáry protipožárním tmelem</t>
  </si>
  <si>
    <t>- výplnění mezery mezi deskou a střešním pláštěm izolací třídy reakce na oheň A1 v šířce min. 300 mm</t>
  </si>
  <si>
    <t>DETAIL AP8</t>
  </si>
  <si>
    <t>veškerý hlavní, pomocný, spojovací materiál, mimo samostatně uvedení pokožky.</t>
  </si>
  <si>
    <t>veškeré hlavní, pomocné, přípravné a související práce, mimo samostatně uvedení pokožky.</t>
  </si>
  <si>
    <t>762341630RX2</t>
  </si>
  <si>
    <t>Provedení detailu ukončení požání stěny, stěnový plášť</t>
  </si>
  <si>
    <t>- výplnění mezery mezi deskou a  pláštěm izolací třídy reakce na oheň A1 v šířce min. 300 mm</t>
  </si>
  <si>
    <t>595920326R</t>
  </si>
  <si>
    <t>deska sádrovláknitá pro difuzně otevřené konstrukce bez parozábrany; l = 2 750 mm; š = 1 249 mm; tl. 12,5 mm; stavební</t>
  </si>
  <si>
    <t>požární lem : 19*2,75</t>
  </si>
  <si>
    <t>130 00 Příplatek k cenám za ztížené vykopávky</t>
  </si>
  <si>
    <t>Příplatek k cenám hloubených vykopávek za ztížení vykopávky v blízkosti podzemního vedení nebo výbušnin pro jakoukoliv třídu horniny.</t>
  </si>
  <si>
    <t>130001101R00</t>
  </si>
  <si>
    <t>...v horninách jakékoliv třídy</t>
  </si>
  <si>
    <t>131 20 Hloubení zapažených jam a zářezů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</si>
  <si>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</si>
  <si>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131201201R00</t>
  </si>
  <si>
    <t>...do 100 m3, v hornině 3, hloubení ručně a strojně</t>
  </si>
  <si>
    <t>vykop pro nádrž : (3+2*0,7)*(5+2*0,7)*3</t>
  </si>
  <si>
    <t>dočištění výkiopu : 5</t>
  </si>
  <si>
    <t>151 20 Zřízení pažení stěn výkopu bez rozepření, vzepření</t>
  </si>
  <si>
    <t>151101201R00</t>
  </si>
  <si>
    <t>...příložné, hloubky do 4 m</t>
  </si>
  <si>
    <t>151 21 Odstranění pažení stěn výkopu</t>
  </si>
  <si>
    <t>s uložením pažin na vzdálenost do 3 m od okraje výkopu,</t>
  </si>
  <si>
    <t>151101211R00</t>
  </si>
  <si>
    <t>151 40 Zřízení vzepření zapažených stěn výkopů</t>
  </si>
  <si>
    <t>s potřebným přepažováním,</t>
  </si>
  <si>
    <t>151101401R00</t>
  </si>
  <si>
    <t>...při roubení příložném, hloubky do 4 m</t>
  </si>
  <si>
    <t>151 41 Odstranění vzepření stěn výkopů</t>
  </si>
  <si>
    <t>s uložením materiálu na vzdálenost do 3 m od kraje výkopu,</t>
  </si>
  <si>
    <t>151101411R00</t>
  </si>
  <si>
    <t>161 10-11 Svislé přemístění výkopku</t>
  </si>
  <si>
    <t>bez naložení do dopravní nádoby, ale s vyprázdněním dopravní nádoby na hromadu nebo na dopravní prostředek,</t>
  </si>
  <si>
    <t>161101102R00</t>
  </si>
  <si>
    <t>...z horniny 1 až 4, při hloubce výkopu přes 2,5 do 4 m</t>
  </si>
  <si>
    <t>(5,2)*0,7*2*2,5</t>
  </si>
  <si>
    <t>(4,6)*0,7*2*2,5</t>
  </si>
  <si>
    <t>5,2*3,2*0,15</t>
  </si>
  <si>
    <t>(5,2+3,2)*2*0,25</t>
  </si>
  <si>
    <t>273361921RT4</t>
  </si>
  <si>
    <t>...průměr drátu 6 mm, velikost oka 100/100 mm</t>
  </si>
  <si>
    <t>5,2*3,2*4,44*2*0,001</t>
  </si>
  <si>
    <t>0,2</t>
  </si>
  <si>
    <t>320 10 Osazení betonových prefabrikátů</t>
  </si>
  <si>
    <t>320101111R00</t>
  </si>
  <si>
    <t>Osazení bet.a ŽB prefabrikátů hmotnosti do 1000 kg</t>
  </si>
  <si>
    <t>Včetně kotevních prvků a odstranění transportní výztuže.</t>
  </si>
  <si>
    <t>rozpěra : 2,8*0,3*0,3</t>
  </si>
  <si>
    <t>320101114R00</t>
  </si>
  <si>
    <t>Osazení bet.a ŽB prefabrikátů hmotnosti do 10000kg</t>
  </si>
  <si>
    <t>Dno : 5*3*0,1+(5+2,8)*2*0,1</t>
  </si>
  <si>
    <t>Nástavec : (5+2,8)*2*0,1</t>
  </si>
  <si>
    <t>Deska : 5*3*0,25</t>
  </si>
  <si>
    <t>X1</t>
  </si>
  <si>
    <t>Veškerý pomocný materiál</t>
  </si>
  <si>
    <t>X2</t>
  </si>
  <si>
    <t>Celkový přesun hmot pro rozpočet</t>
  </si>
  <si>
    <t>592261105X</t>
  </si>
  <si>
    <t>Nástavec nádrže železobeton, samonosná konstrukce</t>
  </si>
  <si>
    <t>Celkový objem nádrže (dno + nástavec) musí splňovat objem 24m3 ±10%.</t>
  </si>
  <si>
    <t>592261113X</t>
  </si>
  <si>
    <t>Dno nádrže železobeton, samonosná konstrukce</t>
  </si>
  <si>
    <t>59226124X</t>
  </si>
  <si>
    <t>Deska zákrytová nádrže železobeton, samonosná konstrukce</t>
  </si>
  <si>
    <t>592261307X</t>
  </si>
  <si>
    <t>Příčka dělicí rozpěrná, nádrže železobeton</t>
  </si>
  <si>
    <t>Těsnění nebo vnější úpravy svislých i vodorovných spár obvodového pláště z prefabrikovaných dílců</t>
  </si>
  <si>
    <t>627991091R00</t>
  </si>
  <si>
    <t>Těsnění dilat.spár nádrží zatmelením - bez dodávky</t>
  </si>
  <si>
    <t>(5+2,8)*2</t>
  </si>
  <si>
    <t>2*3,14*0,325*4</t>
  </si>
  <si>
    <t>2*3,14*0,5*1</t>
  </si>
  <si>
    <t>23170126R</t>
  </si>
  <si>
    <t>pěna PU; montážní, výplňová, studnařská; tepelná odolnost -40 až 90 °C; přetíratelná; 0,75 l</t>
  </si>
  <si>
    <t>8</t>
  </si>
  <si>
    <t>Trubní vedení</t>
  </si>
  <si>
    <t>894 42 Osazení betonových dílců pro šachty podle DIN 4034</t>
  </si>
  <si>
    <t>na kroužek,</t>
  </si>
  <si>
    <t>894421111R00</t>
  </si>
  <si>
    <t>...skruže rovné, o hmotnosti do 0,5 t</t>
  </si>
  <si>
    <t>899 10 Osazení poklopů litinových a ocelových</t>
  </si>
  <si>
    <t>899 10-1 včetně dodávky poklopu litinového s rámem</t>
  </si>
  <si>
    <t>899103111RT2</t>
  </si>
  <si>
    <t>...kruhového D 600 mm</t>
  </si>
  <si>
    <t>59224175X</t>
  </si>
  <si>
    <t>Prstenec vyrovnávací DN625</t>
  </si>
  <si>
    <t>59224329.AX</t>
  </si>
  <si>
    <t>Konus šachetní DN1000/625</t>
  </si>
  <si>
    <t>Se stupadly</t>
  </si>
  <si>
    <t>59224334.AX</t>
  </si>
  <si>
    <t>Skruž šachetní DN1000</t>
  </si>
  <si>
    <t>783825110R0X</t>
  </si>
  <si>
    <t>Nátěr betonových nádrží polyuretanový vnitřní, s certifikací pro pitnou vodu</t>
  </si>
  <si>
    <t>(4,8+2,8)*1,9+(4,8*2,8)*2</t>
  </si>
  <si>
    <t>3,14*1*0,6+3,14*0,6*0,6</t>
  </si>
  <si>
    <t>132201110R00</t>
  </si>
  <si>
    <t>...do 50 m3, v hornině 3, hloubení strojně</t>
  </si>
  <si>
    <t>rampa vstup pěší : 2*5*1*0,15</t>
  </si>
  <si>
    <t>rampy vjezdy : 2*2,6*1*0,15</t>
  </si>
  <si>
    <t>rampy odpady : 2*2,6*1*0,15</t>
  </si>
  <si>
    <t>oplocení podhrabové desky : 220*0,3*0,4</t>
  </si>
  <si>
    <t>162701103R00</t>
  </si>
  <si>
    <t>...Vodorovné přemístění výkopku z hor.1-4 do 8000 m</t>
  </si>
  <si>
    <t>Doprava zásypového materiálu</t>
  </si>
  <si>
    <t>ornice : 487*0,15*1,05</t>
  </si>
  <si>
    <t>zásypová zemina : 467</t>
  </si>
  <si>
    <t>odečet - z vykopů na stavbě : -145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</si>
  <si>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</si>
  <si>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</si>
  <si>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</si>
  <si>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171101104R00</t>
  </si>
  <si>
    <t>...Uložení sypaniny do násypů zhutněných na 102% PS</t>
  </si>
  <si>
    <t>násyp okolo haly, včetně násypu pod bojekty, průměrná tl. 38 mm : 1062*0,38</t>
  </si>
  <si>
    <t>svahování od zpevněné plochy do plochy výběhů : 85*5*0,15</t>
  </si>
  <si>
    <t>171 15 Hutnění boků násypů z hornin soudržných a sypkých</t>
  </si>
  <si>
    <t>pro jakýkoliv sklon a pro jakoukoliv délku a míru zhutnění svahu,</t>
  </si>
  <si>
    <t>171151101R00</t>
  </si>
  <si>
    <t>...pro jakýkoliv sklon a pro jakoukoliv délku a míru zhutnění svahu.</t>
  </si>
  <si>
    <t>hutnění boku násypu sever : 25*3</t>
  </si>
  <si>
    <t>obsyp obrub : 135*0,2*0,2</t>
  </si>
  <si>
    <t>180 40-11 Založení trávníku</t>
  </si>
  <si>
    <t>Založení trávníku na půdě předem připravené s pokosením, naložením, odvozem odpadu do 20 km a se složením</t>
  </si>
  <si>
    <t>180402111R00</t>
  </si>
  <si>
    <t>Založení trávníku parkového výsevem v rovině</t>
  </si>
  <si>
    <t>823-1</t>
  </si>
  <si>
    <t>výběhy a okolí : 536</t>
  </si>
  <si>
    <t>181 20 Úprava pláně v násypech</t>
  </si>
  <si>
    <t>vyrovnání výškových rozdílů, plochy vodorovné a plochy do sklonu 1 : 5,</t>
  </si>
  <si>
    <t>181201102R00</t>
  </si>
  <si>
    <t>...v hornině 1 až 4, se zhutněním</t>
  </si>
  <si>
    <t>násyp okolo haly, včetně násypu pod bojekty, průměrná tl. 400 mm : 1062</t>
  </si>
  <si>
    <t>svahování od zpevněné plochy do plochy výběhů : 85*5</t>
  </si>
  <si>
    <t>181 30 Rozprostření a urovnání ornice v rovině</t>
  </si>
  <si>
    <t>s případným nutným přemístěním hromad nebo dočasných skládek na místo potřeby ze vzdálenosti do 30 m, v rovině nebo ve svahu do 1 : 5,</t>
  </si>
  <si>
    <t>181301102R00</t>
  </si>
  <si>
    <t>...v souvislé ploše do 500 m2, tloušťka vrstvy přes 100 do 150 mm</t>
  </si>
  <si>
    <t>za účelem založení trávníku - výběhy volné : 487</t>
  </si>
  <si>
    <t>184 10 Výsadba stromů a keřů prostokořenných</t>
  </si>
  <si>
    <t>184 10-1 bez dodávky dřevin</t>
  </si>
  <si>
    <t>184101111RA0</t>
  </si>
  <si>
    <t>...v rovině, výšky do 50 cm</t>
  </si>
  <si>
    <t>Hloubení jamek pro vysazování rostlin v hornině 1 až 4 bez výměny půdy, s případným naložením přebytečných výkopků na dopravní prostředek, s odvozem na vzdálenost do 20 km a se složením. Výsadba keře bez balu do předem vyhloubené jamky se zalitím.</t>
  </si>
  <si>
    <t>keře na okraji svahu, ve volných výbězích : 24</t>
  </si>
  <si>
    <t>00572451R</t>
  </si>
  <si>
    <t>směs travní sadová, pro střední zátěž</t>
  </si>
  <si>
    <t>536*0,025</t>
  </si>
  <si>
    <t>02651200R</t>
  </si>
  <si>
    <t>dřevina listnatá Dřišťál; Berberis thunbergii; velikost 30 až 40 cm</t>
  </si>
  <si>
    <t>02651371R</t>
  </si>
  <si>
    <t>dřevina listnatá Svída; Cornus alba; velikost 50 až 60 cm</t>
  </si>
  <si>
    <t>10364200R</t>
  </si>
  <si>
    <t>ornice pro pozemkové úpravy</t>
  </si>
  <si>
    <t>za účelem založení trávníku - výběhy volné : 487*0,15</t>
  </si>
  <si>
    <t>0,05</t>
  </si>
  <si>
    <t>59691019.AR</t>
  </si>
  <si>
    <t>Recyklovaná zemina</t>
  </si>
  <si>
    <t>pro násypy</t>
  </si>
  <si>
    <t>navázka (2050kg/m3) : (497-145)*2,05</t>
  </si>
  <si>
    <t>215 90 Zhutnění podloží</t>
  </si>
  <si>
    <t>z rostlé horniny tř.1 - 4 pod násypy z hornin soudržných do 92% PS a hornin nesoudržných sypkých relativní ulehlosti I(d) do 0,8</t>
  </si>
  <si>
    <t>215901101R00</t>
  </si>
  <si>
    <t>...z rostlé horniny 1 až 4 pod násypy z hornin soudržných do 92% PS a nesoudržných  sypkých relativní ulehlosti l(d) do 0,8</t>
  </si>
  <si>
    <t>351</t>
  </si>
  <si>
    <t>Včetně případně nutného přepažování a odstranění bednění.</t>
  </si>
  <si>
    <t>rampa vstup pěší : 2*5*0,5</t>
  </si>
  <si>
    <t>rampy vjezdy : 2*2,6*0,5</t>
  </si>
  <si>
    <t>rampy odpady : 2*2,6*0,5</t>
  </si>
  <si>
    <t>274 35-4 Bednění základových pasů, prahů, věnců, ostruh</t>
  </si>
  <si>
    <t>274354211R00</t>
  </si>
  <si>
    <t>Bednění základových pasů odstranění</t>
  </si>
  <si>
    <t>821-1</t>
  </si>
  <si>
    <t>275 32 Beton základových patek železový</t>
  </si>
  <si>
    <t>275321321R00</t>
  </si>
  <si>
    <t>patky - stojan na vodu : 6*0,6*0,6*1</t>
  </si>
  <si>
    <t>275 35 Bednění stěn základových patek</t>
  </si>
  <si>
    <t>bednění svislé nebo šikmé (odkloněné), půdorysně přímé nebo zalomené, stěn základových patek ve volných nebo zapažených jámách, rýhách, šachtách, včetně případných vzpěr,</t>
  </si>
  <si>
    <t>275351215R00</t>
  </si>
  <si>
    <t>275351216R00</t>
  </si>
  <si>
    <t>Včetně očištění, vytřídění a uložení bednícího materiálu.</t>
  </si>
  <si>
    <t>275 36 Výztuž základových patek</t>
  </si>
  <si>
    <t>275 36-1 z betonářské oceli</t>
  </si>
  <si>
    <t>275361821R00</t>
  </si>
  <si>
    <t>564 8 Podklad ze štěrkodrti s rozprostřením a zhutněním</t>
  </si>
  <si>
    <t>564861111R00</t>
  </si>
  <si>
    <t>...Podklad ze štěrkodrti po zhutnění tloušťky 20 cm</t>
  </si>
  <si>
    <t>zpevněne plochy SV, SZ : 325</t>
  </si>
  <si>
    <t>rampa vstup pěší : 5*2</t>
  </si>
  <si>
    <t>rampy vjezdy : 7,4*2,6</t>
  </si>
  <si>
    <t>rampy odpady : 4,0*2,6</t>
  </si>
  <si>
    <t xml:space="preserve">přídlažby pokladany na recyklat : 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</si>
  <si>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</si>
  <si>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</si>
  <si>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</si>
  <si>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...Kladení zámkové dlažby tl. 6 cm do drtě tl. 4 cm</t>
  </si>
  <si>
    <t>plochy při vstupy do  haly a okolo kotců : 325</t>
  </si>
  <si>
    <t xml:space="preserve">doplnění přídlažby po montáži hrosvoduz : </t>
  </si>
  <si>
    <t>JV : (46-7,6-4)*0,4+20*0,6</t>
  </si>
  <si>
    <t xml:space="preserve">SZ : </t>
  </si>
  <si>
    <t>SV : 11,5*0,4</t>
  </si>
  <si>
    <t>597101010RA0</t>
  </si>
  <si>
    <t>...žlab odvodnovací polymerbetonový včetně dodávky roštu a žlabu, A 15</t>
  </si>
  <si>
    <t>Těleso žlabu, nátrubek, čelo žlabu, nátrubek, pozinkovaný rošt A15, aretace roštu</t>
  </si>
  <si>
    <t>K : 13</t>
  </si>
  <si>
    <t>P2 : 17*2</t>
  </si>
  <si>
    <t>P3 : 11,5*2</t>
  </si>
  <si>
    <t>P4 : 6</t>
  </si>
  <si>
    <t>59245289R</t>
  </si>
  <si>
    <t>dlažba betonová zámková, dvouvrstvá; dlaždice bez fazety; l = 225 mm; š = 112 mm; tl. 80,0 mm; šedá</t>
  </si>
  <si>
    <t xml:space="preserve">doplnění přídlažby po montáži hrosvodu : </t>
  </si>
  <si>
    <t>ztratne : 0,15</t>
  </si>
  <si>
    <t>592452945R</t>
  </si>
  <si>
    <t>Dlažba betonová zámková přírodní rovná tl. 60 mm</t>
  </si>
  <si>
    <t>plochy před halou a okolo kotců : 325</t>
  </si>
  <si>
    <t>917 71 Osazení chodníkového obrubníku betonového</t>
  </si>
  <si>
    <t>se zatřením lože, s vyplněním a zatřením spár cementovou maltou. S dodáním hmot pro lože tl. 80-100 mm.</t>
  </si>
  <si>
    <t>917862111R00</t>
  </si>
  <si>
    <t>...Osazení stojat. obrub.bet. s opěrou,lože z C 12/15</t>
  </si>
  <si>
    <t>vnější ohraničení ploch za halou a před halou : 135</t>
  </si>
  <si>
    <t>...Lože pod obrubníky nebo obruby dlažeb z C 12/15</t>
  </si>
  <si>
    <t>zvětšené lože - ve 20% případů (nerovnosti, svah..) : (135*0,3*0,3)*0,2</t>
  </si>
  <si>
    <t>59217465R</t>
  </si>
  <si>
    <t>Obrubník parkový ABO 100/8/25 nat</t>
  </si>
  <si>
    <t>998 22-3 Přesun hmot pozemních komunikací, kryt dlážděný</t>
  </si>
  <si>
    <t>vodorovně do 200 m</t>
  </si>
  <si>
    <t>998223011R00</t>
  </si>
  <si>
    <t>...Přesun hmot, pozemní komunikace, kryt dlážděný</t>
  </si>
  <si>
    <t>767 92 Montáž vrat a vrátek k oplocení</t>
  </si>
  <si>
    <t>767920210R00</t>
  </si>
  <si>
    <t>...osazovaných na sloupky ocelové, o ploše jednotlivě do 2 m2</t>
  </si>
  <si>
    <t>900100002RX2</t>
  </si>
  <si>
    <t>Oplocení z poplastovaného pletiva, ocelové sloupky</t>
  </si>
  <si>
    <t>100 m</t>
  </si>
  <si>
    <t>Z/PT.2</t>
  </si>
  <si>
    <t>podhrabová deska ceněna zvlášť</t>
  </si>
  <si>
    <t>900100002RX3</t>
  </si>
  <si>
    <t>Z/PT.3</t>
  </si>
  <si>
    <t>55346338R</t>
  </si>
  <si>
    <t>branka k oplocení</t>
  </si>
  <si>
    <t>Z/BT.1</t>
  </si>
  <si>
    <t>Včetně doplňku, pomocného materiálu a jejich montáže. Viz výpis.</t>
  </si>
  <si>
    <t>55346338X1</t>
  </si>
  <si>
    <t>Branka ocelová s ocelovými sloupky 100x205 cm</t>
  </si>
  <si>
    <t>Z/BT.2</t>
  </si>
  <si>
    <t>59233175RX</t>
  </si>
  <si>
    <t>Deska plotová podhrabová 300x50 včetně montáže</t>
  </si>
  <si>
    <t>M46</t>
  </si>
  <si>
    <t>Zemní práce při montážích</t>
  </si>
  <si>
    <t>460 03-001 Sejmutí drnu</t>
  </si>
  <si>
    <t>Nařezání a sejmutí drnu s uložením do hromad nebo naložením na kolečko.</t>
  </si>
  <si>
    <t>460030011RT2</t>
  </si>
  <si>
    <t>Sejmutí drnu, z ploch středně zatravněných</t>
  </si>
  <si>
    <t>111 20-11 Odstranění křovin a stromů o průměru do 10 cm</t>
  </si>
  <si>
    <t>s odstraněním kořenů a s případným nutným odklizením křovin a stromů na hromady na vzdálenost do 50 m nebo s naložením na dopravní prostředek, do sklonu terénu 1 : 5,</t>
  </si>
  <si>
    <t>111201101R00</t>
  </si>
  <si>
    <t>...při celkové ploše do 1 000 m2</t>
  </si>
  <si>
    <t>okolo mlatové cesty směre do leso parku : 25*10</t>
  </si>
  <si>
    <t>111 20-14 Spálení odstraněných křovin a stromů</t>
  </si>
  <si>
    <t>o průměru kmene do 100 mm na hromadách pro jakoukoliv plochu,</t>
  </si>
  <si>
    <t>111201401R00</t>
  </si>
  <si>
    <t>...pro jakoukolv plochu</t>
  </si>
  <si>
    <t>Včetně nákladů na přihrnování křovin, očištění spáleniště, uložení popela a zbytků na hromadu.</t>
  </si>
  <si>
    <t>111 30-11 Sejmutí drnu</t>
  </si>
  <si>
    <t>Sejmutí drnu tl. do 10 cm s nařezáním, vyrýpnutím, zvednutím, přemístěním a složením na vzdálenost do 50 m nebo s naložením na dopravní prostředek</t>
  </si>
  <si>
    <t>111301111R00</t>
  </si>
  <si>
    <t>Sejmutí drnu tl. do 10 cm, s přemístěním do 50 m</t>
  </si>
  <si>
    <t>112 10 Kácení stromů</t>
  </si>
  <si>
    <t>s odřezáním kmene a odvětvením, včetně případného odklizení kmene a větví na oddělené hromady na vzdálenost do 50 m nebo s naložením na dopravní prostředek,</t>
  </si>
  <si>
    <t>112 10-1 listnatých</t>
  </si>
  <si>
    <t>112101101R00</t>
  </si>
  <si>
    <t>...o průměru kmene přes 100 do 300 mm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</si>
  <si>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</si>
  <si>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</si>
  <si>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</si>
  <si>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</si>
  <si>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</si>
  <si>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>mlatova cesta : 25*1,8*0,4</t>
  </si>
  <si>
    <t>122 10-31 příplatek k cenám</t>
  </si>
  <si>
    <t>122201109R00</t>
  </si>
  <si>
    <t>...za lepivost horniny</t>
  </si>
  <si>
    <t>(1,2+2,8)*0,7*1</t>
  </si>
  <si>
    <t>...Ruční výkop jam, rýh a šachet v hornině tř. 3</t>
  </si>
  <si>
    <t>dočištění výkopu : 0,5</t>
  </si>
  <si>
    <t>dosyp k opěrné stěně : 3</t>
  </si>
  <si>
    <t>...Hutnění boků násypů</t>
  </si>
  <si>
    <t>hutnění za zídkou : (1,2+2,8)*1</t>
  </si>
  <si>
    <t>...Obsyp objektu bez prohození sypaniny</t>
  </si>
  <si>
    <t>(1,2+2,8)*0,6*2*0,8</t>
  </si>
  <si>
    <t>181 10 Úprava pláně v zářezech</t>
  </si>
  <si>
    <t>vyrovnáním výškových rozdílů, ploch vodorovných a ploch do sklonu 1 : 5.</t>
  </si>
  <si>
    <t>181101102R00</t>
  </si>
  <si>
    <t>...Úprava pláně v zářezech v hor. 1-4, se zhutněním</t>
  </si>
  <si>
    <t>vyrovnání terénu nad zídkou a okolo : 12</t>
  </si>
  <si>
    <t>182 20 Svahování násypů</t>
  </si>
  <si>
    <t>trvalých svahů do projektovaných profilů s potřebným přemístěním výkopku při svahování v násypech,</t>
  </si>
  <si>
    <t>182201101R00</t>
  </si>
  <si>
    <t>...bez rozlišení horniny</t>
  </si>
  <si>
    <t>okoli mlatove cesty : 60</t>
  </si>
  <si>
    <t>212752112R00</t>
  </si>
  <si>
    <t>...DN od 80 do 100 mm</t>
  </si>
  <si>
    <t xml:space="preserve">pod pasy : </t>
  </si>
  <si>
    <t>(1,2+2,8)*0,7*0,1</t>
  </si>
  <si>
    <t xml:space="preserve">...Beton základových pasů prostý C 20/25 </t>
  </si>
  <si>
    <t>(1,2+2,8)*0,7*0,4</t>
  </si>
  <si>
    <t>bednění odskoku pasu, dobebnění in situ : 1</t>
  </si>
  <si>
    <t>274351292R00</t>
  </si>
  <si>
    <t>274354033R00</t>
  </si>
  <si>
    <t>...průřezu do 0,05 m2, délky prostupu do 1,0m</t>
  </si>
  <si>
    <t>...Výztuž základových pasů z betonářské oceli 10 505</t>
  </si>
  <si>
    <t>1,12*0,07</t>
  </si>
  <si>
    <t>4*0,3*0,1</t>
  </si>
  <si>
    <t>(1,2+2,8)*1</t>
  </si>
  <si>
    <t>564851112R00</t>
  </si>
  <si>
    <t>...tloušťka po zhutnění 160 mm</t>
  </si>
  <si>
    <t>cesta mlat : 25*1,5</t>
  </si>
  <si>
    <t>rozšíření : 8</t>
  </si>
  <si>
    <t>564 9. Podklad nebo kryt z mechanicky zpevněného kameniva (MZK)</t>
  </si>
  <si>
    <t>s rozprostřením a zhutněním</t>
  </si>
  <si>
    <t>564932111R00</t>
  </si>
  <si>
    <t>...tloušťka po zhutnění 100 mm</t>
  </si>
  <si>
    <t>571 90 Posyp podkladu, krytu s rozprostřením a zhutněním</t>
  </si>
  <si>
    <t>571907211R00</t>
  </si>
  <si>
    <t>...lomovými výsivkami, kamenivem drceným nebo těženým (mimo normu), v množství přes 30 do 35 kg/m2</t>
  </si>
  <si>
    <t>998 22-2 Přesun hmot pozemních komunikací, kryt z kameniva</t>
  </si>
  <si>
    <t>998222011R00</t>
  </si>
  <si>
    <t>...jakékoliv délky objektu</t>
  </si>
  <si>
    <t>799</t>
  </si>
  <si>
    <t>Ostatní</t>
  </si>
  <si>
    <t>A1.01.1X</t>
  </si>
  <si>
    <t>Židle čekárna</t>
  </si>
  <si>
    <t xml:space="preserve">ks    </t>
  </si>
  <si>
    <t>Stohovatelná židle, nosnost 100 kg</t>
  </si>
  <si>
    <t>SPECIFIKACE VIZ ČÁST DOKUMENTACE - INTERIÉR.</t>
  </si>
  <si>
    <t>A1.01.2X</t>
  </si>
  <si>
    <t>Nástěnný věšák</t>
  </si>
  <si>
    <t>Věšák se šesti háčky</t>
  </si>
  <si>
    <t>A1.04.1X</t>
  </si>
  <si>
    <t>Kancelářská židle</t>
  </si>
  <si>
    <t>Výškově nastavitelná, polohovatelná, kolečková židle s područkami</t>
  </si>
  <si>
    <t>A1.04.2X</t>
  </si>
  <si>
    <t>Pracovní stůl</t>
  </si>
  <si>
    <t>Stůl + uzamykatelný šuplíkový kontejner</t>
  </si>
  <si>
    <t>A1.04.3X</t>
  </si>
  <si>
    <t>Stůl s výsuvem pro klávesnici, místem pro pc, deska s vývodem na kabely + uzamykatelný šuplíkový kontejner</t>
  </si>
  <si>
    <t>A1.04.4X</t>
  </si>
  <si>
    <t>Skříň</t>
  </si>
  <si>
    <t>Nízká kancelářská skříň, vodorovné police, uzavřeno uzamykatelnými dveřmi</t>
  </si>
  <si>
    <t>A1.04.5X</t>
  </si>
  <si>
    <t>soubor:</t>
  </si>
  <si>
    <t>- 1x Vestavěná kancelářská skřín, jedna třetina plochy skříně otevřené police, dvě třetiny uzavřeno dveřmi</t>
  </si>
  <si>
    <t>- 6x pořadač na papíry</t>
  </si>
  <si>
    <t>- 1x uzamykatelná pokladna</t>
  </si>
  <si>
    <t>A1.04.6X</t>
  </si>
  <si>
    <t>PC sestava</t>
  </si>
  <si>
    <t>PC, klavesnice, myš, monitor LCD 22”</t>
  </si>
  <si>
    <t>A1.04.7X</t>
  </si>
  <si>
    <t>Tiskárna</t>
  </si>
  <si>
    <t>tiskárna, scanner, kopírka</t>
  </si>
  <si>
    <t>A1.05.1X</t>
  </si>
  <si>
    <t>Židle jídelna</t>
  </si>
  <si>
    <t>A1.05.2X</t>
  </si>
  <si>
    <t>Jídelní stůl</t>
  </si>
  <si>
    <t>A1.05.3X</t>
  </si>
  <si>
    <t>Nízká vestavěná skříň, vodorovné police, uzavřeno dveřmi</t>
  </si>
  <si>
    <t>A1.05.4X</t>
  </si>
  <si>
    <t>Kuchyňská linka</t>
  </si>
  <si>
    <t>- Pracovní deska</t>
  </si>
  <si>
    <t>- 4x Horní skříňky - 2x vodorovná police, 2x dvířka s nerez úchytkou</t>
  </si>
  <si>
    <t>- 1x Horní skříňka otevřená, 2x police</t>
  </si>
  <si>
    <t>- 3x Spodní skříňky - 2x vodorovná police, 1x dvířka s nerez úchytkou</t>
  </si>
  <si>
    <t>- Varná deska - dvojvařič</t>
  </si>
  <si>
    <t>- Vestavná lednice</t>
  </si>
  <si>
    <t>- Mikrovlnná trouba</t>
  </si>
  <si>
    <t>- Rychlovarná konvice</t>
  </si>
  <si>
    <t>A1.06.1X</t>
  </si>
  <si>
    <t>Policový regál</t>
  </si>
  <si>
    <t>5x vodorovná police, minimální únosnost jedné police 75 kg, vzdálenost spodní hrany první police od země 150 mm, poslední police v úrovni ukončení nosných stojek</t>
  </si>
  <si>
    <t>A1.06.2X</t>
  </si>
  <si>
    <t>Úklidový vozík</t>
  </si>
  <si>
    <t>- pojízdný úklidový vozík - 2x kýbl, 1x ždímačka</t>
  </si>
  <si>
    <t>- 2x mop</t>
  </si>
  <si>
    <t>- 2x koště</t>
  </si>
  <si>
    <t>- 2x kýbl</t>
  </si>
  <si>
    <t>A1.09.1X</t>
  </si>
  <si>
    <t>Sestava šatních skříněk</t>
  </si>
  <si>
    <t>8x skříňka - uvnitř rozdělena na dva segmenty, uzavzřena zamykatelnými dveřmi, v každé sekci skřínky police a závěs na ramínka</t>
  </si>
  <si>
    <t>A1.09.2X</t>
  </si>
  <si>
    <t>A1.09.3X</t>
  </si>
  <si>
    <t>Sušák</t>
  </si>
  <si>
    <t>Rozkládací sušák na prádlo</t>
  </si>
  <si>
    <t>A1.13.1X</t>
  </si>
  <si>
    <t>Ponk</t>
  </si>
  <si>
    <t>Speciální povrchová úprava - lak s vysokou odolností proti mechanickému opotřebení i působení chemikálií</t>
  </si>
  <si>
    <t>A1.13.2X</t>
  </si>
  <si>
    <t>5x vodorovná police, minimální únosnost jedné police 100 kg, vzdálenost spodní hrany první police od země 150 mm, poslední police v úrovni ukončení nosných stojek</t>
  </si>
  <si>
    <t>A1.13.3X</t>
  </si>
  <si>
    <t>Přepravní plošinový vozík</t>
  </si>
  <si>
    <t>Minimální nosnost 400 kg</t>
  </si>
  <si>
    <t>A1.14.1X</t>
  </si>
  <si>
    <t>Pracovní pult</t>
  </si>
  <si>
    <t>Pod pultem umístěna 2x pračka, na pultu 1x dřez</t>
  </si>
  <si>
    <t>A1.14.2X</t>
  </si>
  <si>
    <t>A1.14.3X</t>
  </si>
  <si>
    <t>A1.14.4X</t>
  </si>
  <si>
    <t>Pračka</t>
  </si>
  <si>
    <t>Předem plněná automatická pračka, kapacita min. 7 kg prádla</t>
  </si>
  <si>
    <t>A1.14.5X</t>
  </si>
  <si>
    <t>Sušička</t>
  </si>
  <si>
    <t>Předem plněná sušička, kapacita min. 7 kg prádla</t>
  </si>
  <si>
    <t>A2.01.1X</t>
  </si>
  <si>
    <t>A2.02.1X</t>
  </si>
  <si>
    <t>Sestava klecí</t>
  </si>
  <si>
    <t>Rastr klecí z OSB desek, spojelepéné + pozink vruty, dvířka mřížka uzavřeno kovovou západkou, prahy klecí chráněny lepenou nerez lištou,</t>
  </si>
  <si>
    <t>A2.03.1X</t>
  </si>
  <si>
    <t>Rastr klecí z OSB desek, spoje lepéné + pozink vruty, dvířka mřížka uzavřeno kovovou západkou, prahy klecí chráněny lepenou nerez lištou</t>
  </si>
  <si>
    <t>A2.04.1X</t>
  </si>
  <si>
    <t>Obytná stěna</t>
  </si>
  <si>
    <t>Rastr klecí z OSB desek, spoje lepéné + pozink vruty, prahy a hrany chráněny lepenou nerez lištou</t>
  </si>
  <si>
    <t>A3.01.1X</t>
  </si>
  <si>
    <t>Skříňka</t>
  </si>
  <si>
    <t>- Spodní skříňky - 2x vodorovná police, 1x dvířka s nerez úchytkou</t>
  </si>
  <si>
    <t>A3.01.2X</t>
  </si>
  <si>
    <t>- Pracovní pult</t>
  </si>
  <si>
    <t>- Varná deska - čtyřvařič</t>
  </si>
  <si>
    <t>A3.01.3X</t>
  </si>
  <si>
    <t>Pultový mrazák</t>
  </si>
  <si>
    <t>mrazák min. 200 l</t>
  </si>
  <si>
    <t>A3.01.4X</t>
  </si>
  <si>
    <t>Lednice</t>
  </si>
  <si>
    <t>lednice min. 80 l</t>
  </si>
  <si>
    <t>A3.01.5X</t>
  </si>
  <si>
    <t>Věšák s deseti háčky</t>
  </si>
  <si>
    <t>A3.02.1X</t>
  </si>
  <si>
    <t>A4.01.1X</t>
  </si>
  <si>
    <t>Sestava klece</t>
  </si>
  <si>
    <t>- 2x mobilní velká klec</t>
  </si>
  <si>
    <t>- 2x mobilní malá klec</t>
  </si>
  <si>
    <t>- 2x terarium s odvětráním</t>
  </si>
  <si>
    <t>A4.01.2X</t>
  </si>
  <si>
    <t>Stříhací pult</t>
  </si>
  <si>
    <t>- Pracovní pult, nosnost min. 100 kg, deska opláštěna plechem 1mm, lemování desky zadní a boční 30 mm, lemování zahnuto pod desku</t>
  </si>
  <si>
    <t>- 2x pojízdný kontejner, víko</t>
  </si>
  <si>
    <t>- gumová podložka, odmínatelná</t>
  </si>
  <si>
    <t>A4.01.3X</t>
  </si>
  <si>
    <t>Sprcha psi</t>
  </si>
  <si>
    <t>nerez dvířka na pantu uzavíratelná kovovou západkou, nerez lemování stěny kolem dvířek</t>
  </si>
  <si>
    <t>A4.01.4X</t>
  </si>
  <si>
    <t>A4.01.5X</t>
  </si>
  <si>
    <t>A4.01.6X</t>
  </si>
  <si>
    <t>A4.01.7X</t>
  </si>
  <si>
    <t>Váha</t>
  </si>
  <si>
    <t>Digitální váha, nosnost min. 100 kg</t>
  </si>
  <si>
    <t>A4.03.1X</t>
  </si>
  <si>
    <t>Příčky - betonové tvárnice tl. 50 mm, výška 1200 mm. Na příčky kotvena OSB deska + 3x lak. Dvířka - mřížka uzavřeno kovovou západkou. Možnost samostatně otevíratelného jednoho křídla dveří. Hrana OSB a hrany stěn chráněny lepenou nerez lištou</t>
  </si>
  <si>
    <t>Příčky a nátěry stěn ceněny zvlášť</t>
  </si>
  <si>
    <t>A4.04.1X</t>
  </si>
  <si>
    <t>A4.05.10X</t>
  </si>
  <si>
    <t>Sterilizátor</t>
  </si>
  <si>
    <t>Horkovzdušný sterilizátor, teplota 160 -180°C, objem 25 - 55l</t>
  </si>
  <si>
    <t>A4.05.11X</t>
  </si>
  <si>
    <t>Mikroskop</t>
  </si>
  <si>
    <t>Binokulární, zvětšení okulár 10x, objektiv 40x 100x 400x 1000x</t>
  </si>
  <si>
    <t>A4.05.12X</t>
  </si>
  <si>
    <t>Sady nylonových náhubků</t>
  </si>
  <si>
    <t>2x nylonový náhubek od každé velikosti</t>
  </si>
  <si>
    <t>A4.05.1X</t>
  </si>
  <si>
    <t>Výškově nastavitelná, kolečková, polohovatelná židle s područkami</t>
  </si>
  <si>
    <t>A4.05.2X</t>
  </si>
  <si>
    <t>Sestava pracovní stůl</t>
  </si>
  <si>
    <t>- 2x pracovní stůl</t>
  </si>
  <si>
    <t>- 1x uzamykatelný šuplíkový kontejner</t>
  </si>
  <si>
    <t>A4.05.3X</t>
  </si>
  <si>
    <t>Sestava skříně</t>
  </si>
  <si>
    <t>- 2x skříňka - 4x vodorovná police, 1x uzamyk. dvířka s nerez úchytkou</t>
  </si>
  <si>
    <t>- 1x otevřená skříň - 4x police</t>
  </si>
  <si>
    <t>- 8x šuplík - uzamyk., nerez úchytka</t>
  </si>
  <si>
    <t>A4.05.4X</t>
  </si>
  <si>
    <t>A4.05.5X</t>
  </si>
  <si>
    <t>Vyšetřovací stůl</t>
  </si>
  <si>
    <t>Hydraulický veterinární vyšetřovací stůl, nosnost min. 100 kg</t>
  </si>
  <si>
    <t>A4.05.6X</t>
  </si>
  <si>
    <t>Lednice min.200l s mrazákem min.50l</t>
  </si>
  <si>
    <t>A4.05.7X</t>
  </si>
  <si>
    <t>A4.05.8X</t>
  </si>
  <si>
    <t>Vyšetřovací lampa</t>
  </si>
  <si>
    <t>Svítivost lampy min. 30 000 - 40 000 Lx, 6 -12 LED diod, světelné pole 140 - 250 mm, lampa uzpůsobena pro připevnění na strop</t>
  </si>
  <si>
    <t>A4.05.9X</t>
  </si>
  <si>
    <t>Germicidní lampa</t>
  </si>
  <si>
    <t>Výkon min. 36 W</t>
  </si>
  <si>
    <t>B1.03.1X</t>
  </si>
  <si>
    <t>Kafilérní box</t>
  </si>
  <si>
    <t>Pojízdný kontejner s víkem, obsah min 500 l</t>
  </si>
  <si>
    <t>B1.04.1X</t>
  </si>
  <si>
    <t>Kontejner</t>
  </si>
  <si>
    <t>Pojízdný kontejner s víkem, obsah min 150 l</t>
  </si>
  <si>
    <t>B1.04.2X</t>
  </si>
  <si>
    <t>Pojízdný kontejner s víkem, obsah min 1000 l</t>
  </si>
  <si>
    <t>B1.05.1X</t>
  </si>
  <si>
    <t>B1.05.2X</t>
  </si>
  <si>
    <t>B1.06.1X</t>
  </si>
  <si>
    <t>B1.06.2X</t>
  </si>
  <si>
    <t>B1.07.1X</t>
  </si>
  <si>
    <t>151 10 Zřízení pažení a rozepření stěn rýh</t>
  </si>
  <si>
    <t>pro podzemní vedení pro všechny šířky rýhy,</t>
  </si>
  <si>
    <t>151101101R00</t>
  </si>
  <si>
    <t>...příložné  pro jakoukoliv mezerovitost, hloubky do 2 m</t>
  </si>
  <si>
    <t>151101102R00</t>
  </si>
  <si>
    <t>...příložné  pro jakoukoliv mezerovitost, hloubky do 4 m</t>
  </si>
  <si>
    <t>151 11 Odstranění pažení a rozepření rýh</t>
  </si>
  <si>
    <t>pro podzemní vedení s uložením materiálu na vzdálenost do 3 m od kraje výkopu,</t>
  </si>
  <si>
    <t>151101111R00</t>
  </si>
  <si>
    <t>...příložné , hloubky do 2 m</t>
  </si>
  <si>
    <t>151101112R00</t>
  </si>
  <si>
    <t>...příložné , hloubky do 4 m</t>
  </si>
  <si>
    <t>151101202R00</t>
  </si>
  <si>
    <t>...Pažení stěn výkopu - příložné - hloubky do 8 m</t>
  </si>
  <si>
    <t>Pažení stěn šachet. Výkop šachet je nutno zabezpečit, případně bude pracnost pažení nahrazena rozšířením výkopu šachty.</t>
  </si>
  <si>
    <t>151101212R00</t>
  </si>
  <si>
    <t>...Odstranění pažení stěn - příložné - hl. do 8 m</t>
  </si>
  <si>
    <t>151 30 Zřízení rozepření zapažených stěn výkopů</t>
  </si>
  <si>
    <t>151101302R00</t>
  </si>
  <si>
    <t>...Rozepření stěn pažení - příložné -  hl. do 8 m</t>
  </si>
  <si>
    <t>151 31 Odstranění rozepření stěn výkopů</t>
  </si>
  <si>
    <t>s uložením materiálu na vzdálenost do 3 m od okraje výkopu,</t>
  </si>
  <si>
    <t>151101312R00</t>
  </si>
  <si>
    <t>...Odstranění rozepření stěn - příložné - hl. do 8 m</t>
  </si>
  <si>
    <t>161101101R00</t>
  </si>
  <si>
    <t>...Svislé přemístění výkopku z hor.1-4 do 2,5 m</t>
  </si>
  <si>
    <t>Objemy prací dle podélného řezu.</t>
  </si>
  <si>
    <t>171 20-61 Uložení zemin do předepsaných tvarů</t>
  </si>
  <si>
    <t>Uložení zemin schopných zúrodnění nebo zemin výsypek do násypů předepsaných tvarů</t>
  </si>
  <si>
    <t>171206111R00</t>
  </si>
  <si>
    <t>Uložení zemin do násypů předeps. tvarů s urovnáním</t>
  </si>
  <si>
    <t>823-2</t>
  </si>
  <si>
    <t>š. 0,6m : 0,6*0,35*370</t>
  </si>
  <si>
    <t>Příplatek za ztížené hloubení v blízkosti vedení</t>
  </si>
  <si>
    <t>130901121R00</t>
  </si>
  <si>
    <t>Bourání konstrukcí z betonu prostého</t>
  </si>
  <si>
    <t>132201102R00</t>
  </si>
  <si>
    <t>Hloubení rýh šířky do 60 cm v hor.3 nad 100 m3</t>
  </si>
  <si>
    <t>1.NP blok A : 0,7*0,6*100</t>
  </si>
  <si>
    <t>1.NP blok A : 1,5*0,6*20</t>
  </si>
  <si>
    <t>1.NP blok P0, P1, P2, P3, P4 : 1,5*0,6*63</t>
  </si>
  <si>
    <t>1.NP blok P0, P1, P2, P3, P4 : 1,0*0,6*103</t>
  </si>
  <si>
    <t>Dešťová kanalizace : 2,0*0,6*25</t>
  </si>
  <si>
    <t>Dešťová kanalizace : 1,0*0,6*59</t>
  </si>
  <si>
    <t>132201193R00</t>
  </si>
  <si>
    <t>Příplatek za hloubení rýh ve vodě v hor.3 nad100m3</t>
  </si>
  <si>
    <t>Hloubený výkop pod základy v hor.3</t>
  </si>
  <si>
    <t>133201101R00</t>
  </si>
  <si>
    <t>Hloubení šachet v hor.3 do 100 m3</t>
  </si>
  <si>
    <t>1,5*1,5*1,5*2</t>
  </si>
  <si>
    <t>133201109R00</t>
  </si>
  <si>
    <t>Příplatek za lepivost - hloubení šachet v hor.3</t>
  </si>
  <si>
    <t>v hornině 3</t>
  </si>
  <si>
    <t>161101602R00</t>
  </si>
  <si>
    <t>Vytažení výkopku z pod základů, hor 1-4, hl.do 4 m</t>
  </si>
  <si>
    <t>Vodorovné přemístění výkopku z hor.1-4 do 50 m</t>
  </si>
  <si>
    <t>5+6,75+243,9+8+12</t>
  </si>
  <si>
    <t>167101102R00</t>
  </si>
  <si>
    <t>Nakládání výkopku z hor.1-4 v množství nad 100 m3</t>
  </si>
  <si>
    <t>77,7+22,65</t>
  </si>
  <si>
    <t>171201201R00</t>
  </si>
  <si>
    <t>Uložení sypaniny na skládku</t>
  </si>
  <si>
    <t>Zásyp jam, rýh, šachet se zhutněním</t>
  </si>
  <si>
    <t>243,9-100,35</t>
  </si>
  <si>
    <t>R-004</t>
  </si>
  <si>
    <t>Vytýčení stávajících sítí</t>
  </si>
  <si>
    <t>soub</t>
  </si>
  <si>
    <t>Základy,zvláštní zakládání</t>
  </si>
  <si>
    <t>271531113R00</t>
  </si>
  <si>
    <t>Polštář základu z kameniva hr. drceného 16-32 mm</t>
  </si>
  <si>
    <t>1.NP blok A : 9</t>
  </si>
  <si>
    <t>Zpětné doplnění desky po rýhách ve stávající desce</t>
  </si>
  <si>
    <t>1.NP blok A : 6</t>
  </si>
  <si>
    <t>31316656</t>
  </si>
  <si>
    <t>Síť svařovaná Kari KA 16 3 x 2 m rohož</t>
  </si>
  <si>
    <t>1.NP blok A : 10</t>
  </si>
  <si>
    <t>R-006</t>
  </si>
  <si>
    <t>Prostup stávajícím základem šířky 200 mm, pro potrubí DN 150</t>
  </si>
  <si>
    <t>1.NP blok A : 1</t>
  </si>
  <si>
    <t>R-007</t>
  </si>
  <si>
    <t>Prostup stávajícím základem šířky 200 mm, pro potrubí DN 110</t>
  </si>
  <si>
    <t>1.NP blok P0, P1, P2, P3, P4 : 2</t>
  </si>
  <si>
    <t>š 0,6m : 0,1*0,6*370</t>
  </si>
  <si>
    <t>2x jáma : 1,5*1,5*0,1*2</t>
  </si>
  <si>
    <t>612403386R00</t>
  </si>
  <si>
    <t>Hrubá výplň rýh ve stěnách do 10x10cm maltou z SMS</t>
  </si>
  <si>
    <t>1.NP blok A : 40</t>
  </si>
  <si>
    <t>871251111R00</t>
  </si>
  <si>
    <t>Montáž trubek z tvrdého PVC ve výkopu 110 mm</t>
  </si>
  <si>
    <t>1.NP blok A : 87</t>
  </si>
  <si>
    <t>1.NP blok P0, P1, P2, P3, P4 : 120</t>
  </si>
  <si>
    <t>Dešťová kanalizace : 13</t>
  </si>
  <si>
    <t>871265211U00</t>
  </si>
  <si>
    <t>Potr.PVC-systém KG třídy SN4 DN100</t>
  </si>
  <si>
    <t>871275221U00</t>
  </si>
  <si>
    <t>Potr.PVC-systém KG třídy SN8 DN125</t>
  </si>
  <si>
    <t>1.NP blok A : 16</t>
  </si>
  <si>
    <t>Dešťová kanalizace : 22</t>
  </si>
  <si>
    <t>871313121R00</t>
  </si>
  <si>
    <t>Montáž trub z tvrdého PVC, gumový kroužek, DN 150</t>
  </si>
  <si>
    <t>1.NP blok A, DN125 : 16</t>
  </si>
  <si>
    <t>Dešťová kanalizace, DN125 : 22</t>
  </si>
  <si>
    <t>1.NP blok A, DN150 : 24</t>
  </si>
  <si>
    <t>1.NP blok P0, P1, P2, P3, P4, DN150 : 63</t>
  </si>
  <si>
    <t>Dešťová kanalizace, DN150 : 28</t>
  </si>
  <si>
    <t>871315221U00</t>
  </si>
  <si>
    <t>Potr.PVC-systém KG třídy SN8 DN150</t>
  </si>
  <si>
    <t>1.NP blok A : 24</t>
  </si>
  <si>
    <t>1.NP blok P0, P1, P2, P3, P4 : 63</t>
  </si>
  <si>
    <t>Dešťová kanalizace : 28</t>
  </si>
  <si>
    <t>871353121R00</t>
  </si>
  <si>
    <t>Montáž trub z tvrdého PVC, gumový kroužek, DN 200</t>
  </si>
  <si>
    <t>'Dešťová kanalizace : 33</t>
  </si>
  <si>
    <t>871355221U00</t>
  </si>
  <si>
    <t>Potr.PVC-systém KG třídy SN8 DN200</t>
  </si>
  <si>
    <t>Dešťová kanalizace : 33</t>
  </si>
  <si>
    <t>1.NP blok A, chránička : 3</t>
  </si>
  <si>
    <t>871395221U00</t>
  </si>
  <si>
    <t>Potr.PVC-systém KG třídy SN8 DN400</t>
  </si>
  <si>
    <t>Dešťová kanalizace, chránička : 7,5</t>
  </si>
  <si>
    <t>892561111R00</t>
  </si>
  <si>
    <t>Zkouška těsnosti kanalizace DN do 125, vodou</t>
  </si>
  <si>
    <t>892571111R00</t>
  </si>
  <si>
    <t>Zkouška těsnosti kanalizace DN do 200, vodou</t>
  </si>
  <si>
    <t>28651859.A</t>
  </si>
  <si>
    <t>Přechod kamenina-PVC kanalizační KGUS 200 PVC</t>
  </si>
  <si>
    <t>R-008</t>
  </si>
  <si>
    <t>Š1 - Plastová revizní kanalizační šachta DN 600, vč. osazení</t>
  </si>
  <si>
    <t>- d 600 - dno KG 160 90°, st. výška 351 mm</t>
  </si>
  <si>
    <t>- d 600 - korug.roura 600/2000, l= 1600 mm</t>
  </si>
  <si>
    <t>- teleskopický adaptér A15-C250, st. výška 69 mm</t>
  </si>
  <si>
    <t>- litinový poklop A15, st. výška 80 mm</t>
  </si>
  <si>
    <t>R-009</t>
  </si>
  <si>
    <t>Š4 - FILTRAČNÍ ŠACHTA d 425 Š4 - včetně osazení</t>
  </si>
  <si>
    <t>- výška šachty z výroby 2000 mm bude upravena na 1500mm</t>
  </si>
  <si>
    <t>- Litinový poklop A15, 425/1,5t, do šachtové trubky</t>
  </si>
  <si>
    <t>R-010</t>
  </si>
  <si>
    <t>- d 600 - dno KG 160 60°, st. výška 351 mm</t>
  </si>
  <si>
    <t>- d 600 - korug.roura 600/2000, l= 1700 mm</t>
  </si>
  <si>
    <t>- teleskopický adaptér A15-C250, st. výška 49 mm</t>
  </si>
  <si>
    <t>1.NP blok P0, P1, P2, P3, P4 : 1</t>
  </si>
  <si>
    <t>R-011</t>
  </si>
  <si>
    <t>Š3 - Plastová revizní kanalizační šachta DN 600, vč. osazení</t>
  </si>
  <si>
    <t>- d 600 - dno KG 160 typ T, st. výška 351 mm</t>
  </si>
  <si>
    <t>- d 600 - korug.roura 600/2000, l= 1800 mm</t>
  </si>
  <si>
    <t>- teleskopický adaptér A15-C250</t>
  </si>
  <si>
    <t>R-012</t>
  </si>
  <si>
    <t>Spojka In-situ DN 110 do šachty  DN 425: 7x</t>
  </si>
  <si>
    <t>1.NP blok P0, P1, P2, P3, P4 : 4</t>
  </si>
  <si>
    <t>R-013</t>
  </si>
  <si>
    <t>Š2 - Plastová revizní kanalizační šachta DN 600, vč. osazení</t>
  </si>
  <si>
    <t>- d 600 - dno KG 160 přímé, st. výška 351 mm</t>
  </si>
  <si>
    <t>- d 600 - korug.roura 600/3000, l= 2600 mm</t>
  </si>
  <si>
    <t>- teleskopický adaptér A15-C250, st. výška 79 mm</t>
  </si>
  <si>
    <t>Dešťová kanalizace : 1</t>
  </si>
  <si>
    <t>R-014</t>
  </si>
  <si>
    <t>Š5 - ŠACHTA d 425 - včetně osazení</t>
  </si>
  <si>
    <t>- d 425 - dno KG 160 60°, st. výška 320 mm</t>
  </si>
  <si>
    <t>- d 425 - korug.roura 425/1500, l= 1200 mm</t>
  </si>
  <si>
    <t>- Betonový poklop B125 s rámem 3t čtvercový na šachtovou rouru</t>
  </si>
  <si>
    <t>R-015</t>
  </si>
  <si>
    <t>Demontáž stávajícího potrubí vedené v zemi, KAM DN 150 v hl. cca 2,0 m</t>
  </si>
  <si>
    <t>R-016</t>
  </si>
  <si>
    <t>Demontáž stávajícího potrubí vedené v zemi, KAM DN 200 v hl. cca 2,0 m</t>
  </si>
  <si>
    <t>R-017</t>
  </si>
  <si>
    <t>Odvoz a likvidace potrubí do DN 200</t>
  </si>
  <si>
    <t>974031153R00</t>
  </si>
  <si>
    <t>Vysekání rýh ve zdi 10 x 10 cm</t>
  </si>
  <si>
    <t>998276101R00</t>
  </si>
  <si>
    <t>Přesun hmot, trubní vedení plastová, otevř. výkop</t>
  </si>
  <si>
    <t>721</t>
  </si>
  <si>
    <t>Vnitřní kanalizace</t>
  </si>
  <si>
    <t>721 21 Vpusti a zápachové uzávěrky</t>
  </si>
  <si>
    <t>721223420RT1</t>
  </si>
  <si>
    <t>...podlahové, DN 50 mm, s vodorovným odtokem, přítokovou trubkou DN 40/50, 123x123mm/115x115mm, mřížka nerez, izolační souprava s fólií</t>
  </si>
  <si>
    <t>800-721</t>
  </si>
  <si>
    <t>1.NP blok A : 14</t>
  </si>
  <si>
    <t>721 24 Lapače střešních splavenin</t>
  </si>
  <si>
    <t>721242110RT1</t>
  </si>
  <si>
    <t>...DN 110, s otáč.kul.kloubem na odtoku, s košem , se suchou a nezámr.klapkou,čistícím víčkem a vylam.těs. kroužky pro připoj.potrub.svodů d75, 90, 10...</t>
  </si>
  <si>
    <t>Dešťová kanalizace : 4</t>
  </si>
  <si>
    <t>721 27 Ventilační hlavice</t>
  </si>
  <si>
    <t>721273150RT1</t>
  </si>
  <si>
    <t>...DN 110, přivzdušňovací ventil DN50/75/110 s dvojitou izolační stěnou, s masivní pryžovou membránou, s odnímatelnou mřížkou proti hmyzu a pro čištěn...</t>
  </si>
  <si>
    <t>721176102R00</t>
  </si>
  <si>
    <t>Potrubí HT připojovací DN 40 x 1,8 mm</t>
  </si>
  <si>
    <t>1.NP blok A : 4</t>
  </si>
  <si>
    <t>721176103R00</t>
  </si>
  <si>
    <t>Potrubí HT připojovací DN 50 x 1,8 mm</t>
  </si>
  <si>
    <t>1.NP blok A : 20</t>
  </si>
  <si>
    <t>1.NP blok P0, P1, P2, P3, P4  : 1,5</t>
  </si>
  <si>
    <t>721176105R00</t>
  </si>
  <si>
    <t>Potrubí HT připojovací DN 100 x 2,7 mm</t>
  </si>
  <si>
    <t>1.NP blok A : 5</t>
  </si>
  <si>
    <t>721194104R00</t>
  </si>
  <si>
    <t>Vyvedení odpadních výpustek D 40 x 1,8</t>
  </si>
  <si>
    <t>721194105R00</t>
  </si>
  <si>
    <t>Vyvedení odpadních výpustek D 50 x 1,8</t>
  </si>
  <si>
    <t>1.NP blok A : 33</t>
  </si>
  <si>
    <t>721194109R00</t>
  </si>
  <si>
    <t>Vyvedení odpadních výpustek D 110 x 2,3</t>
  </si>
  <si>
    <t>1.NP blok P0, P1, P2, P3, P4 : 18</t>
  </si>
  <si>
    <t>721242116R00</t>
  </si>
  <si>
    <t>Lapač střešních splavenin litinový DN 125</t>
  </si>
  <si>
    <t>721290111R00</t>
  </si>
  <si>
    <t>Zkouška těsnosti kanalizace vodou DN 125</t>
  </si>
  <si>
    <t>998721201R00</t>
  </si>
  <si>
    <t>Přesun hmot pro vnitřní kanalizaci, výšky do 6 m</t>
  </si>
  <si>
    <t>725</t>
  </si>
  <si>
    <t>725 11-1 Nádrže splachovací</t>
  </si>
  <si>
    <t>725111264RT1</t>
  </si>
  <si>
    <t>...vestavěné do sádrokartonu</t>
  </si>
  <si>
    <t>1.NP blok A : 2</t>
  </si>
  <si>
    <t>725 33 Výlevky diturvitové</t>
  </si>
  <si>
    <t>725334301RT1</t>
  </si>
  <si>
    <t>...nálevka se sifonem</t>
  </si>
  <si>
    <t>1.NP blok A : 3</t>
  </si>
  <si>
    <t>725 86-01 Zápachové uzávěrky (sifony) pro zařizovací předměty</t>
  </si>
  <si>
    <t>725860107R00</t>
  </si>
  <si>
    <t>...DN 40; pro umyvadla; plast, mosaz</t>
  </si>
  <si>
    <t>725860182RT1</t>
  </si>
  <si>
    <t>...DN 40/50; podomítková, pro pračky/myčky; PE; příslušenství přip. koleno, krycí deska nerez, montážní kryt, nástěnka mosaz, montážní deska</t>
  </si>
  <si>
    <t>725860202R00</t>
  </si>
  <si>
    <t>...DN 40 x 6/4"; pro dřezy; PP; příslušenství stavitelný kulový kloub</t>
  </si>
  <si>
    <t>725860221RT1</t>
  </si>
  <si>
    <t>...uzávěrka zápachová DN 40/50 x 6/4"; pro sprchové kouty; PP, PE; odtok vodorovný, kul. kloub (otáčivý 280°, sklopný 10°); příslušenství zátka, sítko</t>
  </si>
  <si>
    <t>725111264RTX</t>
  </si>
  <si>
    <t>Nádrž splachovací vestavěná ovlád.zepředu, do předstěnového systému, ve specifikaci pro tělesně postižené</t>
  </si>
  <si>
    <t>725980121R00</t>
  </si>
  <si>
    <t>Dvířka z plastu, 150 x 150 mm</t>
  </si>
  <si>
    <t>28651840.AR</t>
  </si>
  <si>
    <t>kus čisticí DN 100,0 mm</t>
  </si>
  <si>
    <t>28651841.AR</t>
  </si>
  <si>
    <t>kus čisticí DN 125,0 mm</t>
  </si>
  <si>
    <t>28651842.AR</t>
  </si>
  <si>
    <t>kus čisticí DN 150,0 mm</t>
  </si>
  <si>
    <t>'1.NP blok A : 1</t>
  </si>
  <si>
    <t>55162144R</t>
  </si>
  <si>
    <t>ventil odpadní pro umyvadla; PP; 5/4"; příslušenství zátka, řetízek, šroub</t>
  </si>
  <si>
    <t>55162349XX</t>
  </si>
  <si>
    <t>Umyvadlový nábytkový sifon DN40x5/4", i pro tělesně postižené</t>
  </si>
  <si>
    <t>998725201R00</t>
  </si>
  <si>
    <t>Přesun hmot pro zařizovací předměty, výšky do 6 m</t>
  </si>
  <si>
    <t>726</t>
  </si>
  <si>
    <t>Instalační prefabrikáty</t>
  </si>
  <si>
    <t>R-018</t>
  </si>
  <si>
    <t>Ovládací tlačítko , bílá, vč. mont</t>
  </si>
  <si>
    <t>R-020</t>
  </si>
  <si>
    <t>Přesun hmot pro instalační prefabrikáty, v objektech v do 6 m</t>
  </si>
  <si>
    <t>460030081XX1</t>
  </si>
  <si>
    <t>Řez stávající železobetonovou podlahou, (pro výkop) šířky 600 mm, do tl. 250 mm</t>
  </si>
  <si>
    <t>včetně manipulace, odvozu a likvidace suti</t>
  </si>
  <si>
    <t>1.NP blok A : 100</t>
  </si>
  <si>
    <t>Vnitrostaveništní doprava suti do 10 m</t>
  </si>
  <si>
    <t>979083117R00</t>
  </si>
  <si>
    <t>Vodorovné přemístění suti na skládku do 6000 m</t>
  </si>
  <si>
    <t>979083191R00</t>
  </si>
  <si>
    <t>Příplatek za dalších započatých 1000 m nad 6000 m</t>
  </si>
  <si>
    <t>979086112R00</t>
  </si>
  <si>
    <t>Nakládání nebo překládání suti a vybouraných hmot</t>
  </si>
  <si>
    <t>979990001R00</t>
  </si>
  <si>
    <t>Poplatek za skládku stavební suti</t>
  </si>
  <si>
    <t>- šachtová korugovaná roura 2,0 m, PP 425, 2 x In-situ - spojka DN 160, 1 x In-situ</t>
  </si>
  <si>
    <t>- spojka DN 110 (bezpečtnostní přepad), filtrační koš, plastové dno silniční vpusti 425</t>
  </si>
  <si>
    <t>výška šachty z výroby 2000 mm bude upravena na 1500mm: 1x</t>
  </si>
  <si>
    <t>výška šachty z výroby 2000 mm bude upravena na 1700mm: 3x</t>
  </si>
  <si>
    <t>šachtová korugovaná roura 2,0 m, PP 425, 2 x In-situ spojka DN 160, 1 x In-situ</t>
  </si>
  <si>
    <t>spojka DN 110 (bezpečtnostní přepad), filtrační koš, plastové dno silniční vpusti 425</t>
  </si>
  <si>
    <t>Litinový poklop A15, 425/1,5t, do šachtové trubky: 1x</t>
  </si>
  <si>
    <t>Betonový poklop B125 s rámem 3t čtvercový na šachtovou rouru: 3x</t>
  </si>
  <si>
    <t>I. okruh (veřejný vodovod) : 40</t>
  </si>
  <si>
    <t>II. okruh (užitková voda) : 9</t>
  </si>
  <si>
    <t>III. okruh (požární voda) : 2</t>
  </si>
  <si>
    <t>974049153RXX</t>
  </si>
  <si>
    <t>Řezání drážek bet. skořepinové tvárnice 10 x 10 cm</t>
  </si>
  <si>
    <t>R-021</t>
  </si>
  <si>
    <t>Izolace návleková, tl. stěny 6 mm, vnitřní průměr 22 mm</t>
  </si>
  <si>
    <t>V položce je kalkulována dodávka izolační trubice, spon a lepicí pásky.</t>
  </si>
  <si>
    <t>R-022</t>
  </si>
  <si>
    <t>Izolace návleková, tl. stěny 9 mm, vnitřní průměr 22 mm</t>
  </si>
  <si>
    <t>I. okruh (veřejný vodovod) : 45</t>
  </si>
  <si>
    <t>R-023</t>
  </si>
  <si>
    <t>Izolace návleková, tl. stěny 9 mm,  vnitřní průměr 28 mm</t>
  </si>
  <si>
    <t>I. okruh (veřejný vodovod) : 103</t>
  </si>
  <si>
    <t>II. okruh (užitková voda) : 100</t>
  </si>
  <si>
    <t>R-024</t>
  </si>
  <si>
    <t>Izolace návleková, tl. stěny 9 mm, vnitřní průměr 35 mm</t>
  </si>
  <si>
    <t>I. okruh (veřejný vodovod) : 28</t>
  </si>
  <si>
    <t>II. okruh (užitková voda) : 31</t>
  </si>
  <si>
    <t>III. okruh (požární voda) : 4</t>
  </si>
  <si>
    <t>R-025</t>
  </si>
  <si>
    <t>Izolace návleková, tl. stěny 9 mm, vnitřní průměr 45 mm</t>
  </si>
  <si>
    <t>I. okruh (veřejný vodovod) : 18</t>
  </si>
  <si>
    <t>II. okruh (užitková voda) : 17</t>
  </si>
  <si>
    <t>III. okruh (požární voda) : 17</t>
  </si>
  <si>
    <t>R-026</t>
  </si>
  <si>
    <t>Izolace návleková, tl. stěny 9 mm, vnitřní průměr 52 mm</t>
  </si>
  <si>
    <t>III. okruh (požární voda) : 16</t>
  </si>
  <si>
    <t>R-027</t>
  </si>
  <si>
    <t>Izolace návleková, tl. stěny 20 mm, vnitřní průměr 45 mm</t>
  </si>
  <si>
    <t>III. okruh (požární voda) : 7</t>
  </si>
  <si>
    <t>R-028</t>
  </si>
  <si>
    <t>Iizolace návleková, tl. stěny 25 mm, vnitřní průměr 22 mm</t>
  </si>
  <si>
    <t>I. okruh (veřejný vodovod) : 105</t>
  </si>
  <si>
    <t>R-029</t>
  </si>
  <si>
    <t>Iizolace návleková, tl. stěny 25 mm, vnitřní průměr 28 mm</t>
  </si>
  <si>
    <t>I. okruh (veřejný vodovod) : 52</t>
  </si>
  <si>
    <t>R-030</t>
  </si>
  <si>
    <t>Izolace návleková, tl. stěny 25 mm, vnitřní průměr 35 mm</t>
  </si>
  <si>
    <t>I. okruh (veřejný vodovod) : 6</t>
  </si>
  <si>
    <t>II. okruh (užitková voda) : 19</t>
  </si>
  <si>
    <t>Přesun hmot pro izolace tepelné, výšky do 6 m</t>
  </si>
  <si>
    <t>722</t>
  </si>
  <si>
    <t>Vnitřní vodovod</t>
  </si>
  <si>
    <t>722130233R00</t>
  </si>
  <si>
    <t>Potrubí z trub.závit.pozink.svařovan. 11343,DN 25</t>
  </si>
  <si>
    <t>III. okruh (požární voda) : 1,5</t>
  </si>
  <si>
    <t>722 13-0 Potrubí z ocelových trubek závitových pozinkovaných</t>
  </si>
  <si>
    <t>722130235R00</t>
  </si>
  <si>
    <t xml:space="preserve">...DN 40, svařovaných 11 343,  </t>
  </si>
  <si>
    <t>Potrubí včetně tvarovek a zednických výpomocí.</t>
  </si>
  <si>
    <t>III. okruh (požární voda) : 1</t>
  </si>
  <si>
    <t>722 17-1 Potrubí z plastických hmot</t>
  </si>
  <si>
    <t>722172311R00</t>
  </si>
  <si>
    <t>...d 20 mm</t>
  </si>
  <si>
    <t>I. okruh (veřejný vodovod) : 150</t>
  </si>
  <si>
    <t>II. okruh (užitková voda) : 40</t>
  </si>
  <si>
    <t>III. okruh (požární voda) : 9</t>
  </si>
  <si>
    <t>722172312R00</t>
  </si>
  <si>
    <t>...d 25 mm</t>
  </si>
  <si>
    <t>I. okruh (veřejný vodovod) : 155</t>
  </si>
  <si>
    <t>722172313R00</t>
  </si>
  <si>
    <t>...d 32 mm</t>
  </si>
  <si>
    <t>I. okruh (veřejný vodovod) : 34</t>
  </si>
  <si>
    <t>II. okruh (užitková voda) : 50</t>
  </si>
  <si>
    <t>722172314R00</t>
  </si>
  <si>
    <t>...d 40 mm</t>
  </si>
  <si>
    <t>III. okruh (požární voda) : 24</t>
  </si>
  <si>
    <t>722172315R00</t>
  </si>
  <si>
    <t>...d 50 mm</t>
  </si>
  <si>
    <t>III. okruh (požární voda) : 15</t>
  </si>
  <si>
    <t>722 19 Přípojky ke strojům a zařízením</t>
  </si>
  <si>
    <t>722190401R00</t>
  </si>
  <si>
    <t>...vyvedení a připojení výpustek, DN 15</t>
  </si>
  <si>
    <t>I. okruh (veřejný vodovod) : 58</t>
  </si>
  <si>
    <t>II. okruh (užitková voda) : 16</t>
  </si>
  <si>
    <t>722190402R00</t>
  </si>
  <si>
    <t>vyvedení a připojení výpustek, DN 20</t>
  </si>
  <si>
    <t>I. okruh (veřejný vodovod) : 10</t>
  </si>
  <si>
    <t>II. okruh (užitková voda) : 10</t>
  </si>
  <si>
    <t>722190403R00</t>
  </si>
  <si>
    <t>vyvedení a připojení výpustek, DN 25</t>
  </si>
  <si>
    <t>I. okruh (veřejný vodovod) : 3</t>
  </si>
  <si>
    <t>II. okruh (užitková voda) : 5</t>
  </si>
  <si>
    <t>722190404.RX1</t>
  </si>
  <si>
    <t>Vyvedení a upevnění výpustek DN 32</t>
  </si>
  <si>
    <t>I. okruh (veřejný vodovod) : 1</t>
  </si>
  <si>
    <t>722190405RX1</t>
  </si>
  <si>
    <t>Vyvedení a upevnění výpustek DN 40</t>
  </si>
  <si>
    <t>722229101R00</t>
  </si>
  <si>
    <t>Montáž vodovodních armatur,1závit, G 1/2</t>
  </si>
  <si>
    <t>722 22-2 Montáž armatury závitové s jedním závitem</t>
  </si>
  <si>
    <t>722229102R00</t>
  </si>
  <si>
    <t>...Montáž vodovodních armatur,1závit, G 3/4</t>
  </si>
  <si>
    <t>722229103R00</t>
  </si>
  <si>
    <t>Montáž vodovodních armatur,1závit, G 1</t>
  </si>
  <si>
    <t>722229104R00</t>
  </si>
  <si>
    <t>Montáž vodovodních armatur,1závit, G 5/4</t>
  </si>
  <si>
    <t>722231051U00</t>
  </si>
  <si>
    <t>Šoupátko mosaz G1/2 PN10-80°C</t>
  </si>
  <si>
    <t>722231052U00</t>
  </si>
  <si>
    <t>Šoupátko mosaz G3/4 PN10-80°C</t>
  </si>
  <si>
    <t>722290215R00</t>
  </si>
  <si>
    <t>Zkouška tlaku potrubí přírub.nebo hrdlového DN 100</t>
  </si>
  <si>
    <t>1,5+1+199+255+86+59+15</t>
  </si>
  <si>
    <t>722 29-023 Proplach a dezinfekce vodovodního potrubí</t>
  </si>
  <si>
    <t>722290234R00</t>
  </si>
  <si>
    <t>...Proplach a dezinfekce vodovod.potrubí DN 80</t>
  </si>
  <si>
    <t>199+255+86+59+15</t>
  </si>
  <si>
    <t>R-031</t>
  </si>
  <si>
    <t>Potrubí tlakových systémů z PE, SDR11 40x3,7 mm, L100m voda</t>
  </si>
  <si>
    <t>trubky s dodatečným velmi hladkým opláštěním  (ochrannou vrstvou) z nepěněného a minerálně vyztuženého polypropylénu, které ulehčuje zatahování trub a zároveň jim poskytuje velmi účinnou ochranu proti poškození.</t>
  </si>
  <si>
    <t>II. okruh (užitková voda) : 8</t>
  </si>
  <si>
    <t>R-032</t>
  </si>
  <si>
    <t>Ochranná trubka D=63</t>
  </si>
  <si>
    <t>Bezhalogenová tuhá dvouplášťová korugovaná chránička určená pro mechanickou ochranu rozvodů</t>
  </si>
  <si>
    <t>II. okruh (užitková voda)  : 8</t>
  </si>
  <si>
    <t>II. okruh (užitková voda) příprava pro elektro : 8</t>
  </si>
  <si>
    <t>R-033</t>
  </si>
  <si>
    <t>Uzávěr kulový zahradní FIV.08003 1/2"-3/4"</t>
  </si>
  <si>
    <t>I. okruh (veřejný vodovod) : 11</t>
  </si>
  <si>
    <t>R-034</t>
  </si>
  <si>
    <t>Uzávěr kulový zahradní FIV.08003 3/4"-1"</t>
  </si>
  <si>
    <t>I. okruh (veřejný vodovod) : 4</t>
  </si>
  <si>
    <t>II. okruh (užitková voda) : 4</t>
  </si>
  <si>
    <t>R-035</t>
  </si>
  <si>
    <t>Hadicová spojka na vodovodní kohout se závit. 3/4"</t>
  </si>
  <si>
    <t>I. okruh (veřejný vodovod) : 13</t>
  </si>
  <si>
    <t>R-036</t>
  </si>
  <si>
    <t>Hadicová spojka na vodovodní kohout se závitem 1"</t>
  </si>
  <si>
    <t>R-037</t>
  </si>
  <si>
    <t>Nástěnný box na hadici 15 roll-up automatik,, délka hadice 15m, prům. hadice 13 mm-1/2" - oto</t>
  </si>
  <si>
    <t>délka hadice 15 m, průměr hadice 13 mm -1/2" - otočný o 180°</t>
  </si>
  <si>
    <t>Jedná se o samonavícjecí box v plastovém krytu s možností uchycení na stěnu.</t>
  </si>
  <si>
    <t>R-038</t>
  </si>
  <si>
    <t>Kovová stříkací pistole s tryskou s prémiovým designem</t>
  </si>
  <si>
    <t>R-039</t>
  </si>
  <si>
    <t>Venkovní nezámrzný ventil, pro tl. zdi 20 - 50 mm</t>
  </si>
  <si>
    <t>II. okruh (užitková voda) : 1</t>
  </si>
  <si>
    <t>R-040</t>
  </si>
  <si>
    <t>Cyklonový odkalovací filtr 10", 6 bar, 0-40 °C, Qmax. 3,5 m3/h, nerez FLAT vložka 90 µm "AF"</t>
  </si>
  <si>
    <t>R-041</t>
  </si>
  <si>
    <t>Ponorné 5" čerpadlo  40/80 M-A, 220-240 V, kab.20m, 09-7,2 m3/h, h= 59,2 m, IP 68, P=1,5 kW, G 5/4"</t>
  </si>
  <si>
    <t>R-042</t>
  </si>
  <si>
    <t>Nerezové lanko 4 mm, max. zatížení  760 kg</t>
  </si>
  <si>
    <t>R-043</t>
  </si>
  <si>
    <t>Zpětná klapka těžká -  5/4"</t>
  </si>
  <si>
    <t>R-044</t>
  </si>
  <si>
    <t>Tlaková expanzní nádoba-vertikální 1"- 100 l, PN10, s vyměnitelným vakem pro vodárenské systémy, 100 l</t>
  </si>
  <si>
    <t>R-045</t>
  </si>
  <si>
    <t>T-kus k vodárně delší provedení - 5. cestný 1"</t>
  </si>
  <si>
    <t>R-046</t>
  </si>
  <si>
    <t>Manometr axiální d 50 - zadní napojení 1/4", 0-6 bar</t>
  </si>
  <si>
    <t>R-047</t>
  </si>
  <si>
    <t>Tlakový spínač TSA 0,27 - 0,44 Mpa</t>
  </si>
  <si>
    <t>R-048</t>
  </si>
  <si>
    <t>Pojistný ventil pro topení 3/4" FF - 6 bar</t>
  </si>
  <si>
    <t>R-049</t>
  </si>
  <si>
    <t>Hydrant typ D25, s tlakově stálou hadicí, dl.=30 m</t>
  </si>
  <si>
    <t>U všech položek - pokud není uvedeno jinak, jedná se o D+M.</t>
  </si>
  <si>
    <t>R-050</t>
  </si>
  <si>
    <t>Kontrola a revize hydrantů autorizovanou firmou</t>
  </si>
  <si>
    <t>R-051</t>
  </si>
  <si>
    <t>Perimetrická deska XPS tl. 100 mm</t>
  </si>
  <si>
    <t>I. okruh (veřejný vodovod) šachta : 16</t>
  </si>
  <si>
    <t>R-052</t>
  </si>
  <si>
    <t>Perimetrická deska XPS tl. 20 mm</t>
  </si>
  <si>
    <t>I. okruh (veřejný vodovod) šachta : 8</t>
  </si>
  <si>
    <t>R-053</t>
  </si>
  <si>
    <t>Písek - pro vyplnění prostoru šachty</t>
  </si>
  <si>
    <t>I. okruh (veřejný vodovod) šachta : 1</t>
  </si>
  <si>
    <t>55113432.AXX</t>
  </si>
  <si>
    <t>Kohout kulový  1/2" plnoprůt. páčka</t>
  </si>
  <si>
    <t>55113434.AXX</t>
  </si>
  <si>
    <t>Kohout kulový 1" plnoprůt. páčka</t>
  </si>
  <si>
    <t>II. okruh (užitková voda) : 2</t>
  </si>
  <si>
    <t>55113435.AXX</t>
  </si>
  <si>
    <t>Kohout kulový 1"1/4 plnoprůt. páčka</t>
  </si>
  <si>
    <t>55113530.AXX</t>
  </si>
  <si>
    <t>Kohout kulový s vypouštěním  1/2"</t>
  </si>
  <si>
    <t>II. okruh (užitková voda)  : 4</t>
  </si>
  <si>
    <t>55113531.AXX</t>
  </si>
  <si>
    <t>Kohout kulový s vypouštěním 3/4"</t>
  </si>
  <si>
    <t>I. okruh (veřejný vodovod) : 5</t>
  </si>
  <si>
    <t>55113532.AXX</t>
  </si>
  <si>
    <t>Kohout kulový s vypouštěním 1"</t>
  </si>
  <si>
    <t>998722201R00</t>
  </si>
  <si>
    <t>Přesun hmot pro vnitřní vodovod, výšky do 6 m</t>
  </si>
  <si>
    <t>725014171RX1</t>
  </si>
  <si>
    <t>Klozet závěsný + sedátko, bílý vč. mont</t>
  </si>
  <si>
    <t>725014171RX2</t>
  </si>
  <si>
    <t>Keramický zav. klozet 70 cm pro těl. post.+sedátko, bílý, vč. mont, dle vyhlášky č. 398/2009 Sb.</t>
  </si>
  <si>
    <t>725017132RX1</t>
  </si>
  <si>
    <t>Umyvadlo na šrouby, 55 cm, bílé, s otvorem pro baterii, bílá, vč. mont</t>
  </si>
  <si>
    <t>725017132RX2</t>
  </si>
  <si>
    <t>Keramické umyvadlo otvorem pro baterii 650x560mm, pro tělesně postižené , bílá, vč. mont</t>
  </si>
  <si>
    <t>dle vyhlášky č. 398/2009 Sb.</t>
  </si>
  <si>
    <t>725017421RXX</t>
  </si>
  <si>
    <t>Ker. umyvátko 40x31 cm s otvorem pro baterii vlevo, barva bílá, vč. mont</t>
  </si>
  <si>
    <t>725019101RXX</t>
  </si>
  <si>
    <t>Výlevka keramická, závěsná s plastovou mřížkou, vč. mont.</t>
  </si>
  <si>
    <t>725811161U00</t>
  </si>
  <si>
    <t>Ventil výtok stěna pračka G 1/2x80</t>
  </si>
  <si>
    <t>725813111U00</t>
  </si>
  <si>
    <t>Ventil roh bez trubičky G 1/2</t>
  </si>
  <si>
    <t>I. okruh (veřejný vodovod) : 23</t>
  </si>
  <si>
    <t>R-060</t>
  </si>
  <si>
    <t>Keramická sprchová vanička 1000x800 mm, sprchové dveře 100x195 cm</t>
  </si>
  <si>
    <t>1 posuvný segment, 1 pevný segment, hliníkový profil, pravé, transparentní sklo</t>
  </si>
  <si>
    <t>R-061</t>
  </si>
  <si>
    <t>Keramická sprchová vanička 1200x800 mm</t>
  </si>
  <si>
    <t>(nerezové dveře jednokřídlé - viz. stavební část)</t>
  </si>
  <si>
    <t>R-062</t>
  </si>
  <si>
    <t>Dřez nerezový vestavěný (420x520x155 mm)</t>
  </si>
  <si>
    <t>R-063</t>
  </si>
  <si>
    <t>Nerezový dvojdřez na nohách (600x1500x850 mm), , vč. sifonu</t>
  </si>
  <si>
    <t>Povrchová úprava všech provedení je tryskáním balotinou (matný povrch).</t>
  </si>
  <si>
    <t>Obsahuje:</t>
  </si>
  <si>
    <t>rám a nohy z jeklu 40x40 mm</t>
  </si>
  <si>
    <t>vnitřní rohy bez zakulacení</t>
  </si>
  <si>
    <t>vnitřní spádování do středu</t>
  </si>
  <si>
    <t>sifon</t>
  </si>
  <si>
    <t>výškově stavitelné nohy</t>
  </si>
  <si>
    <t>opláštění</t>
  </si>
  <si>
    <t>R-064</t>
  </si>
  <si>
    <t>Stojánková dřezová páková baterie, příp. 3/8", chrom</t>
  </si>
  <si>
    <t>R-065</t>
  </si>
  <si>
    <t>Dřezová nástěná páková baterie, příp. 1/2", R=150, chrom</t>
  </si>
  <si>
    <t>R-066</t>
  </si>
  <si>
    <t>Umyvadlová stojánková baterie, vč. mont.</t>
  </si>
  <si>
    <t>R-067</t>
  </si>
  <si>
    <t>Dřezová nástěnná baterie  délka ramínka 250 mm</t>
  </si>
  <si>
    <t>R-068</t>
  </si>
  <si>
    <t>Nástěná sprchová baterie r=150 mm,  vč. mont.</t>
  </si>
  <si>
    <t>R-069</t>
  </si>
  <si>
    <t>Sprchová souprava</t>
  </si>
  <si>
    <t>R-070</t>
  </si>
  <si>
    <t>WC štětka chrom</t>
  </si>
  <si>
    <t>R-071</t>
  </si>
  <si>
    <t>Závěs toaletního papíru</t>
  </si>
  <si>
    <t>R-072</t>
  </si>
  <si>
    <t>Věšák chrom</t>
  </si>
  <si>
    <t>R-073</t>
  </si>
  <si>
    <t>Věšák chrom šestiháček</t>
  </si>
  <si>
    <t>R-074</t>
  </si>
  <si>
    <t>Sklopné zrcadlo obdélník pro invalidy</t>
  </si>
  <si>
    <t>R-075</t>
  </si>
  <si>
    <t>Zrcadlo obdélník 600x400mmm</t>
  </si>
  <si>
    <t>R-076</t>
  </si>
  <si>
    <t>Rohová polička se zábradlím poloměr skla 240 mm ch</t>
  </si>
  <si>
    <t>R-077</t>
  </si>
  <si>
    <t>Dávkovač mýdla</t>
  </si>
  <si>
    <t>R-078</t>
  </si>
  <si>
    <t>Madlo rovné 600 mm, bílá, dle vyhlášky č. 398/2009</t>
  </si>
  <si>
    <t>R-079</t>
  </si>
  <si>
    <t>Madlo dvojité sklopné 830, bílá, dle vyhlášky č. 398/2009 Sb.</t>
  </si>
  <si>
    <t>OKRUH 1 : 30</t>
  </si>
  <si>
    <t>OKRUH 2 : 27</t>
  </si>
  <si>
    <t>974031153RXX</t>
  </si>
  <si>
    <t>Vyřezání rýh ve zdi 10 x 10 cm</t>
  </si>
  <si>
    <t>Přesun hmot pro budovy zděné výšky do 6 m</t>
  </si>
  <si>
    <t>Izolace potrubí vč.montáže, pěnový polyetylen, 20mm, D=15mm, lepením</t>
  </si>
  <si>
    <t>OKRUH 1 : 20</t>
  </si>
  <si>
    <t>OKRUH 2 : 15</t>
  </si>
  <si>
    <t>Izolace potrubí vč.montáže, pěnový polyetylen, 20mm, D=18mm, lepením</t>
  </si>
  <si>
    <t>OKRUH 1 : 82</t>
  </si>
  <si>
    <t>OKRUH 2 : 30</t>
  </si>
  <si>
    <t>Izolace potrubí vč.montáže, pěnový polyetylen, 20mm, D=22mm, lepením</t>
  </si>
  <si>
    <t>OKRUH 1 : 66</t>
  </si>
  <si>
    <t>OKRUH 2 : 78</t>
  </si>
  <si>
    <t>Izolace potrubí vč.montáže, pěnový polyetylen, 20mm, D=28mm, lepením</t>
  </si>
  <si>
    <t>OKRUH 1 : 14</t>
  </si>
  <si>
    <t>OKRUH 2 : 22</t>
  </si>
  <si>
    <t>R-054</t>
  </si>
  <si>
    <t>Izolace potrubí vč.montáže, pěnový polyetylen, 20mm, D=32mm, lepením</t>
  </si>
  <si>
    <t>OKRUH 1 : 10</t>
  </si>
  <si>
    <t>OKRUH 2 : 10</t>
  </si>
  <si>
    <t>733</t>
  </si>
  <si>
    <t>Rozvod potrubí</t>
  </si>
  <si>
    <t>733 17-1 Potrubí polyetylénové</t>
  </si>
  <si>
    <t>733171112R00</t>
  </si>
  <si>
    <t>...síťovaný PE s hliníkovou vložkou, 16 x 2,2 mm</t>
  </si>
  <si>
    <t>800-731</t>
  </si>
  <si>
    <t>Potrubí včetně tvarovek. Bez zednických výpomocí.</t>
  </si>
  <si>
    <t>OKRUH 1 : 102</t>
  </si>
  <si>
    <t>OKRUH 2 : 45</t>
  </si>
  <si>
    <t>733171114R00</t>
  </si>
  <si>
    <t>...síťovaný PE s hliníkovou vložkou, 20 x 2 mm</t>
  </si>
  <si>
    <t>733171115R00</t>
  </si>
  <si>
    <t>...síťovaný PE s hliníkovou vložkou, 26 x 3 mm</t>
  </si>
  <si>
    <t>733171116R00</t>
  </si>
  <si>
    <t>síťovaný PE s hliníkovou vložkou, 32 x 3 mm</t>
  </si>
  <si>
    <t>R-055</t>
  </si>
  <si>
    <t>Zkouška těsnosti  potrubí plastového do, D 32x3,0</t>
  </si>
  <si>
    <t>347</t>
  </si>
  <si>
    <t>998733201R00</t>
  </si>
  <si>
    <t>Přesun hmot pro rozvody potrubí, výšky do 6 m</t>
  </si>
  <si>
    <t>734</t>
  </si>
  <si>
    <t>Armatury</t>
  </si>
  <si>
    <t>734211113R00</t>
  </si>
  <si>
    <t>Ventily odvzdušňovací ot.těles V 4320, G 3/8</t>
  </si>
  <si>
    <t>734 21 Ventily odvzdušňovací závitové</t>
  </si>
  <si>
    <t>734 21-1 včetně dodávky materiálu</t>
  </si>
  <si>
    <t>734215133R00</t>
  </si>
  <si>
    <t>...automatický odvzdušňovací ventil , DN 15, PN 14, mosaz</t>
  </si>
  <si>
    <t>OKRUH 1 : 2</t>
  </si>
  <si>
    <t>OKRUH 2 : 2</t>
  </si>
  <si>
    <t>734291113R00</t>
  </si>
  <si>
    <t>Kohout závitový plnící a vypouštění ČSN 137061 PN10/100C G1/2" vč. mont.</t>
  </si>
  <si>
    <t>Připojovací šroubení pro dopojení otopných těles, typu VK, 1/2", včetně montáže</t>
  </si>
  <si>
    <t>R-056</t>
  </si>
  <si>
    <t>Radiátorové svěrné šroubení pro DN 15-1/2", regulační</t>
  </si>
  <si>
    <t>OKRUH 1 : 1</t>
  </si>
  <si>
    <t>OKRUH 2 : 20</t>
  </si>
  <si>
    <t>R-057</t>
  </si>
  <si>
    <t>Termostatická hlavice, (M30x1,5), bílá</t>
  </si>
  <si>
    <t>OKRUH 1 : 17</t>
  </si>
  <si>
    <t>OKRUH 2 : 12</t>
  </si>
  <si>
    <t>R-058</t>
  </si>
  <si>
    <t>Termostatický ventil DN15-1/2" axiální</t>
  </si>
  <si>
    <t>R-059</t>
  </si>
  <si>
    <t>Svěrné šroubení pro ALPEX DN 16 x 2,0 ALU -EK</t>
  </si>
  <si>
    <t>OKRUH 1 : 34</t>
  </si>
  <si>
    <t>okruh 2 : 22</t>
  </si>
  <si>
    <t>Svěrné šroubení pro ALPEX DN 20 x 2,0 ALU -EK</t>
  </si>
  <si>
    <t>998734201R00</t>
  </si>
  <si>
    <t>Přesun hmot pro armatury, výšky do 6 m</t>
  </si>
  <si>
    <t>735</t>
  </si>
  <si>
    <t>Otopná tělesa</t>
  </si>
  <si>
    <t>735111630RXX</t>
  </si>
  <si>
    <t>Tělesa otopná litinová článková, 500/95, spodní připojení</t>
  </si>
  <si>
    <t>115 článků</t>
  </si>
  <si>
    <t>OKRUH 2 : 0,192*(115)</t>
  </si>
  <si>
    <t>735111680RXX</t>
  </si>
  <si>
    <t>Tělesa otopná litinová článková, 813/95, spodní připojení</t>
  </si>
  <si>
    <t>11 článků,</t>
  </si>
  <si>
    <t>OKRUH 2 : 0,310*(11)</t>
  </si>
  <si>
    <t>735111690RXX</t>
  </si>
  <si>
    <t>Tělesa otopná litinová článková, 813/130, spodní připojení</t>
  </si>
  <si>
    <t>30 článků,</t>
  </si>
  <si>
    <t>OKRUH 2 : 0,380*(30)</t>
  </si>
  <si>
    <t>735117110R00</t>
  </si>
  <si>
    <t>Odpojení a připojení těles po nátěru</t>
  </si>
  <si>
    <t>OKRUH 2 : 22,08+3,41+11,4</t>
  </si>
  <si>
    <t>735118110R00</t>
  </si>
  <si>
    <t>Tlaková zkouška otopných těles litinových - vodou</t>
  </si>
  <si>
    <t>735151471UXX</t>
  </si>
  <si>
    <t>Otopná těl.panel. Ventil Kompakt 21  600/ 400</t>
  </si>
  <si>
    <t>OKRUH 1 : 4</t>
  </si>
  <si>
    <t>735151472UXX</t>
  </si>
  <si>
    <t>Otopná těl.panel. Ventil Kompakt 21  600/ 500</t>
  </si>
  <si>
    <t>735151473UXX</t>
  </si>
  <si>
    <t>Otopná těl.panel. Ventil Kompakt 21  600/ 600</t>
  </si>
  <si>
    <t>735151475UXX</t>
  </si>
  <si>
    <t>Otopná těl.panel. Ventil Kompakt 21  600/ 800</t>
  </si>
  <si>
    <t>735151476UXX</t>
  </si>
  <si>
    <t>Otopná těl.panel. Ventil Kompakt 21  600/ 900</t>
  </si>
  <si>
    <t>735151478UXX</t>
  </si>
  <si>
    <t>Otopná těl.panel. Ventil Kompakt 21  600/1100</t>
  </si>
  <si>
    <t>735151480UXX</t>
  </si>
  <si>
    <t>Otopná těl.panel. Ventil Kompakt 21  600/1400</t>
  </si>
  <si>
    <t>735151572UXX</t>
  </si>
  <si>
    <t>Tělesa deskové otopené 22 v/l 600/500</t>
  </si>
  <si>
    <t>735151575UXX</t>
  </si>
  <si>
    <t>Otopná těl.panel. Ventil Kompakt 22  600/800</t>
  </si>
  <si>
    <t>735151579UXX</t>
  </si>
  <si>
    <t>Otopná těl.panel. Ventil Kompakt 22  600/1200</t>
  </si>
  <si>
    <t>735152580UXX</t>
  </si>
  <si>
    <t>Otopná těl.panel. Ventil Kompakt 22  600/1400</t>
  </si>
  <si>
    <t>735159111R00</t>
  </si>
  <si>
    <t>Montáž panelových těles do délky 1600 mm</t>
  </si>
  <si>
    <t>OKRUH 1 : 16</t>
  </si>
  <si>
    <t>998735201R00</t>
  </si>
  <si>
    <t>Přesun hmot pro otopná tělesa, výšky do 6 m</t>
  </si>
  <si>
    <t>783325181UXX</t>
  </si>
  <si>
    <t>Nátěry syntetické litinových radiátorů barva,, dražší mat. povrch 1x antik. a 1x email, RAL 9010</t>
  </si>
  <si>
    <t>730</t>
  </si>
  <si>
    <t>Ústřední vytápění</t>
  </si>
  <si>
    <t>RX001</t>
  </si>
  <si>
    <t>Topná zkouška</t>
  </si>
  <si>
    <t xml:space="preserve">hod   </t>
  </si>
  <si>
    <t>RX002</t>
  </si>
  <si>
    <t>Doregulování a vyvážení systému</t>
  </si>
  <si>
    <t>RX003</t>
  </si>
  <si>
    <t>Zaškolení obsluhy</t>
  </si>
  <si>
    <t>734 43 Termostaty</t>
  </si>
  <si>
    <t>734 43-2 prostorové termostaty</t>
  </si>
  <si>
    <t>734432116R00</t>
  </si>
  <si>
    <t>...prostorový termostat denní i týdenní programování</t>
  </si>
  <si>
    <t>týdenní prostorový termostat, týdenní program, prac. tep. 0-45C, vč. přísl. a mont.</t>
  </si>
  <si>
    <t>RX005</t>
  </si>
  <si>
    <t>Přesun hmot ústřední vytápění</t>
  </si>
  <si>
    <t>728</t>
  </si>
  <si>
    <t>Zař.č.1.1.  Dodávka včetně montáže větrací jednotky s rekuperací tepla, ventilátor (Vp=475m3/h,  EC motor), odtahový ventilátor (Vo=475m3/h, EC motor), deskový protiproudý</t>
  </si>
  <si>
    <t>rekuperátor s min.účinností 85%, filtry, vestavěný el.dohřívač, pružné manžety 4ks.  Včetně digitálního systému MaR -  včetně servopohonu bypassu, servopohonu uzavírací klapky nasávání, uzavírací klapky výfuku, manostatů pro signalizaci zanesení filtrů, čidel venkovní teploty, odváděného vzduchu, odpadního vzduchu, přiváděného vzduchu. Včetně kompletního prokabelování systému, dodávky a montáže kabelových rozvodů, zprovoznění, nastavení parametrů, zaškolení obsluhy. Regulace má vestavěný webserver s možností ovládání zařízení přes internet. Podrobná specifikace zařízení je uvedena v části projektu č. D.1.4.03-03 - Podrobná specifikace prvků. Jedná se o minimální doporučený standart zařízení.</t>
  </si>
  <si>
    <t>Zař.č.1.1a  Dodávka včetně montáže vzdáleného digitálního ovladače s dotykovým panelem, ovladač je, určený pro nastavení základních větracích režimů a zobrazování stavů větrací jednotky včetně</t>
  </si>
  <si>
    <t>indikace poruchových stavů. Umožňuje uživatelský přístup k běžným funkcím nebo k naprogramování provozních režimů, které lze provozovat v ručním nebo automatickém režimu dle nastavení týdenního programu.</t>
  </si>
  <si>
    <t>Zař.č.1.1b Elektro propojení a zprovoznění MaR vč.propojovací kabeláže dle schématu</t>
  </si>
  <si>
    <t>Zař.č.1.2. -Dodávka včetně montáže těsná uzavírací klapka DN200 pozink.plech včetně servopohonu 230V, - podrobná specifikace viz.D.1.4.03-03</t>
  </si>
  <si>
    <t>Zař.č.1.3. Dodávka včetně montáže těsná uzavírací klapka DN200 pozink.plech včetně servopohonu 230V, - podrobná specifikace viz.D.1.4.03-03</t>
  </si>
  <si>
    <t>6</t>
  </si>
  <si>
    <t>Zař.č.1.4. Dodávka včetně montáže regulační klapka ruční DN 200 pozink.plech - podrobná specifikace, viz.D.1.4.03-03</t>
  </si>
  <si>
    <t>7</t>
  </si>
  <si>
    <t>Zař.č.1.5. Dodávka včetně montáže regulační klapka ruční DN 160 pozink.plech - podrobná specifikace, viz.D.1.4.03-03</t>
  </si>
  <si>
    <t>Zař.č.1.6. Dodávka včetně montáže kruhový tlumič hluku DN 200 dl.900mm - podrobná specifikace, viz.D.1.4.03-03</t>
  </si>
  <si>
    <t>9</t>
  </si>
  <si>
    <t>Zař.č.1.7.  Dodávka včetně montáže plastový talířový ventil pro přívod vzduchu DN 200, RAL 9010</t>
  </si>
  <si>
    <t>10</t>
  </si>
  <si>
    <t>Zař.č.1.8. Dodávka včetně montáže plastový talířový ventil pro přívod vzduchu DN 160, RAL 9010</t>
  </si>
  <si>
    <t>Zař.č.1.9. Dodávka včetně montáže plastový talířový ventil pro odvod vzduchu DN 160, RAL 9010</t>
  </si>
  <si>
    <t>12</t>
  </si>
  <si>
    <t>Zař.č.1.10. Dodávka včetně montáže plastový talířový ventil pro odvod vzduchu DN 125, RAL 9010</t>
  </si>
  <si>
    <t>13</t>
  </si>
  <si>
    <t>Zař.č.1.11. Dodávka včetně montáže plastový talířový ventil pro odvod vzduchu DN 100, RAL 9010</t>
  </si>
  <si>
    <t>14</t>
  </si>
  <si>
    <t>Zař.č.1.12. Dodávka včetně montáže protidešťová žaluzie materiál hliník 500x400 vč.síta proti hmyzu, - společná i pro zař.č.2, žaluzie bude v systémovém provedení k navrženému opláštění - sendvičové</t>
  </si>
  <si>
    <t>panely, provedení a montáž v souladu s technickými předpisy výrobce sendvičových panelů</t>
  </si>
  <si>
    <t>15</t>
  </si>
  <si>
    <t>Zař.č.1.13. Dodávka včetně montáže protidešťová žaluzie materiál hliník 500x400 vč.síta proti hmyzu, - společná i pro zař.č.2,  žaluzie bude v systémovém provedení k navrženému opláštění - sendvičové</t>
  </si>
  <si>
    <t>16</t>
  </si>
  <si>
    <t>Dodávka včetně montáže kruhové potrubí do DN 250 vč.tvarovek, těsné provedení, pozinkovaný plech</t>
  </si>
  <si>
    <t>17</t>
  </si>
  <si>
    <t>Dodávka včetně montáže kruhové potrubí do DN 400 vč.tvarovek, těsné provedení, pozinkovaný plech -, společné i pro zař.č.2</t>
  </si>
  <si>
    <t>18</t>
  </si>
  <si>
    <t>Dodávka včetně montáže čtyřhranné potrubí sk.I pozinkovaný plech, těsné, do obv.2000mm/50%tvarovek, (společné i pro zař.č.2)</t>
  </si>
  <si>
    <t>Dodávka včetně montáže tepelně a protihlukově izolované ohebné hadice DN 200 tl.izolace 25mm (na, dopojení vzt jednotky zař.č.1.1.)</t>
  </si>
  <si>
    <t>20</t>
  </si>
  <si>
    <t>Dodávka včetně montáže objímky s gumou na potrubí do DN 250</t>
  </si>
  <si>
    <t>21</t>
  </si>
  <si>
    <t>Dodávka včetně montáže objímky s gumou na potrubí do DN 400</t>
  </si>
  <si>
    <t>22</t>
  </si>
  <si>
    <t>Dodávka včetně montáže tepelná a protihluková izolace tl.40mm ALS, objem.hmotnost 60</t>
  </si>
  <si>
    <t>23</t>
  </si>
  <si>
    <t>Dodávka včetně montáže protipožární izolace EI30 na pozink.potrubí</t>
  </si>
  <si>
    <t>24</t>
  </si>
  <si>
    <t>přesun hmot, lešení nad 2m</t>
  </si>
  <si>
    <t>25</t>
  </si>
  <si>
    <t>mimostaveništní doprava</t>
  </si>
  <si>
    <t>26</t>
  </si>
  <si>
    <t>zaregulování zařízení, zprovoznění, funkční zkoušky, protokoly, dokumentace skutečného stavu,, zaškolení obsluhy zař.č.1</t>
  </si>
  <si>
    <t>27</t>
  </si>
  <si>
    <t>spojovací, těsnící, závěsný materiál (závitové tyče M8, příchytky, matice, těsnící pásky,, rychloupínací spony, závěsy, profily L,U)</t>
  </si>
  <si>
    <t>28</t>
  </si>
  <si>
    <t>Zař.č.2.1. Dodávka včetně montáže větrací jednotky s rekuperací tepla ve složení : přívodní, ventilátor (Vp=440m3/h,  EC motor), odtahový ventilátor (Vo=440m3/h, EC motor), deskový protiproudý</t>
  </si>
  <si>
    <t>rekuperátor s min.účinností 85%, filtry , pružné manžety 4ks.  Včetně digitálního systému MaR -  včetně servopohonu bypassu, servopohonu uzavírací klapky nasávání, uzavírací klapky výfuku, manostatů pro signalizaci zanesení filtrů, čidel venkovní teploty, odváděného vzduchu, odpadního vzduchu, přiváděného vzduchu. Včetně kompletního prokabelování systému, dodávky a montáže kabelových rozvodů, zprovoznění, nastavení parametrů, zaškolení obsluhy. Regulace má vestavěný webserver s možností ovládání zařízení přes internet. Podrobná specifikace zařízení je uvedena v části projektu č. D.1.4.03-03 - Podrobná specifikace prvků. Jedná se o minimální doporučený standart zařízení.</t>
  </si>
  <si>
    <t>29</t>
  </si>
  <si>
    <t>Zař.č.2.1a Dodávka včetně montáže vzdáleného digitálního ovladače s dotykovým panelem, ovladač je, určený pro nastavení základních větracích režimů a zobrazování stavů větrací jednotky včetně</t>
  </si>
  <si>
    <t>30</t>
  </si>
  <si>
    <t>Zař.č.2.1b Elektro propojení a zprovoznění MaR vč.propojovací kabeláže dle schématu</t>
  </si>
  <si>
    <t>31</t>
  </si>
  <si>
    <t>Zař.č.2.2. Dodávka včetně montáže těsná uzavírací klapka DN200 pozink.plech včetně servopohonu 230V, - podrobná specifikace viz.D.1.4.03-03</t>
  </si>
  <si>
    <t>32</t>
  </si>
  <si>
    <t>Zař.č.2.3. Dodávka včetně montáže těsná uzavírací klapka DN200 pozink.plech včetně servopohonu 230V, - podrobná specifikace viz.D.1.4.03-03</t>
  </si>
  <si>
    <t>33</t>
  </si>
  <si>
    <t>Zař.č.2.4. Dodávka včetně montáže těsná uzavírací klapka DN160 pozink.plech včetně servopohonu 230V, - podrobná specifikace viz.D.1.4.03-03</t>
  </si>
  <si>
    <t>34</t>
  </si>
  <si>
    <t>Zař.č.2.5. Dodávka včetně montáže těsná uzavírací klapka DN160 pozink.plech včetně servopohonu 230V, - podrobná specifikace viz.D.1.4.03-03</t>
  </si>
  <si>
    <t>Zař.č.2.6. Dodávka včetně montáže regulační klapka ruční DN 200 pozink.plech - podrobná specifikace, viz.D.1.4.03-03</t>
  </si>
  <si>
    <t>36</t>
  </si>
  <si>
    <t>Zař.č.2.7. Dodávka včetně montáže regulační klapka ruční DN 160 pozink.plech - podrobná specifikace, viz.D.1.4.03-03</t>
  </si>
  <si>
    <t>37</t>
  </si>
  <si>
    <t>Zař.č.2.8. Dodávka včetně montáže kruhový tlumič hluku DN 200 dl.600mm - podrobná specifikace, viz.D.1.4.03-03</t>
  </si>
  <si>
    <t>38</t>
  </si>
  <si>
    <t>Zař.č.2.9. Dodávka včetně montáže kruhový tlumič hluku DN 160 dl.600mm - podrobná specifikace, viz.D1.4.03-03</t>
  </si>
  <si>
    <t>39</t>
  </si>
  <si>
    <t>Zař.č.2.10. Dodávka včetně montáže plastový talířový ventil pro přívod vzduchu DN 160, RAL 9010</t>
  </si>
  <si>
    <t>40</t>
  </si>
  <si>
    <t>Zař.č.2.11. Dodávka včetně montáže plastový talířový ventil pro odvod vzduchu DN 160, RAL 9010</t>
  </si>
  <si>
    <t>41</t>
  </si>
  <si>
    <t>Zař.č.2.12. Dodávka včetně montáže plastový talířový ventil pro odvod vzduchu DN 125, RAL 9010</t>
  </si>
  <si>
    <t>42</t>
  </si>
  <si>
    <t>43</t>
  </si>
  <si>
    <t>Dodávka včetně montáže tepelně a protihlukově izolované ohebné hadice DN 200 tl.izolace 25mm (na, dopojení vzt jednotky zař.č.2.1.)</t>
  </si>
  <si>
    <t>44</t>
  </si>
  <si>
    <t>45</t>
  </si>
  <si>
    <t>46</t>
  </si>
  <si>
    <t>Dodávka včetně montáže protipožární izolace EI 30 na pozink.potrubí</t>
  </si>
  <si>
    <t>47</t>
  </si>
  <si>
    <t>48</t>
  </si>
  <si>
    <t>49</t>
  </si>
  <si>
    <t>zaregulování zařízení, zprovoznění, funkční zkoušky, protokoly, dokumentace skutečného stavu,, zaškolení obsluhy zař.č.2</t>
  </si>
  <si>
    <t>50</t>
  </si>
  <si>
    <t>51</t>
  </si>
  <si>
    <t>Zař.č.3.1. dodávka včetně montáže nástěnný axiální ventilátor včetně těsné zpětné klapky a časového, doběhu, DN 125, Vo=200m3/h - podrobná specifikace D.1.4.03-03</t>
  </si>
  <si>
    <t>52</t>
  </si>
  <si>
    <t>Zař.č.3.2. dodávka včetně montáže protidešťová žaluzie DN 125 hliník vč.síta</t>
  </si>
  <si>
    <t>53</t>
  </si>
  <si>
    <t>dodávka včetně montáže kruhové potrubí DN 125 dl.300mm vč.izolace</t>
  </si>
  <si>
    <t>54</t>
  </si>
  <si>
    <t>přesun hmot</t>
  </si>
  <si>
    <t>55</t>
  </si>
  <si>
    <t>56</t>
  </si>
  <si>
    <t>zaregulování zařízení, zprovoznění, funkční zkoušky, protokoly, dokumentace skutečného stavu,, zaškolení obsluhy zař.č.3</t>
  </si>
  <si>
    <t>57</t>
  </si>
  <si>
    <t>58</t>
  </si>
  <si>
    <t>Zař.č.4.1. dodávka včetně montáže nástěnný axiální ventilátor včetně těsné zpětné klapky a časového, doběhu, DN 125, Vo=200m3/h - podrobná specifikace D.1.4.03-03</t>
  </si>
  <si>
    <t>59</t>
  </si>
  <si>
    <t>Zař.č.4.2. dodávka včetně montáže protidešťová žaluzie DN 125 hliník vč.síta</t>
  </si>
  <si>
    <t>60</t>
  </si>
  <si>
    <t>zaregulování zařízení, zprovoznění, funkční zkoušky, protokoly, dokumentace skutečného stavu,, zaškolení obsluhy zař.č.4</t>
  </si>
  <si>
    <t>65</t>
  </si>
  <si>
    <t>Zař.č.5.1. dodávka včetně montáže střešní ventilátor v dvouotáčkovém provedení DN200, včetně násuvné, těsné zpětné klapky - podrobná specifikace D.1.4.03-03</t>
  </si>
  <si>
    <t>66</t>
  </si>
  <si>
    <t>Zař.č.5.2. dodávka včetně montáže kruhový tlumič hluku DN 200 dl.600mm tl.izolace 50mm</t>
  </si>
  <si>
    <t>67</t>
  </si>
  <si>
    <t>Zař.č.5.3. dodávka včetně montáže krycí mřížka DN 200 takohov</t>
  </si>
  <si>
    <t>68</t>
  </si>
  <si>
    <t>69</t>
  </si>
  <si>
    <t>70</t>
  </si>
  <si>
    <t>zaregulování zařízení, zprovoznění, funkční zkoušky, protokoly, dokumentace skutečného stavu,, zaškolení obsluhy zař.č.5</t>
  </si>
  <si>
    <t>71</t>
  </si>
  <si>
    <t>72</t>
  </si>
  <si>
    <t>Zař.č.6.1. Dodávka včetně montáže hybridní ventilátor DN 400, ventilátor je poháněný buď větrnou, energií nebo elektrickou energií o příkonu 24W, včetně prostupu, základny, podstavce pro montáže na</t>
  </si>
  <si>
    <t>šikmou střechu. Včetně elektronické řídící jednotky a teplotního čidla pro automatické sepnutí při překročení nastavené teploty v půdním prostoru - podrobná specifikace D.1.4.03-03</t>
  </si>
  <si>
    <t>73</t>
  </si>
  <si>
    <t>Dodávka včetně montáže spiro potrubí DN 400 dl.500mm + zakončení krycí mřížkou  takohov</t>
  </si>
  <si>
    <t>74</t>
  </si>
  <si>
    <t>75</t>
  </si>
  <si>
    <t>76</t>
  </si>
  <si>
    <t>zaregulování zařízení, zprovoznění, funkční zkoušky, protokoly, dokumentace skutečného stavu,, zaškolení obsluhy zař.č.6</t>
  </si>
  <si>
    <t>77</t>
  </si>
  <si>
    <t>M21</t>
  </si>
  <si>
    <t>Elektromontáže</t>
  </si>
  <si>
    <t>210 01 Trubková vedení, krabice, svorkovnice</t>
  </si>
  <si>
    <t>210010003R00</t>
  </si>
  <si>
    <t>Trubka ohebná pod omítku, typ 23.. 23 mm</t>
  </si>
  <si>
    <t>210010012R00</t>
  </si>
  <si>
    <t>Trubka tuhá z PVC volně/pod omítku + kolena 23 mm</t>
  </si>
  <si>
    <t>210010083R00</t>
  </si>
  <si>
    <t>Trubka pancéřová z PH, uložená pevně, 21 mm</t>
  </si>
  <si>
    <t>210010301R00</t>
  </si>
  <si>
    <t>Krabice přístrojová KP 68, KZ 3, bez zapojení</t>
  </si>
  <si>
    <t>210010321R00</t>
  </si>
  <si>
    <t>Krabice odbočná KR 68, se zapojením-kruhová</t>
  </si>
  <si>
    <t>210010322R00</t>
  </si>
  <si>
    <t>Krabice odbočná KR 97, se zapojením-kruhová</t>
  </si>
  <si>
    <t>210010351R00</t>
  </si>
  <si>
    <t>Rozvodka krabicová z lis. izol. 6455-11 do 4 mm2</t>
  </si>
  <si>
    <t>210 02 Ocelové konstrukce pro vnitřní rozvod, přístroje</t>
  </si>
  <si>
    <t>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t>
  </si>
  <si>
    <t>210020651R00</t>
  </si>
  <si>
    <t>Konstrukce ocelová nosná pro zařízení do 5 kg</t>
  </si>
  <si>
    <t>210020652R00</t>
  </si>
  <si>
    <t>Konstrukce ocelová nosná pro zařízení do 10 kg</t>
  </si>
  <si>
    <t>RX03</t>
  </si>
  <si>
    <t>kabelový žlab  100/50 mm s víkem</t>
  </si>
  <si>
    <t>RX04</t>
  </si>
  <si>
    <t>přepážka žlabu h 43mm</t>
  </si>
  <si>
    <t>RX01</t>
  </si>
  <si>
    <t>protipožární průchody stěnou / stropem viz technická zpráva</t>
  </si>
  <si>
    <t>soub.</t>
  </si>
  <si>
    <t>RX02</t>
  </si>
  <si>
    <t>průchody parobrzdnou deskou viz technická zpráva</t>
  </si>
  <si>
    <t>210020952R00</t>
  </si>
  <si>
    <t>Tabulka výstražná z polystyrénu formát A2 - A5</t>
  </si>
  <si>
    <t>210 10 Ukončení vodičů, soubory pro kabely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</si>
  <si>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</si>
  <si>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</si>
  <si>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</si>
  <si>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</si>
  <si>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</si>
  <si>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</si>
  <si>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210100101R00</t>
  </si>
  <si>
    <t>Ukončení drátů a lan Cu, Al - 1 žíla do 16 mm2</t>
  </si>
  <si>
    <t>210100251R00</t>
  </si>
  <si>
    <t>Ukončení celoplast. kabelů zákl./pás.do 4x10 mm2</t>
  </si>
  <si>
    <t>210100252R00</t>
  </si>
  <si>
    <t>Ukončení celoplast. kabelů zákl./pás.do 4x25 mm2</t>
  </si>
  <si>
    <t>210100258R00</t>
  </si>
  <si>
    <t>Ukončení celoplast. kabelů zákl./pás.do 5x4 mm2</t>
  </si>
  <si>
    <t>210100219R00</t>
  </si>
  <si>
    <t>Ukončení šňůry v gumové hadici do 5 x 6 mm2</t>
  </si>
  <si>
    <t>210 11 Spínací, spouštěcí a regulační ústrojí</t>
  </si>
  <si>
    <t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t>
  </si>
  <si>
    <t>210110001R00</t>
  </si>
  <si>
    <t>Spínač nástěnný jednopól.- řaz. 1, obyč.prostředí</t>
  </si>
  <si>
    <t>210110003R00</t>
  </si>
  <si>
    <t>Spínač nástěnný seriový - řaz. 5, obyč.prostředí</t>
  </si>
  <si>
    <t>210110044R0X</t>
  </si>
  <si>
    <t>dvojitý přep.stříd.-řazení 6+6 zápust.vč.zap.</t>
  </si>
  <si>
    <t>210110044R00</t>
  </si>
  <si>
    <t>Spínač zapuštěný dvojitý</t>
  </si>
  <si>
    <t>210110047R00</t>
  </si>
  <si>
    <t>Spínač zapuštěný jednopólový se signál. doutnavkou</t>
  </si>
  <si>
    <t>210110062R00</t>
  </si>
  <si>
    <t>Infrapasivní spínač osvětlení</t>
  </si>
  <si>
    <t>210110021R00</t>
  </si>
  <si>
    <t>Spínač nástěnný jednopól.- řaz. 1, venkovní</t>
  </si>
  <si>
    <t>210110023R00</t>
  </si>
  <si>
    <t>Spínač nástěnný seriový - řaz. 5, venkovní</t>
  </si>
  <si>
    <t>210110024R00</t>
  </si>
  <si>
    <t>Spínač nástěnný střídavý - řaz. 6, venkovní</t>
  </si>
  <si>
    <t>210110025R00</t>
  </si>
  <si>
    <t>Spínač nástěnný křížový - řaz. 7, venkovní</t>
  </si>
  <si>
    <t>210110022R00</t>
  </si>
  <si>
    <t>Spínač nástěnný dvoupól.- řaz. 2, venkovní</t>
  </si>
  <si>
    <t>210110511R00</t>
  </si>
  <si>
    <t>Vypínač vačkový v krytu S 25 VP, VL 01, 02</t>
  </si>
  <si>
    <t>210110082R00</t>
  </si>
  <si>
    <t>Spínač speciální sporákový 39563 - 23 C</t>
  </si>
  <si>
    <t>210111012R00</t>
  </si>
  <si>
    <t>Zásuvka domovní zapuštěná -  2P+Z,dvojí zapojení</t>
  </si>
  <si>
    <t>210111031R00</t>
  </si>
  <si>
    <t>Zásuvka domovní v krabici - 2P+Z, venkovní</t>
  </si>
  <si>
    <t>210111114R00</t>
  </si>
  <si>
    <t>Zásuvka průmyslová CZG 3243, 45 H,S,Z 3P+Z</t>
  </si>
  <si>
    <t>210 14 Ovládací, návěštní a signální přístroje</t>
  </si>
  <si>
    <t>Vyznačení upevňovacích bodů, případná montáž a demontáž částí přístroje, připevnění na nosnou konstrukci pomocí upevňovacích šroubů apod. a případná montáž upevňovací konstrukce. Zapojení přístrojů a vyzkoušení správnosti zapojení.</t>
  </si>
  <si>
    <t>210140650R00</t>
  </si>
  <si>
    <t>Termostat prostorový</t>
  </si>
  <si>
    <t>210140431R00</t>
  </si>
  <si>
    <t>Ovladač pomocných obvodů-1 tlačítkový v Al skříni</t>
  </si>
  <si>
    <t>210 16 Měřicí přístroje</t>
  </si>
  <si>
    <t>210160682R00</t>
  </si>
  <si>
    <t>Montáž elektroměru - třífázový</t>
  </si>
  <si>
    <t>210 19 Rozvaděče, rozvodné skříně, desky, svorkovnice</t>
  </si>
  <si>
    <t>Sestavení dílců demontovaných z transportních důvodů, usazení, vyvážení, upevnění, montáž a zapojení demontovaných přístrojů, kontrola spojů a jejich dotažení.</t>
  </si>
  <si>
    <t>210192722R00</t>
  </si>
  <si>
    <t>Štítek označovací pro přístroje - lepený</t>
  </si>
  <si>
    <t>210190001R00</t>
  </si>
  <si>
    <t>Montáž celoplechových rozvodnic do váhy 20 kg</t>
  </si>
  <si>
    <t>210190003R00</t>
  </si>
  <si>
    <t>Montáž celoplechových rozvodnic do váhy 100 kg</t>
  </si>
  <si>
    <t>210192561R00</t>
  </si>
  <si>
    <t>Svorkovnice ochranná se zapojením 6226-30-25 A</t>
  </si>
  <si>
    <t>210 80-2 Šňůry</t>
  </si>
  <si>
    <t>210802349R00</t>
  </si>
  <si>
    <t>Šňůra CYSY 5 x 2,50 mm2 pevně uložená</t>
  </si>
  <si>
    <t>2222280214</t>
  </si>
  <si>
    <t>vodič UTP 4x2x0,52 CAT 5</t>
  </si>
  <si>
    <t>210 81 Kabely silové</t>
  </si>
  <si>
    <t>210810045R00</t>
  </si>
  <si>
    <t>Kabel CYKY-m 750 V 3 x 1,5 mm2 pevně uložený</t>
  </si>
  <si>
    <t>A : 390</t>
  </si>
  <si>
    <t>B : 386</t>
  </si>
  <si>
    <t>P : 412</t>
  </si>
  <si>
    <t>210810046R00</t>
  </si>
  <si>
    <t>Kabel CYKY-m 750 V 3 x 2,5 mm2 pevně uložený</t>
  </si>
  <si>
    <t>A : 678</t>
  </si>
  <si>
    <t>B : 586</t>
  </si>
  <si>
    <t>P : 491</t>
  </si>
  <si>
    <t>210810054R00</t>
  </si>
  <si>
    <t>Kabel CYKY-m 750 V 4 x 16 mm2 pevně uložený</t>
  </si>
  <si>
    <t>A : 64</t>
  </si>
  <si>
    <t>210810055R00</t>
  </si>
  <si>
    <t>Kabel CYKY-m 750 V 5 x 1,5 mm2 pevně uložený</t>
  </si>
  <si>
    <t>A : 269</t>
  </si>
  <si>
    <t>B : 281</t>
  </si>
  <si>
    <t>C : 346</t>
  </si>
  <si>
    <t>210810056R00</t>
  </si>
  <si>
    <t>Kabel CYKY-m 750 V 5 x 2,5 mm2 pevně uložený</t>
  </si>
  <si>
    <t>A : 52</t>
  </si>
  <si>
    <t>210810057R00</t>
  </si>
  <si>
    <t>Kabel CYKY-m 750 V 5 x 4 mm2 pevně uložený</t>
  </si>
  <si>
    <t>B : 67</t>
  </si>
  <si>
    <t>RX05</t>
  </si>
  <si>
    <t>svítidlo LED  IP 54  1x22W</t>
  </si>
  <si>
    <t>RX06</t>
  </si>
  <si>
    <t>svit. zářivkové nástěnné 1x18W IP 20</t>
  </si>
  <si>
    <t>RX07</t>
  </si>
  <si>
    <t>svit.  LED přisazené 2x22W IP 54   + nouzový zdroj</t>
  </si>
  <si>
    <t>A : 18</t>
  </si>
  <si>
    <t>B : 31</t>
  </si>
  <si>
    <t>P : 62</t>
  </si>
  <si>
    <t>RX08</t>
  </si>
  <si>
    <t>A : 9</t>
  </si>
  <si>
    <t>B : 10</t>
  </si>
  <si>
    <t>P : 11</t>
  </si>
  <si>
    <t>RX09</t>
  </si>
  <si>
    <t>svit. LED interiérové 1x28E přisazené IP 20 + nouzový zdroj</t>
  </si>
  <si>
    <t>A : 20</t>
  </si>
  <si>
    <t>RX10</t>
  </si>
  <si>
    <t>A : 8</t>
  </si>
  <si>
    <t>RX11</t>
  </si>
  <si>
    <t>svit. LED panel 58W 596x596 mm IP 20  + nouzový zdroj</t>
  </si>
  <si>
    <t>A : 16</t>
  </si>
  <si>
    <t>RX12</t>
  </si>
  <si>
    <t>A : 5</t>
  </si>
  <si>
    <t>RX13</t>
  </si>
  <si>
    <t>svítidlo pro venkovní osvětlení LED 2x20W</t>
  </si>
  <si>
    <t>RX14</t>
  </si>
  <si>
    <t>svítidlo nouzové 11W /1 hod.   LED</t>
  </si>
  <si>
    <t>RX15</t>
  </si>
  <si>
    <t>svítidlo nouzové 11W /1 hod.  IP54 LED</t>
  </si>
  <si>
    <t>A : 6</t>
  </si>
  <si>
    <t>B : 12</t>
  </si>
  <si>
    <t>P : 8</t>
  </si>
  <si>
    <t>210 20 Svítidla a osvětlovací zařízení</t>
  </si>
  <si>
    <t>Montáž upevňovací konstrukce, případná oprava poškozeného nátěru, úplná montáž svítidla, tj. vyznačení umístění svítidla, jeho rozložení, zapojení vodičů, složení svítidla v celek, vybavení zdroji záření a vyzkoušení.</t>
  </si>
  <si>
    <t>210204101R00</t>
  </si>
  <si>
    <t>Výložník ocelový 1ramenný na zeď</t>
  </si>
  <si>
    <t>RY01</t>
  </si>
  <si>
    <t>vodič Cu 16 zž</t>
  </si>
  <si>
    <t>RY02</t>
  </si>
  <si>
    <t>vodič Cu 6 zž</t>
  </si>
  <si>
    <t>RY03</t>
  </si>
  <si>
    <t>vodič Cu 4 zž</t>
  </si>
  <si>
    <t>RY04</t>
  </si>
  <si>
    <t>svorka  pro ochranné pospojení  vč. Cu pásku</t>
  </si>
  <si>
    <t>RY06</t>
  </si>
  <si>
    <t>příložka pro ochr. pospojení na vodovodní baterii</t>
  </si>
  <si>
    <t>211010011R00</t>
  </si>
  <si>
    <t>Osazení hmoždinky do tvrd.kamene/betonu, HM 10</t>
  </si>
  <si>
    <t>211010002R00</t>
  </si>
  <si>
    <t>Osazení hmoždinky do cihlového zdiva, HM 8</t>
  </si>
  <si>
    <t>RY07</t>
  </si>
  <si>
    <t>Vysekání kapes zeď betonová pl. 0,1 m2, hl. 15 cm, včetně odvozu a likvidace suti</t>
  </si>
  <si>
    <t>RY08</t>
  </si>
  <si>
    <t>Vysekání rýh v betonových zdech 5x7 cm, včetně odvozu a likvidace suti</t>
  </si>
  <si>
    <t>RX99</t>
  </si>
  <si>
    <t>PPV</t>
  </si>
  <si>
    <t>M21a</t>
  </si>
  <si>
    <t>Elektromontáže - materiál</t>
  </si>
  <si>
    <t>00205</t>
  </si>
  <si>
    <t>trubka ohebná instal. pr.23 mm velmi nízká mechanická odolnost - 125N/5 cm</t>
  </si>
  <si>
    <t>50910</t>
  </si>
  <si>
    <t>trubka ohebná nízká mech. odolnost  320N   prum. 25mm</t>
  </si>
  <si>
    <t>62699</t>
  </si>
  <si>
    <t>trubka elektroinstalační střední mech. odolnost a odolnost šíření plamene  25mm</t>
  </si>
  <si>
    <t>00303</t>
  </si>
  <si>
    <t>krabice univerzální p. 73,5mm bez zapojení</t>
  </si>
  <si>
    <t>00304</t>
  </si>
  <si>
    <t>krabice přístrojová  p. 73,5mm h 66mm vč. zapojení</t>
  </si>
  <si>
    <t>00306</t>
  </si>
  <si>
    <t>krabice odbočná s víčkem a svorkovnicí p. 103mm vč.zapoj.</t>
  </si>
  <si>
    <t>74589</t>
  </si>
  <si>
    <t>krabice rozvodná IP 65 80x80mm</t>
  </si>
  <si>
    <t>61486</t>
  </si>
  <si>
    <t>svorkovnice krabicová   4x1-2,5mm2</t>
  </si>
  <si>
    <t>61487</t>
  </si>
  <si>
    <t>svorkovnice krabicová   5x1-2,5mm2</t>
  </si>
  <si>
    <t>61488</t>
  </si>
  <si>
    <t>svorkovnice krabicová   2x1-2,5mm2</t>
  </si>
  <si>
    <t>61489</t>
  </si>
  <si>
    <t>svorkovnice krabicová   3x1,5-4mm2</t>
  </si>
  <si>
    <t>06011</t>
  </si>
  <si>
    <t>výstraž. tab.z polystyrenu A5</t>
  </si>
  <si>
    <t>15772</t>
  </si>
  <si>
    <t>instalační kanál z ocelového drátu v povrchové úpravě galvanickyzinkováno 100/50/2000 mm  , 1,4 kg</t>
  </si>
  <si>
    <t>15776</t>
  </si>
  <si>
    <t>víko žlabu   proti mechanickému poškození kabelů  111x2000x1mm  1,2  kg</t>
  </si>
  <si>
    <t>93192</t>
  </si>
  <si>
    <t>přepážka žlabu h 43mm, t 0,8mm, 1,2kg galvanicky zinkováno</t>
  </si>
  <si>
    <t>94191</t>
  </si>
  <si>
    <t>spojka základní systémová pro spojení žlabů</t>
  </si>
  <si>
    <t>65696</t>
  </si>
  <si>
    <t>spojka k vytváření kolen ke kabelovému žlabu</t>
  </si>
  <si>
    <t>97192</t>
  </si>
  <si>
    <t>spojka uzemňovací ke kabelovému žlabu</t>
  </si>
  <si>
    <t>97193</t>
  </si>
  <si>
    <t>spojovací sada přepážky ke kabelovému žlabu</t>
  </si>
  <si>
    <t>97194</t>
  </si>
  <si>
    <t>spojovací sada víka ke kabelovému žlabu</t>
  </si>
  <si>
    <t>97195</t>
  </si>
  <si>
    <t>držák závitových tyčí při prostorové montáži</t>
  </si>
  <si>
    <t>97196</t>
  </si>
  <si>
    <t>držák závitových tyčí pro zavěšení kabelových žlabů  šířky 100mm</t>
  </si>
  <si>
    <t>94199</t>
  </si>
  <si>
    <t>držák podlahový  pro instalaci kabelových tras</t>
  </si>
  <si>
    <t>96979</t>
  </si>
  <si>
    <t>podpěra žlabu  pro podlahový držák - délka podpěry 130mm</t>
  </si>
  <si>
    <t>96901</t>
  </si>
  <si>
    <t>držák stojny pro ukotvení100x100mm</t>
  </si>
  <si>
    <t>94188</t>
  </si>
  <si>
    <t>nosník žlabu pro nástěnnou montáž  100 mm</t>
  </si>
  <si>
    <t>stojna prostorová pro kabelový žlab 700mm (1,5mm) sendzimirový</t>
  </si>
  <si>
    <t>94194</t>
  </si>
  <si>
    <t>nosná konstrukce pro upevnění rozvodných  krabice na žlab 95x95 mm</t>
  </si>
  <si>
    <t>62697</t>
  </si>
  <si>
    <t>protipožární průchod stěnou / stropem viz technická zpráva</t>
  </si>
  <si>
    <t>průchod parobrzdnou deskou viz technická zpráva</t>
  </si>
  <si>
    <t>00700</t>
  </si>
  <si>
    <t>spínač dvoumodulový ř. 1  IP 20 bezšroubkové svorky,  vč. montážního rámečku a dekoračního rámečku,, barva polar</t>
  </si>
  <si>
    <t>32245</t>
  </si>
  <si>
    <t>spínač dvoumodulový ř. 5  IP 20 bezšroubkové svorky,  vč. montážního rámečku a dekoračního rámečku,, barva polar</t>
  </si>
  <si>
    <t>00703</t>
  </si>
  <si>
    <t>spínač dvoumodulový ř. 6+6  IP 20 bezšroubkové svorky,  vč. montážního rámečku a dekoračního rámečku, , barva polar</t>
  </si>
  <si>
    <t>spínač jednomodulový ř. 7  IP 20 bezšroubkové svorky,  vč. montážního rámečku a dekoračního rámečku,, barva polar</t>
  </si>
  <si>
    <t>00584</t>
  </si>
  <si>
    <t>spínač dvoumodulový ř. 1/0  IP 20 bezšroubkové svorky,  vč. montážního rámečku a dekoračního rámečku, , barva polar</t>
  </si>
  <si>
    <t>00766</t>
  </si>
  <si>
    <t>zásuvka 230V ,  IP 20 bezšroubkové svorky,  vč. montážního rámečku a dekoračního rámečku, barva, polar</t>
  </si>
  <si>
    <t>62109</t>
  </si>
  <si>
    <t>ovladač ř. 0/1 IP 44 16A pro montáž na povrch barva bílá</t>
  </si>
  <si>
    <t>62110</t>
  </si>
  <si>
    <t>ovladač ř. 1 IP 44 16A pro montáž na povrch barva bílá</t>
  </si>
  <si>
    <t>62111</t>
  </si>
  <si>
    <t>ovladač ř. 5 IP 44 16A pro montáž na povrch barva bílá</t>
  </si>
  <si>
    <t>62112</t>
  </si>
  <si>
    <t>ovladač ř. 6 IP 44 16A pro montáž na povrch barva bílá</t>
  </si>
  <si>
    <t>62114</t>
  </si>
  <si>
    <t>ovladač ř. 7 IP 44 16A pro montáž na povrch barva bílá</t>
  </si>
  <si>
    <t>89622</t>
  </si>
  <si>
    <t>spínač páčkový trojpólový s instalační krabicí 16A/400V/3 pod omítku  barva bílá</t>
  </si>
  <si>
    <t>92945</t>
  </si>
  <si>
    <t>spínač trojpólový  400V/16A/3 na povrch vč, vývodek</t>
  </si>
  <si>
    <t>00769</t>
  </si>
  <si>
    <t>zásuvka 230V IP 44 pro montáž na povrch barva bílá</t>
  </si>
  <si>
    <t>68462</t>
  </si>
  <si>
    <t>zásuvka 400V/32A/5.kol.  pro montáž na povrch IP 54</t>
  </si>
  <si>
    <t>87822</t>
  </si>
  <si>
    <t>infrapasívní spínač osvětlení  stropní pro svítidla IP 20  360° barva bílá</t>
  </si>
  <si>
    <t>87842</t>
  </si>
  <si>
    <t>infrapasívní spínač osvětlení  nástěnný pro svítidla IP 54  180° barva bílá</t>
  </si>
  <si>
    <t>65446</t>
  </si>
  <si>
    <t>jistič  63B/3</t>
  </si>
  <si>
    <t>65460</t>
  </si>
  <si>
    <t>termostat prostorový IP 20 s týdenním programem, dvě nastavitelné teploty, prázdninový program,, české menu</t>
  </si>
  <si>
    <t>654577</t>
  </si>
  <si>
    <t>regulátor teploty prostorový IP 65 nastavitelný na 30°C</t>
  </si>
  <si>
    <t>10348</t>
  </si>
  <si>
    <t>označovací štítek lepený   PVC</t>
  </si>
  <si>
    <t>98954</t>
  </si>
  <si>
    <t>ovladač ve skříni uzamykatelný se spínacími kontakty</t>
  </si>
  <si>
    <t>56050</t>
  </si>
  <si>
    <t>elektroměr odpočtový 10-40A /400V</t>
  </si>
  <si>
    <t>41789</t>
  </si>
  <si>
    <t>ekvipotenc. svorkovnice pro ochr. pospojení</t>
  </si>
  <si>
    <t>RX16</t>
  </si>
  <si>
    <t>svítidlo  LED , 5000lm,  široký korpus PE, opálový, PC kryt,  IP65,  zdroj 700mA</t>
  </si>
  <si>
    <t>RX17</t>
  </si>
  <si>
    <t>svit.září. 1x18W přiraz  s vypínačem a trubicí 18W</t>
  </si>
  <si>
    <t>RX18</t>
  </si>
  <si>
    <t>svítidlo  LED  2x22W,  5000lm,  široký korpus, 1200mm, LED 4000K, korpus PE, opálový, PC kryt,  IP65, ,  zdroj 1400mA</t>
  </si>
  <si>
    <t>RX19</t>
  </si>
  <si>
    <t>svítidlo  LED  2x22W,  5000lm,  široký korpus, 1200mm, LED 4000K, korpus PE, opálový, PC kryt,  IP65, ,  zdroj 1400mA + nouzový zdroj</t>
  </si>
  <si>
    <t>RX20</t>
  </si>
  <si>
    <t>svítidlo LED interiérové kruhové  1x28W přisazené , 6x16 LED, 4000 K,  kryt opál PMMA, IP44, psům., 375mm, 500mA</t>
  </si>
  <si>
    <t>RX21</t>
  </si>
  <si>
    <t>svítidlo LED interiérové kruhové  1x28W přisazené , 6x16 LED, 4000 K,  kryt opál PMMA, IP44, psům., 375mm, 500mA + nouzový zdroj</t>
  </si>
  <si>
    <t>RX22</t>
  </si>
  <si>
    <t>svítidlo LED , panel, přisazený čtverec A, 600, teplá bílá, driver 1050mA</t>
  </si>
  <si>
    <t>RX23</t>
  </si>
  <si>
    <t>svítidlo LED , panel, přisazený čtverec A, 600, teplá bílá, driver 1050mA + nouzový zdroj</t>
  </si>
  <si>
    <t>82036</t>
  </si>
  <si>
    <t>výložník DVO na zeď</t>
  </si>
  <si>
    <t>RX24</t>
  </si>
  <si>
    <t>svítidlo LED VO , 4500lm, 4000K,  nízký opálový kryt, 1050mA, nestmívatelné, výložník pr.60</t>
  </si>
  <si>
    <t>RX25</t>
  </si>
  <si>
    <t>svítidlo nouzové LED SA, 3 hod. , IP 65 , polykarbonátový korpus svítidla,</t>
  </si>
  <si>
    <t>RX26</t>
  </si>
  <si>
    <t>svítidlo nouzové LED SA, 3 hod. , IP 40 , polykarbonátový korpus svítidla,</t>
  </si>
  <si>
    <t>33010</t>
  </si>
  <si>
    <t>piktogram pro nouzové svítidlo univerzální</t>
  </si>
  <si>
    <t>01267</t>
  </si>
  <si>
    <t>příplatek za recyklaci dle Zak. svítidla</t>
  </si>
  <si>
    <t>01268</t>
  </si>
  <si>
    <t>příplatek za recyklaci dle Zak. zdroje</t>
  </si>
  <si>
    <t>029200</t>
  </si>
  <si>
    <t>kabel Cu 3A(O)x1,5mm2</t>
  </si>
  <si>
    <t>A : 241</t>
  </si>
  <si>
    <t>B : 216</t>
  </si>
  <si>
    <t>P : 235</t>
  </si>
  <si>
    <t>02921</t>
  </si>
  <si>
    <t>kabel Cu 3C(J)x1,5mm2</t>
  </si>
  <si>
    <t>02922</t>
  </si>
  <si>
    <t>kabel Cu 3C(J)x2,5mm</t>
  </si>
  <si>
    <t>13553</t>
  </si>
  <si>
    <t>kabel Cu 4B(O)x16mm2</t>
  </si>
  <si>
    <t>02960</t>
  </si>
  <si>
    <t>kabel Cu 5C(J)x1,5mm2</t>
  </si>
  <si>
    <t>P : 346</t>
  </si>
  <si>
    <t>02961</t>
  </si>
  <si>
    <t>kabel Cu 5C(J)x2,5mm2</t>
  </si>
  <si>
    <t>02962</t>
  </si>
  <si>
    <t>kabel Cu 5C(J)x4mm2</t>
  </si>
  <si>
    <t>15307</t>
  </si>
  <si>
    <t>vodič slaněný Cu 5Ox2,5</t>
  </si>
  <si>
    <t>17895</t>
  </si>
  <si>
    <t>kabel UTP 4x2x0,52 cat. 5E  PVC</t>
  </si>
  <si>
    <t>A : 200</t>
  </si>
  <si>
    <t>12450</t>
  </si>
  <si>
    <t>vodič Cu 4  zž</t>
  </si>
  <si>
    <t>32855</t>
  </si>
  <si>
    <t>vodič Cu 6  zž</t>
  </si>
  <si>
    <t>32857</t>
  </si>
  <si>
    <t>vodič Cu 16  zž</t>
  </si>
  <si>
    <t>32860</t>
  </si>
  <si>
    <t>svorka na pospojení  na potrubí včetně Cu pásku</t>
  </si>
  <si>
    <t>32861</t>
  </si>
  <si>
    <t>zemnící svorka   na vodovodní baterie</t>
  </si>
  <si>
    <t>57800</t>
  </si>
  <si>
    <t>hmoždinka kovová do betonu</t>
  </si>
  <si>
    <t>10399</t>
  </si>
  <si>
    <t>kotva požárně  odolná</t>
  </si>
  <si>
    <t>91414</t>
  </si>
  <si>
    <t>sádrové pojivo</t>
  </si>
  <si>
    <t>100000</t>
  </si>
  <si>
    <t>podružný materiál</t>
  </si>
  <si>
    <t>M90</t>
  </si>
  <si>
    <t>HZS</t>
  </si>
  <si>
    <t>RXY01</t>
  </si>
  <si>
    <t>vyhledání a demontáž stávající instalace</t>
  </si>
  <si>
    <t>včetně manipulace s demontovaným materiálem, odvoz a likvidace demontovaného materiálu</t>
  </si>
  <si>
    <t>RXY02</t>
  </si>
  <si>
    <t>úprava stávajícího rozvaděče</t>
  </si>
  <si>
    <t>RXY03</t>
  </si>
  <si>
    <t>spolupráce s revizním technikem</t>
  </si>
  <si>
    <t>RXY04</t>
  </si>
  <si>
    <t>spolupráce montéra s ostatními účastníky stavby</t>
  </si>
  <si>
    <t>M99</t>
  </si>
  <si>
    <t>Dodávky zařízení</t>
  </si>
  <si>
    <t>RXY001</t>
  </si>
  <si>
    <t>rozvaděč R- Útulek viz výkres č.6</t>
  </si>
  <si>
    <t>RXY002</t>
  </si>
  <si>
    <t>ovládací skříň odtahový ventilátor viz výkres č.7</t>
  </si>
  <si>
    <t>RXY112</t>
  </si>
  <si>
    <t>lešení lehké do výšky 6m</t>
  </si>
  <si>
    <t>RXY013</t>
  </si>
  <si>
    <t>vysokozdvižná plošina</t>
  </si>
  <si>
    <t>RXY016</t>
  </si>
  <si>
    <t>doprava plošiny</t>
  </si>
  <si>
    <t>210 22 Vedení uzemňovací</t>
  </si>
  <si>
    <t>210220022R00</t>
  </si>
  <si>
    <t>Vedení uzemňovací v zemi FeZn, D 8 - 10 mm</t>
  </si>
  <si>
    <t>Montáž včetně dodávky pomocného a spojovacího materiálu, mimo položek samostantně uvedených v dílu materiálu.</t>
  </si>
  <si>
    <t>210220101R0X</t>
  </si>
  <si>
    <t>Vodiče svodové drát AlMgSi 8 vč. podpěr</t>
  </si>
  <si>
    <t>210220021R00</t>
  </si>
  <si>
    <t>Vedení uzemňovací v zemi FeZn do 120 mm2</t>
  </si>
  <si>
    <t>RXZ01</t>
  </si>
  <si>
    <t>svorka univerzální</t>
  </si>
  <si>
    <t>RXZ02</t>
  </si>
  <si>
    <t>svorka kolatina/pásovina</t>
  </si>
  <si>
    <t>RXZ03</t>
  </si>
  <si>
    <t>svorka pásovina / pásovina</t>
  </si>
  <si>
    <t>RXZ04</t>
  </si>
  <si>
    <t>svorka zkušební litinová</t>
  </si>
  <si>
    <t>RXZ05</t>
  </si>
  <si>
    <t>svorka na potrubí univerzální</t>
  </si>
  <si>
    <t>RXZ06</t>
  </si>
  <si>
    <t>ochranné antikorozní  pouzdro pro průchod</t>
  </si>
  <si>
    <t>RXZ07</t>
  </si>
  <si>
    <t>štítek označovací</t>
  </si>
  <si>
    <t>RXZ08</t>
  </si>
  <si>
    <t>ochranný úhelník s držáky do zdiva</t>
  </si>
  <si>
    <t>RXZ09</t>
  </si>
  <si>
    <t>tvarování montážního dílu</t>
  </si>
  <si>
    <t>RXZ10</t>
  </si>
  <si>
    <t>tvarování pomocného jímače</t>
  </si>
  <si>
    <t>RXZ11</t>
  </si>
  <si>
    <t>35898</t>
  </si>
  <si>
    <t>drát FeZn 10</t>
  </si>
  <si>
    <t>Dodávka materiálu</t>
  </si>
  <si>
    <t>82694</t>
  </si>
  <si>
    <t>drát AlMgSi 8</t>
  </si>
  <si>
    <t>56840</t>
  </si>
  <si>
    <t>páska zemnící Fezn 30X4</t>
  </si>
  <si>
    <t>60211</t>
  </si>
  <si>
    <t>35900</t>
  </si>
  <si>
    <t>svorka kulatina / pásovina</t>
  </si>
  <si>
    <t>61700</t>
  </si>
  <si>
    <t>35905</t>
  </si>
  <si>
    <t>1056318</t>
  </si>
  <si>
    <t>svorka na potrubí nerez univerzální na potrubí a okapové trouby</t>
  </si>
  <si>
    <t>61000</t>
  </si>
  <si>
    <t>svorka okapová  AlMgSi malá</t>
  </si>
  <si>
    <t>95219</t>
  </si>
  <si>
    <t>ochranné pouzdro pro průchod stěnou</t>
  </si>
  <si>
    <t>35441846R</t>
  </si>
  <si>
    <t>30772</t>
  </si>
  <si>
    <t>ochranný úhelník</t>
  </si>
  <si>
    <t>35715</t>
  </si>
  <si>
    <t>držák ochranného úhelníku</t>
  </si>
  <si>
    <t>64182</t>
  </si>
  <si>
    <t>držák hromosvodného drátu dle druhu krytiny</t>
  </si>
  <si>
    <t>1000T</t>
  </si>
  <si>
    <t>Podružný materiál</t>
  </si>
  <si>
    <t>M22</t>
  </si>
  <si>
    <t>Montáž sdělovací a zabezp. techniky</t>
  </si>
  <si>
    <t>RAX01</t>
  </si>
  <si>
    <t>ústředna</t>
  </si>
  <si>
    <t xml:space="preserve"> BOX velký univerzální plechový box pro ústředny a další komponenty, příprava na druhý TAMPER proti sejmutí ze zdi - lze dokoupit a vyhovět kategorii rizik 3 - střední a vyšší, otvory pro panel ústředny a moduly , ideální řešení pro střední a velké instalace , akku 12V/7Ah, trafo 40VA</t>
  </si>
  <si>
    <t>lanko CYA 1,5 č,m, mech. zámek</t>
  </si>
  <si>
    <t>DLE PD.</t>
  </si>
  <si>
    <t>RAX02</t>
  </si>
  <si>
    <t>houkačka - elegantní venkovní piezo-siréna s nízkým odběrem a s vestavěným Ni-MH akumulátorem</t>
  </si>
  <si>
    <t>houkačka - elegantní venkovní piezo-siréna s nízkým odběrem a s vestavěným Ni-MH akumulátorem (výrazně lepší parametry než NiCd), 2 režimy činnosti, zdvojený TAMPER, napájení 9 - 16 V =/450 mA, akustický tlak 118 dB + stroboskop, AKKU pack Ni-MH v ceně</t>
  </si>
  <si>
    <t>RAX03</t>
  </si>
  <si>
    <t>magnetický kontakt - malý, samolepící, s drátovým vývodem</t>
  </si>
  <si>
    <t>magnetický kontakt - malý, samolepící, s drátovým vývodem, možnost nalepit samolepkou + přišroubovat, rozměry 33 x 13 x 7 mm, pracovní vzdálenost max. 24 mm</t>
  </si>
  <si>
    <t>RAX04</t>
  </si>
  <si>
    <t>magnetický kontakt - masivní kovový pro velká vrata</t>
  </si>
  <si>
    <t>magnetický kontakt - masivní kovový pro velká vrata, drátové vývody, rozměry 50 x 17 x 10 mm, pracovní vzdálenost max. 45 mm</t>
  </si>
  <si>
    <t>RAX05</t>
  </si>
  <si>
    <t>kabel  6x0,22 - Sdělovací kabeláž typ lanko,</t>
  </si>
  <si>
    <t>kabel  6x0,22 - Sdělovací kabeláž typ lanko, průřez 0,22 mm2 pro slaboproudé rozvody EZS v balení po 100/300 m délky, značení délky na plášti kabelu.</t>
  </si>
  <si>
    <t>RAX06</t>
  </si>
  <si>
    <t>sběrnicový detektor - napojení přímo na sběrnici</t>
  </si>
  <si>
    <t>sběrnicový detektor - napojení přímo na sběrnici, DUAL PIR senzor, 100% digitální detektor, patentovaná SW ochrana "SHIELD", digitální automatický čítač pulzů a teplotní kompenzace, kovový kryt, inteligentní přizpůsobení se prostředí, ovládání vlastností z ústředny, dosah 12 m/110°, vyměnitelné clony, -20 až 50°C</t>
  </si>
  <si>
    <t>RAX07</t>
  </si>
  <si>
    <t>detektor rozbití skla - 100% digitální detektor rozbití skla</t>
  </si>
  <si>
    <t>detektor rozbití skla - 100% digitální detektor rozbití skla, klasické zapojení NC (RELÉ), digitální detekce širokého spektra parametrů včetně tlakového nárazu, vysoká odolnost vůči falešným poplachům, nastavitelná citlivost (2 úrovně) a paměť poplachu (MEMORY), dosah 9/4,5 m dle nastavení, odběr max. 23 mA, -10 až +50°C, navíc obsahuje obojí připojení - klasické zapojení NC (RELÉ) i sběrnicový režim DGP/EVO BUS, odběr max. 37 mA</t>
  </si>
  <si>
    <t>DLE PD</t>
  </si>
  <si>
    <t>RAX08</t>
  </si>
  <si>
    <t>expander s 8 x 2 zónami s ATZ připojitelný na sběrnici</t>
  </si>
  <si>
    <t>expander s 8 x 2 zónami s ATZ připojitelný na sběrnici, 1 x PGM výstup, kompatibilní i pro SP/MG</t>
  </si>
  <si>
    <t>RAX09</t>
  </si>
  <si>
    <t>radiová nadstavba pro ustřednu s obousměrnou komunikací</t>
  </si>
  <si>
    <t>radiová nadstavba pro ustřednu s obousměrnou komunikací umožňuje připojit k systémům veškeré bezdrátové prvky , lze připojit 32 bezdrátových zón + navíc 32/999 klíčenek , 2 x PGM + 1 x RELÉ, plastový kryt</t>
  </si>
  <si>
    <t>RAX10</t>
  </si>
  <si>
    <t>osobní ovladač</t>
  </si>
  <si>
    <t xml:space="preserve">   osobní ovladač - 4 tlačítka - 5 funkcí, podsvícení,  indikační LED, dosah cca 30/45/60 m , knoflíková baterie 2032 v ceně, možnost dálkově zjistit stav ústředny na dotaz tlačítkem INFO</t>
  </si>
  <si>
    <t>RAX11</t>
  </si>
  <si>
    <t>GSM brána - komunikátor GSM/GPRS pro ústřednu se signalizačními LED</t>
  </si>
  <si>
    <t>GSM brána - komunikátor GSM/GPRS pro ústřednu se signalizačními LED, přenos formátů na PCO v pásmu GSM i GPRS, dálkové programování přes GPRS a WinLoad/NEware (48 Kbit/s), SMS zprávy uživateli - poplachy na zóně včetně popisů, zapnutí, vypnutí, poruchy, umožňuje připojit hlasový modul  pro přenos hlasových zpráv a dálkové uživatelské ovládání ústředny, 16 telefonních čísel pro sms zprávy, ovládání výstupů na ústředně až do počtu 8 přes VDMP a tónovou volbu, česká verze, anténa a plechový box součástí dodávky</t>
  </si>
  <si>
    <t>bez karty GSM operátora - dodá investor</t>
  </si>
  <si>
    <t>RAX12</t>
  </si>
  <si>
    <t>modul pro komunikaci přes LAN/Internet</t>
  </si>
  <si>
    <t>modul pro komunikaci přes LAN/Internet, protokol HTTPS, emaily s podporou SSL, pro ústřednu, dálkové programování pomocí SW WINLOAD/BABYWARE/NEWARE, ovládání uživatelem přes obyčejný web prohlížeč EXPLORER nebo MOZILLA (zapnutí/vypnutí/prohlížení stavu/64 událostí historie), zasílání e-mailů uživatelům (zapnutí, vypnutí, poplach, porucha), 2 programovatelné vstupy/výstupy</t>
  </si>
  <si>
    <t>pro konunikaci PC s ustřednou - obsahuje web server</t>
  </si>
  <si>
    <t>RAX13</t>
  </si>
  <si>
    <t>SW aplikace pro ovládání ústředen pomocí iPhone, iPodu nebo iPadu</t>
  </si>
  <si>
    <t>Instalace SW aplikace do zařízení investora, pro ovládání ústředen pomocí iPhone, iPodu nebo iPadu včetně nákupu aplikace z Apple store.</t>
  </si>
  <si>
    <t>RAX14</t>
  </si>
  <si>
    <t>aplikace pro ovládání ústředen pomocí mobilního zařízení s OS Android</t>
  </si>
  <si>
    <t>Instalace SW aplikace do zařízení investora, aplikace pro ovládání ústředen pomocí mobilního zařízení s OS Android, včentě nákupu aplikace.</t>
  </si>
  <si>
    <t>RAX15</t>
  </si>
  <si>
    <t>zaškolení obsluhy</t>
  </si>
  <si>
    <t>ústředna - základní deska pro 192 zón, 999 kódů, 8 podsystémů, 2048 událostí, 4 x PGM opto-relé + 1 x PGM relé + relé pro sirénu, 8 x 2 zóny na desce;</t>
  </si>
  <si>
    <t>klávesnice - textová klávesnice LCD se dvěma řádky, česká verze, 1 klávesnicová zóna, 1PGM na desce, modré podsvícení</t>
  </si>
  <si>
    <t>M23</t>
  </si>
  <si>
    <t>Montáže potrubí</t>
  </si>
  <si>
    <t>230 01 Potrubí ocelové</t>
  </si>
  <si>
    <t>V položkách jsou zakalkulovány náklady na všechny běžně související operace k provedení kompletní montáže.</t>
  </si>
  <si>
    <t>230 01-3 Montáž potrubí předizolovaného</t>
  </si>
  <si>
    <t>230013041R00</t>
  </si>
  <si>
    <t>Mont.předizol. potr.DN 40 mm,D 110 mm,spoj po 6 m</t>
  </si>
  <si>
    <t>Primární rozvod teplovodu společně s výměníkovou stanicí nutno při realizaci konzultovat s provozovatelem sítě teplovodu a do této položky případně zahrnout všechny práce či dodávky materiálu, které nejsou dále specifikovány samostatnými položkami.</t>
  </si>
  <si>
    <t>Stavební a bourací práce související jsou již vykázány ve stavební části rozpočtu.</t>
  </si>
  <si>
    <t>vedení pod podlahou : 12*2</t>
  </si>
  <si>
    <t>přípočet za tvarovky : 0,4</t>
  </si>
  <si>
    <t>998 73-3 Přesun hmot pro rozvody potrubí</t>
  </si>
  <si>
    <t>998733101R00</t>
  </si>
  <si>
    <t>..., výšky do 6 m</t>
  </si>
  <si>
    <t>11x</t>
  </si>
  <si>
    <t>Propojení v šachtě, včetně pomocného materiálu</t>
  </si>
  <si>
    <t>12x</t>
  </si>
  <si>
    <t>Zkouška těsnosti potrubí, kontrola svarů dle techn. přepdpisu výrobce potrubí a ČSN</t>
  </si>
  <si>
    <t>13x</t>
  </si>
  <si>
    <t>Chránička PE DN40, uložení chráničky pro komunikační vedení, včetně dodávky chráničky</t>
  </si>
  <si>
    <t>3*12</t>
  </si>
  <si>
    <t>23 X1</t>
  </si>
  <si>
    <t>Kulový kohout vypouštěcí DN15, armatura systémová k potrubí, včetně montáže</t>
  </si>
  <si>
    <t>Hadicová vývodka a zátka</t>
  </si>
  <si>
    <t>23 X2</t>
  </si>
  <si>
    <t>Automatický odvzdušňovací ventil DN15, armatura systémová k potrubí, včetně montáže</t>
  </si>
  <si>
    <t>Mosaz, zpětná klapka</t>
  </si>
  <si>
    <t>14710016R</t>
  </si>
  <si>
    <t>trubka předizolovaná svařovaná; ocel 11353, plášť.trubka PE; DN = 40,0 mm; vnější průměr nos. trub. 48,3 mm; tl. stěny vnitř. trub. 2,6 mm; vnější průměr plášť. trub. 110,0 mm; teplota média - 200 až do + 140 °C</t>
  </si>
  <si>
    <t>ocelové bezešvé potrubí+ ochranný plášť z polyetylenu PE a tep. izolace z tvrdého polyuretanu PUR, teplota</t>
  </si>
  <si>
    <t>max. 149°Cpevnost v tlaku 0,3 MPa,</t>
  </si>
  <si>
    <t>12*2</t>
  </si>
  <si>
    <t>731</t>
  </si>
  <si>
    <t>Kotelny</t>
  </si>
  <si>
    <t>MARX02</t>
  </si>
  <si>
    <t>Venkovní čidla</t>
  </si>
  <si>
    <t>MARX01</t>
  </si>
  <si>
    <t>Ekvitermní řídící systém</t>
  </si>
  <si>
    <t>Zhotoviteli se před naceněním uvedené poptávky a specifikace důrazně doporučuje konzultace řešení a provedení se správcem teplovodní sítě.</t>
  </si>
  <si>
    <t>Specifikace řídícího systému:</t>
  </si>
  <si>
    <t>8 × GO číslicový výstup 24 V / 0,3 A ss.</t>
  </si>
  <si>
    <t>8 × GO číslicový vstup 24 V ss. / stř.</t>
  </si>
  <si>
    <t>8 × analogový vstup U / I / Ni1000 / Pt1000</t>
  </si>
  <si>
    <t>4 × analogový výstup 0 V až 10 V</t>
  </si>
  <si>
    <t>RS232, RS485 GO, Ethernet 10 / 100 Mbps</t>
  </si>
  <si>
    <t>Integrovaný webový server</t>
  </si>
  <si>
    <t>Slot na micro SD kartu</t>
  </si>
  <si>
    <t>Montáž na DIN lištu 35 mm</t>
  </si>
  <si>
    <t>LCD displej (122 × 32) bodů, klávesnice</t>
  </si>
  <si>
    <t>TECHNICKÉ ÚDAJE</t>
  </si>
  <si>
    <t>CPU procesní / komunikační</t>
  </si>
  <si>
    <t>Paměť Flash 2 MB + 256 KB</t>
  </si>
  <si>
    <t>Paměť RAM (zálohovaná) 1024 KB</t>
  </si>
  <si>
    <t>Zálohování RAM + RTC Lithiová baterie, 5 let</t>
  </si>
  <si>
    <t>Slot pro paměťovou kartu Micro SD</t>
  </si>
  <si>
    <t>Vstupy 8 × DI + 8 × AI</t>
  </si>
  <si>
    <t>Číslicové vstupy 24 V ss./stř.</t>
  </si>
  <si>
    <t>Analogové vstupy 0 V až 5 V / 0 V až 10 V / 0 mA až 20 mA /</t>
  </si>
  <si>
    <t>/ Ni1000 / Pt1000</t>
  </si>
  <si>
    <t>Galv. oddělení číslicových vstupů Ano *)</t>
  </si>
  <si>
    <t>Galv. oddělení analog. vstupů Ne</t>
  </si>
  <si>
    <t>Výstupy 8 × DO + 4 × AO</t>
  </si>
  <si>
    <t>Číslicové výstupy 24 V/0,3 A ss.</t>
  </si>
  <si>
    <t>Analogové výstupy 0 V až 10 V (max. 10 mA)</t>
  </si>
  <si>
    <t>Galv. oddělení číslicových výstupů Ano *)</t>
  </si>
  <si>
    <t>Galv. oddělení analogových výstupů Ne</t>
  </si>
  <si>
    <t>Sériový komunikační kanál 1 × RS232 (RJ45), dle EIA-561</t>
  </si>
  <si>
    <t>1 × RS485 (Konektory</t>
  </si>
  <si>
    <t>Ethernet 10/100 Mbps, RJ45, dle IEEE802.3</t>
  </si>
  <si>
    <t>Galvanické oddělení RS232 Ne</t>
  </si>
  <si>
    <t>Galvanické oddělení RS485 Ano *)</t>
  </si>
  <si>
    <t>Napájení 19,2 V ss. až 28,8 V ss.</t>
  </si>
  <si>
    <t>Odběr (bez výstupů) Max. 200 mA při 24 V ss.</t>
  </si>
  <si>
    <t>Referenční napětí Interní 5,000 V ss. ±1 mV</t>
  </si>
  <si>
    <t>Zobrazovač Grafický, (122 × 32) bodů</t>
  </si>
  <si>
    <t>Klávesnice 8 tlačítek</t>
  </si>
  <si>
    <t>Připojení signálů Pružinové konektory</t>
  </si>
  <si>
    <t>Krytí IP20</t>
  </si>
  <si>
    <t>Pracovní teplota 0 °C až 50 °C</t>
  </si>
  <si>
    <t>Maximální vlhkost okolí &lt; 95 % nekondenzující</t>
  </si>
  <si>
    <t>Montáž DIN lišta 35 mm</t>
  </si>
  <si>
    <t>Hmotnost 500 g</t>
  </si>
  <si>
    <t>Rozměry (š × v × h) (160 × 98 × 74) mm</t>
  </si>
  <si>
    <t>MARX03</t>
  </si>
  <si>
    <t>El. instalační materiál</t>
  </si>
  <si>
    <t>MARX04</t>
  </si>
  <si>
    <t>Montážní práce</t>
  </si>
  <si>
    <t>!!!! Zhotoviteli se před naceněním uvedené poptávky a specifikace důrazně doporučuje konzultace řešení a provedení se správcem teplovodní sítě a budoucím dodavatelem tepla.</t>
  </si>
  <si>
    <t>Včetně revizí, zkoušky a zaškolení obsluhy.</t>
  </si>
  <si>
    <t>MARX05</t>
  </si>
  <si>
    <t>Software</t>
  </si>
  <si>
    <t>Software v souladu s specifikovanou ekvitermní řídící jednotkou.</t>
  </si>
  <si>
    <t>VSX01</t>
  </si>
  <si>
    <t>Primární část - Filtr 20F 16/135-E/E AISI 302 DN20, PN16 (90°C), Závit, 1,3 kPa 0 - 135</t>
  </si>
  <si>
    <t>VSX02</t>
  </si>
  <si>
    <t>Primární část - Měřič tepla  DN15 Qn 1,5 m3/h délka 110mm G3/4“ čidlo M10x1 Alu-bronz 0°C - 150°C</t>
  </si>
  <si>
    <t>VSX03</t>
  </si>
  <si>
    <t>Primární část - vypouštěcí kohout  15KK 16/110 - se zátkou mosaz DN15, PN16 (90°C), Závit 0 - 110</t>
  </si>
  <si>
    <t>VSX04</t>
  </si>
  <si>
    <t>Primární část TV - Regulační ventil 2V Bronz DN15, PN16 (90°C), Závit, q=0,24 l/s 0 - 110</t>
  </si>
  <si>
    <t>VSX05</t>
  </si>
  <si>
    <t>Primární část TV - Pohon (230V,3points) Plast230V, 3 points 0 - 130</t>
  </si>
  <si>
    <t>VSX06</t>
  </si>
  <si>
    <t>Primární část TV - Výměník deskový AISI 316 PN16, 90°C, Q=40kW 0°C - 135°C</t>
  </si>
  <si>
    <t>VSX07</t>
  </si>
  <si>
    <t>Primární část UT - Regulační ventil 2V Bronz DN15, PN16 (90°C), Závit, q=0,24 l/s 0 - 110</t>
  </si>
  <si>
    <t>VSX08</t>
  </si>
  <si>
    <t>Primární část UT - Pohon (230V,3points) Plast 230V, 3 points 0 - 110</t>
  </si>
  <si>
    <t>VSX09</t>
  </si>
  <si>
    <t>Primární část UT - Výměník deskový AISI 316 PN16, 90°C, Q=30kW 0°C - 135°C</t>
  </si>
  <si>
    <t>VSX10</t>
  </si>
  <si>
    <t>Sekundární část - Manometr RA 63.1/4" 6 ba mosaz 0 - 6 bar 0 - 6</t>
  </si>
  <si>
    <t>VSX11</t>
  </si>
  <si>
    <t>Sekundární část - Čidlo teploty Ni1000 1 Ni1000 5 - 100</t>
  </si>
  <si>
    <t>VSX12</t>
  </si>
  <si>
    <t>Sekundární část - Pojistný ventil PV 527 1/2" x 3/4" 3bar mosaz 5 - 110</t>
  </si>
  <si>
    <t>VSX13</t>
  </si>
  <si>
    <t>Sekundární část - vypouštěcí kohout 15KK 16/110 - se zátkou mosaz DN15, PN16 (60°C), Závit 0 - 110</t>
  </si>
  <si>
    <t>VSX14</t>
  </si>
  <si>
    <t>Sekundární část - Zpětný ventil 15ZV 16/100-I/I mosaz DN15, PN16 (60°C), Závit 0 - 100</t>
  </si>
  <si>
    <t>VSX15</t>
  </si>
  <si>
    <t>Sekundární část - Uzavírací ventil 15KK 16/110-E/I mosaz DN15, PN16 (60°C), Závit 0 - 110</t>
  </si>
  <si>
    <t>VSX16</t>
  </si>
  <si>
    <t>Větev přímá, č.1 - Kulový kohout  20KK 16/110-I/I s motýlkem mosaz DN20, PN16 (80°C), Závit, 0,2 kPa, 0 - 110</t>
  </si>
  <si>
    <t>VSX17</t>
  </si>
  <si>
    <t>Větev přímá, č.1 - Filtr  20F 16/120-E/I AISI 304 DN20, PN16 (60°C), Závit, 1,2 kPa 0 - 120</t>
  </si>
  <si>
    <t>VSX18</t>
  </si>
  <si>
    <t>Větev přímá, č.1 - Čerpadlo  - Okruh č.1 DN15, PN6 (80°C), Závit, q=0,12 l/s, dp=20,8 (42) kPa, 0,, 44A, 230V, 1f Litina DN15, PN6 (80°C), Závit, q=0,12 l/s, dp=20,8 (42) kPa, 0,44A, 230V, 1f 0 - 110</t>
  </si>
  <si>
    <t>VSX19</t>
  </si>
  <si>
    <t>Větev přímá, č.1 - Čidlo teploty Ni1000 1 Ni1000 5 - 100</t>
  </si>
  <si>
    <t>VSX20</t>
  </si>
  <si>
    <t>Větev přímá, č.1 - Regulační ventil 3V DN20, PN16 (90°C), Závit, q=0,22 l/s, dp=8 (4) kPa, 5,5 mm, Bronz DN20, PN16 (90°C), Závit, q=0,22 l/s, dp=8 (4) kPa, 5,5 mm 0 - 110</t>
  </si>
  <si>
    <t>VSX21</t>
  </si>
  <si>
    <t>Větev přímá, č.1 - Pohon (230V,3points) Plast 230V, 3 points 0 - 110</t>
  </si>
  <si>
    <t>VSX22</t>
  </si>
  <si>
    <t>VSX23</t>
  </si>
  <si>
    <t>Větev přímá, č.2 - Kulový kohout  20KK 16/110-I/I s motýlkem mosaz DN20, PN16 (80°C), Závit, 0,2 kPa, 0 - 110</t>
  </si>
  <si>
    <t>VSX24</t>
  </si>
  <si>
    <t>Větev přímá, č.2 - Filtr  20F 16/120-E/I AISI 304 DN20, PN16 (60°C), Závit, 1,2 kPa 0 - 120</t>
  </si>
  <si>
    <t>VSX25</t>
  </si>
  <si>
    <t>Větev přímá, č.2 - Čerpadlo  - Okruh č.2 DN15, PN6 (80°C), Závit, q=0,12 l/s, dp=20,8 (42) kPa, 0,, 44A, 230V, 1f Litina DN15, PN6 (80°C), Závit, q=0,12 l/s, dp=20,8 (42) kPa, 0,44A, 230V, 1f 0 - 110</t>
  </si>
  <si>
    <t>VSX26</t>
  </si>
  <si>
    <t>Větev přímá, č.2 - Čidlo teploty Ni1000 1 Ni1000 5 - 100</t>
  </si>
  <si>
    <t>VSX27</t>
  </si>
  <si>
    <t>Větev přímá, č.2 - Regulační ventil 3V DN15, PN16 (90°C), Závit, q=0,12 l/s, dp=8 (3) kPa, 5,5 mm, Bronz DN15, PN16 (90°C), Závit, q=0,12 l/s, dp=8 (3) kPa, 5,5 mm 0 - 110</t>
  </si>
  <si>
    <t>VSX28</t>
  </si>
  <si>
    <t>Větev přímá, č.2 - Pohon (230V,3points) Plast 230V, 3 points 0 - 110</t>
  </si>
  <si>
    <t>VSX29</t>
  </si>
  <si>
    <t>Větev přímá, č.2 -  Kulový kohout  20KK 16/110-I/I s motýlkem mosaz DN20, PN16 (80°C), Závit, 0,2, kPa 0 - 110</t>
  </si>
  <si>
    <t>VSX30</t>
  </si>
  <si>
    <t>Příprava TV - Kulový kohout 25KK 65/180-I/I 316 AISI 316 0 - 180</t>
  </si>
  <si>
    <t>VSX31</t>
  </si>
  <si>
    <t>VSX32</t>
  </si>
  <si>
    <t>Příprava TV - Zpětná klapka 25ZV 16/150-I/I 304 AISI 304 0 - 150</t>
  </si>
  <si>
    <t>VSX33</t>
  </si>
  <si>
    <t>Příprava TV - Čidlo teploty  Ni1000 AISI 316 Ni1000 0 - 180</t>
  </si>
  <si>
    <t>VSX34</t>
  </si>
  <si>
    <t>Příprava TV - Pojistný ventil PV 531 1/2" x 3/4" 8bar mosaz 5 - 100</t>
  </si>
  <si>
    <t>VSX35</t>
  </si>
  <si>
    <t>Příprava TV - Zpětný ventil 15ZV 16/100-I/I mosaz 0 - 100</t>
  </si>
  <si>
    <t>VSX36</t>
  </si>
  <si>
    <t>Příprava TV - Uzavírací ventil 15KK 16/110-E/I mosaz 0 - 110</t>
  </si>
  <si>
    <t>VSX37</t>
  </si>
  <si>
    <t>Cirkulace - Kulový kohout  25KK 65/180-I/I 316 AISI 316 DN25, PN40 (50°C), Závit 0 - 180</t>
  </si>
  <si>
    <t>VSX38</t>
  </si>
  <si>
    <t>Cirkulace - Filtr  25F 40/240-I/I 316 AISI 316 DN25, PN40 (50°C), Závit, 0,1 kPa 0 - 240</t>
  </si>
  <si>
    <t>VSX39</t>
  </si>
  <si>
    <t>Cirkulace - Zpětná klapka  25ZV 16/150-I/I 304 AISI 304 DN25, PN16 (50°C), Závit 0 - 150</t>
  </si>
  <si>
    <t>VSX40</t>
  </si>
  <si>
    <t>Cirkulace - Čerpadlo cirkulační DN20, PN10 (50°C), Závit, q=0,1 l/s, dp=22,82 (32,7) kPa, 0,6A, 230V, , 1f Bronz DN20, PN10 (50°C), Závit, q=0,1 l/s, dp=22,82 (32,7) kPa, 0,6A, 230V, 1f 0 - 110</t>
  </si>
  <si>
    <t>Veškerý hlavní, podružní a pomocný materiál mimo položky výše uvedené. Zhotoviteli se před naceněním uvedené poptávky a specifikace důrazně doporučuje konzultace řešení a provedení se správcem teplovodní sítě.</t>
  </si>
  <si>
    <t>VSX41</t>
  </si>
  <si>
    <t>Veškeré montážní práce spojené s dodávkou výměníkové stanice.</t>
  </si>
  <si>
    <t>4607000XX2</t>
  </si>
  <si>
    <t>Označení uníkových cest fotoluminiscenčnímimi značkami</t>
  </si>
  <si>
    <t>4607000XXX</t>
  </si>
  <si>
    <t>Označení hlavních uzávěrů energií a médií a přístupy k nim ze zásahových cest</t>
  </si>
  <si>
    <t>44984114X</t>
  </si>
  <si>
    <t>D+M PHP Práškový 34A, 183B</t>
  </si>
  <si>
    <t>44984114X2</t>
  </si>
  <si>
    <t>D+M PHP Práškový 21A</t>
  </si>
  <si>
    <t>0901</t>
  </si>
  <si>
    <t>Přístupová cesta včetně oplocení</t>
  </si>
  <si>
    <t>0911</t>
  </si>
  <si>
    <t>Splašková kanalizační přípojka</t>
  </si>
  <si>
    <t>0912</t>
  </si>
  <si>
    <t>Přípojka vody část "A"</t>
  </si>
  <si>
    <t>0913</t>
  </si>
  <si>
    <t>Přípojka vody část "B"</t>
  </si>
  <si>
    <t>stav. plochy : 30*1,8+12*1,8</t>
  </si>
  <si>
    <t>113202111R00</t>
  </si>
  <si>
    <t>...z krajníků nebo obrubníků stojatých</t>
  </si>
  <si>
    <t>napojení parkoviště : 2</t>
  </si>
  <si>
    <t>120 00 Ztížené vykopávky</t>
  </si>
  <si>
    <t>příplatek k cenám vykopávek za ztížení vykopávky v blízkosti podzemního vedení nebo výbušnin v horninách jakékoliv třídy,</t>
  </si>
  <si>
    <t>120001101R00</t>
  </si>
  <si>
    <t>122 10-2 v horninách 1 a 2</t>
  </si>
  <si>
    <t>122101101R00</t>
  </si>
  <si>
    <t>odkopávka pro skladbu chodníku běžná : 110*2,0*0,35</t>
  </si>
  <si>
    <t>odkopávky pro vyrovnání spádu chodníku : (22+8)*0,3*1,8+(19*0,4*1,8)</t>
  </si>
  <si>
    <t>odkopavky okolo šachet a stav. vedení : 6,5</t>
  </si>
  <si>
    <t>...přes 100 do 102 % PS</t>
  </si>
  <si>
    <t>vyrovnání cesty - rozvezení výkopku : 108</t>
  </si>
  <si>
    <t>hutnění boku směrem k svahu : 108*1</t>
  </si>
  <si>
    <t>výsev okolo chodníku : 108*(1+1)</t>
  </si>
  <si>
    <t>00572400R</t>
  </si>
  <si>
    <t>směs travní parková, pro běžnou zátěž</t>
  </si>
  <si>
    <t>...tloušťka po zhutnění 200 mm</t>
  </si>
  <si>
    <t>cesta přistup : 108*1,8</t>
  </si>
  <si>
    <t>...tloušťka dlažby 60 mm, tloušťka lože 40 mm</t>
  </si>
  <si>
    <t>přístup : 108*1,8</t>
  </si>
  <si>
    <t>dlažba betonová zámková, dvouvrstvá; vlnka ostrá; dlaždice bez fazety; l = 225 mm; š = 112 mm; tl. 60,0 mm; šedá</t>
  </si>
  <si>
    <t>...stojatého, s boční opěrou z betonu prostého, do lože z betonu prostého C 12/15</t>
  </si>
  <si>
    <t>podél přístp. chodníku : 2*108</t>
  </si>
  <si>
    <t>917 71-1 včetně dodávky betonovéího obrubníku</t>
  </si>
  <si>
    <t>917762111RT7</t>
  </si>
  <si>
    <t>...ležatého, s boční opěrou z betonu prostého, do lože z betonu prostého C 12/15, rozměru 1000/150/250 mm</t>
  </si>
  <si>
    <t>...Řezání stávajícího živičného krytu tl. 5 - 10 cm</t>
  </si>
  <si>
    <t>stáv. zpev. plochy : 2*30</t>
  </si>
  <si>
    <t>...Řezání stávajícího betonového krytu tl. 10 - 15 cm</t>
  </si>
  <si>
    <t>obrubník parkový materiál beton; l = 1 000 mm; š = 80 mm; h = 250,0 mm; barva šedá</t>
  </si>
  <si>
    <t>767 90-006 Demontáž oplocení</t>
  </si>
  <si>
    <t>767900040RA0</t>
  </si>
  <si>
    <t>...rámového</t>
  </si>
  <si>
    <t>Svislé přemístění ze 2. NP, nebo 1. PP, vodorovné vnitrostaveništní přemístění do 30 m, odvoz na skládku do 10 km. Bez poplatku za skládku.</t>
  </si>
  <si>
    <t>SZ roh arealu, část zustava a bude využíta : 60</t>
  </si>
  <si>
    <t>900100002RA.X</t>
  </si>
  <si>
    <t>oplocení okolo přístupové cesty : 1</t>
  </si>
  <si>
    <t>využití stávajícího pletiva v SZ rohu arealu : -0,15</t>
  </si>
  <si>
    <t>Sejmutí drnu</t>
  </si>
  <si>
    <t>132201109R00</t>
  </si>
  <si>
    <t>Příplatek za lepivost - hloubení rýh 60 cm v hor.3</t>
  </si>
  <si>
    <t>Ruční výkop jam, rýh a šachet v hornině tř. 3</t>
  </si>
  <si>
    <t>R-090</t>
  </si>
  <si>
    <t>Plastová revizní kanalizační šachta DN 600, vč. osazení</t>
  </si>
  <si>
    <t>- Dno KG 200 SBĚRNÉ</t>
  </si>
  <si>
    <t>- poklop litinový A15 (1,5 t) na šachtovou troubu</t>
  </si>
  <si>
    <t>R-091</t>
  </si>
  <si>
    <t>PU studniční pěna 750 ml</t>
  </si>
  <si>
    <t>R-092</t>
  </si>
  <si>
    <t>Úprava stávajícího bet. Dna, odvrtnání nového přítoku, vyložení dna čedičem</t>
  </si>
  <si>
    <t>Řešení bude in situ projednáno se správcem sítě po odkrytí šachty.</t>
  </si>
  <si>
    <t>R-093</t>
  </si>
  <si>
    <t>Vyvrtání otvoru pro PVC potrubí DN 200, do stěny bet. Šachty DN 1000</t>
  </si>
  <si>
    <t>VRN0</t>
  </si>
  <si>
    <t>Ztížené výrobní podmínky</t>
  </si>
  <si>
    <t>VRN1</t>
  </si>
  <si>
    <t>Oborová přirážka</t>
  </si>
  <si>
    <t>VRN2</t>
  </si>
  <si>
    <t>VRN3</t>
  </si>
  <si>
    <t>Mimostaveništní doprava</t>
  </si>
  <si>
    <t>- korugovaná roura 600/2000 mm, l = 1360 mm		- teleskopický adaptér A15</t>
  </si>
  <si>
    <t>119 00-14 Dočasné zajištění podzemního potrubí nebo vedení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</si>
  <si>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</si>
  <si>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119 00-142 betonového potrubí</t>
  </si>
  <si>
    <t>119001411R00</t>
  </si>
  <si>
    <t>...DN  do 200 mm</t>
  </si>
  <si>
    <t>119 00-143 kabelů</t>
  </si>
  <si>
    <t>119001421R00</t>
  </si>
  <si>
    <t>...do 3 kabelů</t>
  </si>
  <si>
    <t>...Vodorovné přemístění výkopku z hor.1-4 do 50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</si>
  <si>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</si>
  <si>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</si>
  <si>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</si>
  <si>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</si>
  <si>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199 Poplatky za skládku</t>
  </si>
  <si>
    <t>199000002R00</t>
  </si>
  <si>
    <t>...Poplatek za skládku horniny 1- 4</t>
  </si>
  <si>
    <t>Rozebrání a navrácení zpevněných ploch, teréní úpravy v délce výkopu</t>
  </si>
  <si>
    <t>Rozebrání, bourání všech zpevněných ploch (obrubníky, betonová dlažba, zpevněné plochy) a konstrukcí v trase vedení, včetně případnou manipulací se sutí, likvidace suti a poplatku za skládku. Dále pak včetně zpětného uvedení ploch do původního stavu. Včetně ztížených vykopávek v blízkosti dalších vedení a konstrukcí. Včetně ochrany a zajištění stávajících vedení a konstrukcí.</t>
  </si>
  <si>
    <t>Potrubí PE 100, SDR 11, průměr 90x8,2  mm, včetně položení a tvarovek\</t>
  </si>
  <si>
    <t>Potrubí vyrobené z lineárního vysokohustotního polyethylénu , je určen pro vnější tlakové rozvody vody. Barva potrubí je černá s modrým pruhem.</t>
  </si>
  <si>
    <t>Signalizační vodič CY 6mm</t>
  </si>
  <si>
    <t>Kontrola signálního vodiče proměřením</t>
  </si>
  <si>
    <t>Tlaková zkouška vodovodu do DN150</t>
  </si>
  <si>
    <t>Dezinfekce potrubí</t>
  </si>
  <si>
    <t>Fólie výstražná pro vodu VF-300B š. 300 mm bílá, vč. položení</t>
  </si>
  <si>
    <t>Přírubový t-kus s integrovaným E2 šoupátkem, z GGG 400, DN 80/, DN1 80, PN 16</t>
  </si>
  <si>
    <t>Teleskopická zemní souprava pro šoupátka E2, DN 50-100, 1,3 - 1,8 m</t>
  </si>
  <si>
    <t>R-080</t>
  </si>
  <si>
    <t>Uliční poklop tuhý šoupátka combi-T č.1750, GG 200</t>
  </si>
  <si>
    <t>R-081</t>
  </si>
  <si>
    <t>Přechodový kroužek č. 1760 GG 250</t>
  </si>
  <si>
    <t>R-082</t>
  </si>
  <si>
    <t>Univerzální podkladová deska č. 3481</t>
  </si>
  <si>
    <t>R-083</t>
  </si>
  <si>
    <t>Přírubový spoj - ISO -z GJS-400, pro PE potrubí, DN 80, PN 16</t>
  </si>
  <si>
    <t>R-084</t>
  </si>
  <si>
    <t>Koleno 90° systém 2000 -z GGG 400, pro PE potrubí DN 80</t>
  </si>
  <si>
    <t>R-085</t>
  </si>
  <si>
    <t>Koleno patní S2000  -z GGG 400, pro PE potrubí, DN 80</t>
  </si>
  <si>
    <t>R-086</t>
  </si>
  <si>
    <t>Podzemní hydrant "D" teleskopický,, plnoprůtokový DN 80, PN16</t>
  </si>
  <si>
    <t>lus</t>
  </si>
  <si>
    <t>R-087</t>
  </si>
  <si>
    <t>Uliční poklop tuhý pro podzemní hydranty z GG 200</t>
  </si>
  <si>
    <t>R-088</t>
  </si>
  <si>
    <t>Podkladová deska pro poklopy podz. hydrantů</t>
  </si>
  <si>
    <t>998 27-61 Přesun hmot pro trubní vedení z trub plastových nebo sklolaminátových</t>
  </si>
  <si>
    <t>vodovodu nebo kanalizace ražené nebo hloubené (827 1.1, 827 1.9, 827 2.1, 827 2.9), drobných objektů</t>
  </si>
  <si>
    <t>...Přesun hmot, trubní vedení plastová, otevř. výkop</t>
  </si>
  <si>
    <t>971 10-003 Vybourání otvorů v příčkách a zdech z betonu prostého</t>
  </si>
  <si>
    <t>základových nebo nadzákladových. Svislá a vodorovná doprava suti, odvoz do 10 km.</t>
  </si>
  <si>
    <t>971100031RAD</t>
  </si>
  <si>
    <t>...tloušťka 60 cm</t>
  </si>
  <si>
    <t>průraz základem pro přípojku vody</t>
  </si>
  <si>
    <t>R-095</t>
  </si>
  <si>
    <t>Potrubí PE 100, SDR 11, průměr 50x4,6  mm, včetně položení a tvarovek</t>
  </si>
  <si>
    <t>R-096</t>
  </si>
  <si>
    <t>R-097</t>
  </si>
  <si>
    <t>R-098</t>
  </si>
  <si>
    <t>R-099</t>
  </si>
  <si>
    <t>Navrtávací pas HAKU Z GGG 400, s pryžovou vložkou, pro PE potrubí DN 80/1 1/2", PN 16</t>
  </si>
  <si>
    <t>R-100</t>
  </si>
  <si>
    <t>Šoupátko domovní přípojky, vnější závit, hrdlo ISO, z tvárné litiny GGG 400, pro Pe potrubí, DN 40/2"</t>
  </si>
  <si>
    <t>R-101</t>
  </si>
  <si>
    <t>Teleskopická zemní souprava R6,  s plovoucím poklopem  1"/1,1 - 1,8 m</t>
  </si>
  <si>
    <t>R-102</t>
  </si>
  <si>
    <t>Připojení z podlahy -trubní fitinka ISO koleno 90°, vněj. závit, ISO d50/6/4</t>
  </si>
  <si>
    <t>R-103</t>
  </si>
  <si>
    <t>Přímý kulový ventil, vnitřní/vnitřní 6/4", s motýlem 4 CIM 14</t>
  </si>
  <si>
    <t>R-104</t>
  </si>
  <si>
    <t>Vodoměrná sestava se šroub. DN 32, Qn 6, šikmý ventil DN 32, 5/4" vnitř. záv. se zpět.klapk</t>
  </si>
  <si>
    <t>R-105</t>
  </si>
  <si>
    <t>Domovní mokroběžný vodoměr  (světlost 1“, min., průtok 0,008 l/s, max. průtok 3,333 l/s)</t>
  </si>
  <si>
    <t>R-106</t>
  </si>
  <si>
    <t>Protipožární dvířka 600x400 mm s rámem</t>
  </si>
  <si>
    <t>=</t>
  </si>
</sst>
</file>

<file path=xl/styles.xml><?xml version="1.0" encoding="utf-8"?>
<styleSheet xmlns="http://schemas.openxmlformats.org/spreadsheetml/2006/main">
  <numFmts count="2">
    <numFmt numFmtId="171" formatCode="#,##0.00\ _K_č"/>
    <numFmt numFmtId="172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indexed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171" fontId="16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/>
    <xf numFmtId="0" fontId="19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17" fillId="0" borderId="37" xfId="0" applyNumberFormat="1" applyFont="1" applyBorder="1" applyAlignment="1">
      <alignment vertical="top"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7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7" fillId="0" borderId="41" xfId="0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 shrinkToFit="1"/>
    </xf>
    <xf numFmtId="172" fontId="0" fillId="4" borderId="42" xfId="0" applyNumberFormat="1" applyFill="1" applyBorder="1" applyAlignment="1">
      <alignment vertical="top" shrinkToFit="1"/>
    </xf>
    <xf numFmtId="172" fontId="17" fillId="0" borderId="41" xfId="0" applyNumberFormat="1" applyFont="1" applyBorder="1" applyAlignment="1">
      <alignment vertical="top" shrinkToFit="1"/>
    </xf>
    <xf numFmtId="172" fontId="18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7" fillId="5" borderId="41" xfId="0" applyNumberFormat="1" applyFont="1" applyFill="1" applyBorder="1" applyAlignment="1" applyProtection="1">
      <alignment vertical="top" shrinkToFit="1"/>
      <protection locked="0"/>
    </xf>
    <xf numFmtId="4" fontId="17" fillId="0" borderId="41" xfId="0" applyNumberFormat="1" applyFont="1" applyBorder="1" applyAlignment="1">
      <alignment vertical="top" shrinkToFit="1"/>
    </xf>
    <xf numFmtId="4" fontId="17" fillId="0" borderId="37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4" borderId="43" xfId="0" applyFill="1" applyBorder="1" applyAlignment="1">
      <alignment vertical="top"/>
    </xf>
    <xf numFmtId="0" fontId="17" fillId="0" borderId="62" xfId="0" applyFont="1" applyBorder="1" applyAlignment="1">
      <alignment vertical="top"/>
    </xf>
    <xf numFmtId="0" fontId="17" fillId="0" borderId="0" xfId="0" applyNumberFormat="1" applyFont="1" applyBorder="1" applyAlignment="1">
      <alignment vertical="top" wrapText="1" shrinkToFit="1"/>
    </xf>
    <xf numFmtId="172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0" fillId="4" borderId="63" xfId="0" applyNumberFormat="1" applyFill="1" applyBorder="1" applyAlignment="1">
      <alignment vertical="top" shrinkToFit="1"/>
    </xf>
    <xf numFmtId="4" fontId="17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7" fillId="0" borderId="23" xfId="0" applyFont="1" applyBorder="1" applyAlignment="1">
      <alignment vertical="top"/>
    </xf>
    <xf numFmtId="0" fontId="17" fillId="0" borderId="24" xfId="0" applyNumberFormat="1" applyFont="1" applyBorder="1" applyAlignment="1">
      <alignment vertical="top"/>
    </xf>
    <xf numFmtId="0" fontId="17" fillId="0" borderId="67" xfId="0" applyFont="1" applyBorder="1" applyAlignment="1">
      <alignment vertical="top" shrinkToFit="1"/>
    </xf>
    <xf numFmtId="172" fontId="17" fillId="0" borderId="67" xfId="0" applyNumberFormat="1" applyFont="1" applyBorder="1" applyAlignment="1">
      <alignment vertical="top" shrinkToFit="1"/>
    </xf>
    <xf numFmtId="4" fontId="17" fillId="5" borderId="67" xfId="0" applyNumberFormat="1" applyFont="1" applyFill="1" applyBorder="1" applyAlignment="1" applyProtection="1">
      <alignment vertical="top" shrinkToFit="1"/>
      <protection locked="0"/>
    </xf>
    <xf numFmtId="4" fontId="17" fillId="0" borderId="67" xfId="0" applyNumberFormat="1" applyFont="1" applyBorder="1" applyAlignment="1">
      <alignment vertical="top" shrinkToFit="1"/>
    </xf>
    <xf numFmtId="4" fontId="17" fillId="0" borderId="24" xfId="0" applyNumberFormat="1" applyFont="1" applyBorder="1" applyAlignment="1">
      <alignment vertical="top" shrinkToFit="1"/>
    </xf>
    <xf numFmtId="4" fontId="17" fillId="0" borderId="68" xfId="0" applyNumberFormat="1" applyFont="1" applyBorder="1" applyAlignment="1">
      <alignment vertical="top" shrinkToFit="1"/>
    </xf>
    <xf numFmtId="0" fontId="15" fillId="4" borderId="69" xfId="0" applyFont="1" applyFill="1" applyBorder="1" applyAlignment="1">
      <alignment vertical="top"/>
    </xf>
    <xf numFmtId="49" fontId="15" fillId="4" borderId="70" xfId="0" applyNumberFormat="1" applyFont="1" applyFill="1" applyBorder="1" applyAlignment="1">
      <alignment vertical="top"/>
    </xf>
    <xf numFmtId="0" fontId="15" fillId="4" borderId="70" xfId="0" applyFont="1" applyFill="1" applyBorder="1" applyAlignment="1">
      <alignment vertical="top"/>
    </xf>
    <xf numFmtId="4" fontId="15" fillId="4" borderId="71" xfId="0" applyNumberFormat="1" applyFont="1" applyFill="1" applyBorder="1" applyAlignment="1">
      <alignment vertical="top"/>
    </xf>
    <xf numFmtId="0" fontId="0" fillId="4" borderId="42" xfId="0" applyNumberFormat="1" applyFill="1" applyBorder="1" applyAlignment="1">
      <alignment horizontal="left" vertical="top" wrapText="1"/>
    </xf>
    <xf numFmtId="0" fontId="17" fillId="0" borderId="41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left" vertical="top" wrapText="1"/>
    </xf>
    <xf numFmtId="0" fontId="17" fillId="0" borderId="67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5" fillId="4" borderId="70" xfId="0" applyNumberFormat="1" applyFont="1" applyFill="1" applyBorder="1" applyAlignment="1">
      <alignment horizontal="left" vertical="top" wrapText="1"/>
    </xf>
    <xf numFmtId="0" fontId="17" fillId="0" borderId="61" xfId="0" applyNumberFormat="1" applyFont="1" applyBorder="1" applyAlignment="1">
      <alignment vertical="top" wrapText="1"/>
    </xf>
    <xf numFmtId="0" fontId="17" fillId="0" borderId="59" xfId="0" applyNumberFormat="1" applyFont="1" applyBorder="1" applyAlignment="1">
      <alignment vertical="top" wrapText="1" shrinkToFit="1"/>
    </xf>
    <xf numFmtId="0" fontId="20" fillId="0" borderId="41" xfId="0" applyNumberFormat="1" applyFont="1" applyBorder="1" applyAlignment="1">
      <alignment vertical="top" wrapText="1" shrinkToFit="1"/>
    </xf>
    <xf numFmtId="0" fontId="18" fillId="0" borderId="41" xfId="0" applyFont="1" applyBorder="1" applyAlignment="1">
      <alignment vertical="top" shrinkToFit="1"/>
    </xf>
    <xf numFmtId="172" fontId="17" fillId="0" borderId="59" xfId="0" applyNumberFormat="1" applyFont="1" applyBorder="1" applyAlignment="1">
      <alignment vertical="top" wrapText="1" shrinkToFit="1"/>
    </xf>
    <xf numFmtId="172" fontId="20" fillId="0" borderId="41" xfId="0" applyNumberFormat="1" applyFont="1" applyBorder="1" applyAlignment="1">
      <alignment vertical="top" wrapText="1" shrinkToFit="1"/>
    </xf>
    <xf numFmtId="172" fontId="18" fillId="0" borderId="41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wrapText="1" shrinkToFit="1"/>
    </xf>
    <xf numFmtId="4" fontId="17" fillId="0" borderId="60" xfId="0" applyNumberFormat="1" applyFont="1" applyBorder="1" applyAlignment="1">
      <alignment vertical="top" wrapText="1" shrinkToFit="1"/>
    </xf>
    <xf numFmtId="4" fontId="18" fillId="0" borderId="41" xfId="0" applyNumberFormat="1" applyFont="1" applyBorder="1" applyAlignment="1">
      <alignment vertical="top" shrinkToFit="1"/>
    </xf>
    <xf numFmtId="0" fontId="15" fillId="4" borderId="69" xfId="0" applyFont="1" applyFill="1" applyBorder="1"/>
    <xf numFmtId="49" fontId="15" fillId="4" borderId="70" xfId="0" applyNumberFormat="1" applyFont="1" applyFill="1" applyBorder="1"/>
    <xf numFmtId="0" fontId="15" fillId="4" borderId="70" xfId="0" applyFont="1" applyFill="1" applyBorder="1"/>
    <xf numFmtId="4" fontId="15" fillId="4" borderId="71" xfId="0" applyNumberFormat="1" applyFont="1" applyFill="1" applyBorder="1"/>
    <xf numFmtId="0" fontId="17" fillId="0" borderId="61" xfId="0" applyNumberFormat="1" applyFont="1" applyBorder="1" applyAlignment="1">
      <alignment horizontal="left" vertical="top" wrapText="1"/>
    </xf>
    <xf numFmtId="0" fontId="20" fillId="0" borderId="41" xfId="0" quotePrefix="1" applyNumberFormat="1" applyFont="1" applyBorder="1" applyAlignment="1">
      <alignment horizontal="left" vertical="top" wrapText="1"/>
    </xf>
    <xf numFmtId="0" fontId="18" fillId="0" borderId="41" xfId="0" applyNumberFormat="1" applyFont="1" applyBorder="1" applyAlignment="1">
      <alignment horizontal="left" vertical="top" wrapText="1"/>
    </xf>
    <xf numFmtId="49" fontId="15" fillId="4" borderId="70" xfId="0" applyNumberFormat="1" applyFont="1" applyFill="1" applyBorder="1" applyAlignment="1">
      <alignment horizontal="left"/>
    </xf>
    <xf numFmtId="0" fontId="21" fillId="0" borderId="41" xfId="0" applyNumberFormat="1" applyFont="1" applyBorder="1" applyAlignment="1">
      <alignment vertical="top" wrapText="1" shrinkToFit="1"/>
    </xf>
    <xf numFmtId="172" fontId="21" fillId="0" borderId="41" xfId="0" applyNumberFormat="1" applyFont="1" applyBorder="1" applyAlignment="1">
      <alignment vertical="top" wrapText="1" shrinkToFit="1"/>
    </xf>
    <xf numFmtId="0" fontId="20" fillId="0" borderId="67" xfId="0" applyNumberFormat="1" applyFont="1" applyBorder="1" applyAlignment="1">
      <alignment vertical="top" wrapText="1" shrinkToFit="1"/>
    </xf>
    <xf numFmtId="172" fontId="20" fillId="0" borderId="67" xfId="0" applyNumberFormat="1" applyFont="1" applyBorder="1" applyAlignment="1">
      <alignment vertical="top" wrapText="1" shrinkToFit="1"/>
    </xf>
    <xf numFmtId="0" fontId="21" fillId="0" borderId="41" xfId="0" quotePrefix="1" applyNumberFormat="1" applyFont="1" applyBorder="1" applyAlignment="1">
      <alignment horizontal="left" vertical="top" wrapText="1"/>
    </xf>
    <xf numFmtId="0" fontId="20" fillId="0" borderId="67" xfId="0" quotePrefix="1" applyNumberFormat="1" applyFont="1" applyBorder="1" applyAlignment="1">
      <alignment horizontal="left" vertical="top" wrapText="1"/>
    </xf>
    <xf numFmtId="0" fontId="18" fillId="0" borderId="25" xfId="0" applyNumberFormat="1" applyFont="1" applyBorder="1" applyAlignment="1">
      <alignment vertical="top" wrapText="1" shrinkToFit="1"/>
    </xf>
    <xf numFmtId="172" fontId="18" fillId="0" borderId="25" xfId="0" applyNumberFormat="1" applyFont="1" applyBorder="1" applyAlignment="1">
      <alignment vertical="top" wrapText="1" shrinkToFit="1"/>
    </xf>
    <xf numFmtId="4" fontId="18" fillId="0" borderId="25" xfId="0" applyNumberFormat="1" applyFont="1" applyBorder="1" applyAlignment="1">
      <alignment vertical="top" wrapText="1" shrinkToFit="1"/>
    </xf>
    <xf numFmtId="4" fontId="18" fillId="0" borderId="72" xfId="0" applyNumberFormat="1" applyFont="1" applyBorder="1" applyAlignment="1">
      <alignment vertical="top" wrapText="1" shrinkToFit="1"/>
    </xf>
    <xf numFmtId="0" fontId="18" fillId="0" borderId="24" xfId="0" applyNumberFormat="1" applyFont="1" applyBorder="1" applyAlignment="1">
      <alignment horizontal="left" vertical="top" wrapText="1"/>
    </xf>
    <xf numFmtId="0" fontId="0" fillId="4" borderId="40" xfId="0" applyFill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0" fillId="4" borderId="48" xfId="0" applyNumberFormat="1" applyFill="1" applyBorder="1" applyAlignment="1">
      <alignment horizontal="left" vertical="top" wrapText="1"/>
    </xf>
    <xf numFmtId="0" fontId="17" fillId="0" borderId="72" xfId="0" applyFont="1" applyBorder="1" applyAlignment="1">
      <alignment vertical="top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J18" sqref="J18"/>
    </sheetView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>
      <c r="A6" s="20" t="s">
        <v>6</v>
      </c>
      <c r="B6" s="89"/>
      <c r="C6" s="89"/>
      <c r="D6" s="89"/>
      <c r="E6" s="89"/>
      <c r="F6" s="89"/>
      <c r="G6" s="90"/>
      <c r="H6" s="15"/>
    </row>
    <row r="7" spans="1:8">
      <c r="A7" s="20" t="s">
        <v>7</v>
      </c>
      <c r="B7" s="89"/>
      <c r="C7" s="89"/>
      <c r="D7" s="89"/>
      <c r="E7" s="89"/>
      <c r="F7" s="89"/>
      <c r="G7" s="90"/>
      <c r="H7" s="15"/>
    </row>
    <row r="8" spans="1:8">
      <c r="A8" s="20" t="s">
        <v>8</v>
      </c>
      <c r="B8" s="89"/>
      <c r="C8" s="89"/>
      <c r="D8" s="89"/>
      <c r="E8" s="89"/>
      <c r="F8" s="89"/>
      <c r="G8" s="90"/>
      <c r="H8" s="15"/>
    </row>
    <row r="9" spans="1:8">
      <c r="A9" s="20" t="s">
        <v>9</v>
      </c>
      <c r="B9" s="89"/>
      <c r="C9" s="89"/>
      <c r="D9" s="89"/>
      <c r="E9" s="89"/>
      <c r="F9" s="89"/>
      <c r="G9" s="90"/>
      <c r="H9" s="15"/>
    </row>
    <row r="10" spans="1:8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password="D8F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AZ62"/>
  <sheetViews>
    <sheetView showGridLines="0" topLeftCell="B13" zoomScaleSheetLayoutView="75" workbookViewId="0">
      <selection activeCell="B34" sqref="B34:J34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  <col min="52" max="52" width="95.5703125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42</v>
      </c>
      <c r="F5" s="104" t="s">
        <v>44</v>
      </c>
      <c r="G5" s="11"/>
      <c r="I5" s="11"/>
    </row>
    <row r="6" spans="1:14" ht="13.5" customHeight="1">
      <c r="B6" s="10"/>
      <c r="C6" s="37"/>
      <c r="D6" s="103" t="s">
        <v>43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 t="s">
        <v>27</v>
      </c>
      <c r="D8" s="47">
        <f>J25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05" t="s">
        <v>45</v>
      </c>
      <c r="H11" s="13" t="s">
        <v>2</v>
      </c>
      <c r="I11" s="107" t="s">
        <v>53</v>
      </c>
      <c r="J11" s="51"/>
    </row>
    <row r="12" spans="1:14">
      <c r="D12" s="105" t="s">
        <v>46</v>
      </c>
      <c r="H12" s="13" t="s">
        <v>3</v>
      </c>
      <c r="I12" s="107" t="s">
        <v>54</v>
      </c>
      <c r="J12" s="51"/>
    </row>
    <row r="13" spans="1:14" ht="12" customHeight="1">
      <c r="C13" s="106" t="s">
        <v>48</v>
      </c>
      <c r="D13" s="105" t="s">
        <v>47</v>
      </c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05" t="s">
        <v>49</v>
      </c>
      <c r="H15" s="13" t="s">
        <v>2</v>
      </c>
      <c r="I15" s="107" t="s">
        <v>51</v>
      </c>
      <c r="J15" s="52"/>
    </row>
    <row r="16" spans="1:14" ht="12" customHeight="1">
      <c r="C16" s="13"/>
      <c r="D16" s="105" t="s">
        <v>50</v>
      </c>
      <c r="H16" s="13" t="s">
        <v>3</v>
      </c>
      <c r="I16" s="107" t="s">
        <v>52</v>
      </c>
      <c r="J16" s="52"/>
    </row>
    <row r="17" spans="1:52" ht="12" customHeight="1">
      <c r="C17" s="106" t="s">
        <v>48</v>
      </c>
      <c r="D17" s="105" t="s">
        <v>47</v>
      </c>
      <c r="H17" s="13"/>
      <c r="J17" s="52"/>
    </row>
    <row r="18" spans="1:52" ht="12" customHeight="1">
      <c r="J18" s="52"/>
    </row>
    <row r="19" spans="1:52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52">
      <c r="A21" s="108"/>
      <c r="B21" s="109" t="s">
        <v>20</v>
      </c>
      <c r="C21" s="110"/>
      <c r="D21" s="110"/>
      <c r="E21" s="111"/>
      <c r="F21" s="112"/>
      <c r="G21" s="112"/>
      <c r="H21" s="116" t="s">
        <v>21</v>
      </c>
      <c r="I21" s="117" t="s">
        <v>22</v>
      </c>
      <c r="J21" s="118" t="s">
        <v>23</v>
      </c>
    </row>
    <row r="22" spans="1:52">
      <c r="A22" s="113"/>
      <c r="B22" s="113" t="s">
        <v>55</v>
      </c>
      <c r="C22" s="114"/>
      <c r="D22" s="114"/>
      <c r="E22" s="114"/>
      <c r="F22" s="114"/>
      <c r="G22" s="115"/>
      <c r="H22" s="119"/>
      <c r="I22" s="120">
        <v>2</v>
      </c>
      <c r="J22" s="121"/>
    </row>
    <row r="23" spans="1:52">
      <c r="A23" s="113"/>
      <c r="B23" s="113" t="s">
        <v>56</v>
      </c>
      <c r="C23" s="114" t="s">
        <v>57</v>
      </c>
      <c r="D23" s="114"/>
      <c r="E23" s="114"/>
      <c r="F23" s="114"/>
      <c r="G23" s="115"/>
      <c r="H23" s="119"/>
      <c r="I23" s="120">
        <v>24</v>
      </c>
      <c r="J23" s="121">
        <f>'Rekapitulace Objekt 1'!H42</f>
        <v>0</v>
      </c>
      <c r="O23" t="s">
        <v>4724</v>
      </c>
      <c r="P23" t="s">
        <v>4724</v>
      </c>
    </row>
    <row r="24" spans="1:52">
      <c r="A24" s="113"/>
      <c r="B24" s="113" t="s">
        <v>58</v>
      </c>
      <c r="C24" s="114" t="s">
        <v>59</v>
      </c>
      <c r="D24" s="114"/>
      <c r="E24" s="114"/>
      <c r="F24" s="114"/>
      <c r="G24" s="115"/>
      <c r="H24" s="119"/>
      <c r="I24" s="120">
        <v>4</v>
      </c>
      <c r="J24" s="121">
        <f>'Rekapitulace Objekt 2'!H22</f>
        <v>0</v>
      </c>
      <c r="O24" t="s">
        <v>4724</v>
      </c>
      <c r="P24" t="s">
        <v>4724</v>
      </c>
    </row>
    <row r="25" spans="1:52" ht="25.5" customHeight="1">
      <c r="A25" s="123"/>
      <c r="B25" s="124" t="s">
        <v>60</v>
      </c>
      <c r="C25" s="125"/>
      <c r="D25" s="125"/>
      <c r="E25" s="125"/>
      <c r="F25" s="126"/>
      <c r="G25" s="127"/>
      <c r="H25" s="128"/>
      <c r="I25" s="129"/>
      <c r="J25" s="122">
        <f>SUM(J22:J24)</f>
        <v>0</v>
      </c>
    </row>
    <row r="27" spans="1:52">
      <c r="B27" s="131" t="s">
        <v>61</v>
      </c>
      <c r="C27" s="131"/>
      <c r="D27" s="131"/>
      <c r="E27" s="131"/>
      <c r="F27" s="131"/>
      <c r="G27" s="131"/>
      <c r="H27" s="131"/>
      <c r="I27" s="131"/>
      <c r="J27" s="131"/>
      <c r="AZ27" s="130" t="str">
        <f>B27</f>
        <v>1. PODMÍNKY PRO ZPRACOVÁNÍ NABÍDKOVÉ CENY</v>
      </c>
    </row>
    <row r="29" spans="1:52">
      <c r="B29" s="131" t="s">
        <v>62</v>
      </c>
      <c r="C29" s="131"/>
      <c r="D29" s="131"/>
      <c r="E29" s="131"/>
      <c r="F29" s="131"/>
      <c r="G29" s="131"/>
      <c r="H29" s="131"/>
      <c r="I29" s="131"/>
      <c r="J29" s="131"/>
      <c r="AZ29" s="130" t="str">
        <f>B29</f>
        <v xml:space="preserve">        Preambule</v>
      </c>
    </row>
    <row r="30" spans="1:52" ht="51">
      <c r="B30" s="131" t="s">
        <v>63</v>
      </c>
      <c r="C30" s="131"/>
      <c r="D30" s="131"/>
      <c r="E30" s="131"/>
      <c r="F30" s="131"/>
      <c r="G30" s="131"/>
      <c r="H30" s="131"/>
      <c r="I30" s="131"/>
      <c r="J30" s="131"/>
      <c r="AZ30" s="130" t="str">
        <f>B30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31" spans="1:52" ht="51">
      <c r="B31" s="131" t="s">
        <v>64</v>
      </c>
      <c r="C31" s="131"/>
      <c r="D31" s="131"/>
      <c r="E31" s="131"/>
      <c r="F31" s="131"/>
      <c r="G31" s="131"/>
      <c r="H31" s="131"/>
      <c r="I31" s="131"/>
      <c r="J31" s="131"/>
      <c r="AZ31" s="130" t="str">
        <f>B31</f>
        <v>Předpokládá se, že dodavatel před zpracováním cenové nabídky pečlivě prostuduje všechny pokyny a podmínky pro zpracování nabídkové ceny obsažené v zadávacích podmínkách a bude se jimi při zpracování nabídkové ceny řídit. Soupis stavebních prací, dodávek a služeb je sestaven v souladu s podmínkami vyhlášky Ministerstva pro místní rozvoj č.230/2012 Sb.</v>
      </c>
    </row>
    <row r="33" spans="2:52">
      <c r="B33" s="131" t="s">
        <v>65</v>
      </c>
      <c r="C33" s="131"/>
      <c r="D33" s="131"/>
      <c r="E33" s="131"/>
      <c r="F33" s="131"/>
      <c r="G33" s="131"/>
      <c r="H33" s="131"/>
      <c r="I33" s="131"/>
      <c r="J33" s="131"/>
      <c r="AZ33" s="130" t="str">
        <f>B33</f>
        <v xml:space="preserve">        Vymezení některých pojmů</v>
      </c>
    </row>
    <row r="34" spans="2:52">
      <c r="B34" s="131" t="s">
        <v>66</v>
      </c>
      <c r="C34" s="131"/>
      <c r="D34" s="131"/>
      <c r="E34" s="131"/>
      <c r="F34" s="131"/>
      <c r="G34" s="131"/>
      <c r="H34" s="131"/>
      <c r="I34" s="131"/>
      <c r="J34" s="131"/>
      <c r="AZ34" s="130" t="str">
        <f>B34</f>
        <v>Pro účely zpracování nabídkové ceny se jsou použity některé pojmy, pod kterými se rozumí:</v>
      </c>
    </row>
    <row r="35" spans="2:52" ht="38.25">
      <c r="B35" s="131" t="s">
        <v>67</v>
      </c>
      <c r="C35" s="131"/>
      <c r="D35" s="131"/>
      <c r="E35" s="131"/>
      <c r="F35" s="131"/>
      <c r="G35" s="131"/>
      <c r="H35" s="131"/>
      <c r="I35" s="131"/>
      <c r="J35" s="131"/>
      <c r="AZ35" s="130" t="str">
        <f>B35</f>
        <v xml:space="preserve">        Soupisem stavebních prací dodávek a služeb dokument, ve kterém jsou definovány zadavatelem požadované stavební práce, dodávky a služby v podrobnostech nezbytných pro zpracování cenové nabídky dodavatele. Soupis obsahuje i vymezení požadovaného množství stavebních prací, dodávek a služeb.</v>
      </c>
    </row>
    <row r="36" spans="2:52" ht="38.25">
      <c r="B36" s="131" t="s">
        <v>68</v>
      </c>
      <c r="C36" s="131"/>
      <c r="D36" s="131"/>
      <c r="E36" s="131"/>
      <c r="F36" s="131"/>
      <c r="G36" s="131"/>
      <c r="H36" s="131"/>
      <c r="I36" s="131"/>
      <c r="J36" s="131"/>
      <c r="AZ36" s="130" t="str">
        <f>B36</f>
        <v>Cenovou soustavou uspořádaný soubor informací o stavebních a montážních pracích, materiálech a výrobcích obsahující zatřídění položek, podrobný popis a měrnou jednotku, způsob měření a další technické a cenové podmínky pro možnost stanovení jednotkové ceny.</v>
      </c>
    </row>
    <row r="37" spans="2:52" ht="51">
      <c r="B37" s="131" t="s">
        <v>69</v>
      </c>
      <c r="C37" s="131"/>
      <c r="D37" s="131"/>
      <c r="E37" s="131"/>
      <c r="F37" s="131"/>
      <c r="G37" s="131"/>
      <c r="H37" s="131"/>
      <c r="I37" s="131"/>
      <c r="J37" s="131"/>
      <c r="AZ37" s="130" t="str">
        <f>B37</f>
        <v xml:space="preserve">        Ostatními náklady náklady dodavatele spojené se splněním povinností dodavatele vyplývajících z obchodních či jiných podmínek zadávací dokumentace. Patří do nich zejména náklady na vyhotovení dokumentace skutečného provedení stavby, náklady na geodetické zaměření dokončeného díla, náklady spojené s podmínkami pro publicitu projektu, náklady na dílenskou či výrobní dokumentaci apod.</v>
      </c>
    </row>
    <row r="38" spans="2:52" ht="76.5">
      <c r="B38" s="131" t="s">
        <v>70</v>
      </c>
      <c r="C38" s="131"/>
      <c r="D38" s="131"/>
      <c r="E38" s="131"/>
      <c r="F38" s="131"/>
      <c r="G38" s="131"/>
      <c r="H38" s="131"/>
      <c r="I38" s="131"/>
      <c r="J38" s="131"/>
      <c r="AZ38" s="130" t="str">
        <f>B38</f>
        <v xml:space="preserve">        Položkovým rozpočtem dokument odpovídající svým obsahem a strukturou soupisu stavebních prací, dodávek a služeb, předaného zadavatelem dodavateli ke zpracování nabídky, v němž dodavatel doplní k jednotlivým položkám stavebních prací, dodávek nebo služeb svoje nabídkové jednotkové ceny a stanoví i celkovou nabídkovou cenu příslušné položky a dále stanoví nabídkové ceny dle struktury soupisu až po celkovou nabídkovou cenu za veškeré stavební práce, dodávky nebo služby, které jsou obsahem soupisu stavebních prací, dodávek a služeb.</v>
      </c>
    </row>
    <row r="39" spans="2:52" ht="25.5">
      <c r="B39" s="131" t="s">
        <v>71</v>
      </c>
      <c r="C39" s="131"/>
      <c r="D39" s="131"/>
      <c r="E39" s="131"/>
      <c r="F39" s="131"/>
      <c r="G39" s="131"/>
      <c r="H39" s="131"/>
      <c r="I39" s="131"/>
      <c r="J39" s="131"/>
      <c r="AZ39" s="130" t="str">
        <f>B39</f>
        <v xml:space="preserve">        Vedlejšími náklady náklady na činností zhotovitele, které nejsou zahrnuty v položkách soupisu stavebních prací, dodávek nebo služeb, ale se zhotovením stavby souvisí a jsou pro realizaci stavby nezbytné.</v>
      </c>
    </row>
    <row r="41" spans="2:52">
      <c r="B41" s="131" t="s">
        <v>72</v>
      </c>
      <c r="C41" s="131"/>
      <c r="D41" s="131"/>
      <c r="E41" s="131"/>
      <c r="F41" s="131"/>
      <c r="G41" s="131"/>
      <c r="H41" s="131"/>
      <c r="I41" s="131"/>
      <c r="J41" s="131"/>
      <c r="AZ41" s="130" t="str">
        <f>B41</f>
        <v xml:space="preserve">        Cenová soustava</v>
      </c>
    </row>
    <row r="42" spans="2:52">
      <c r="B42" s="131" t="s">
        <v>73</v>
      </c>
      <c r="C42" s="131"/>
      <c r="D42" s="131"/>
      <c r="E42" s="131"/>
      <c r="F42" s="131"/>
      <c r="G42" s="131"/>
      <c r="H42" s="131"/>
      <c r="I42" s="131"/>
      <c r="J42" s="131"/>
      <c r="AZ42" s="130" t="str">
        <f>B42</f>
        <v xml:space="preserve">        Použitá cenová soustava</v>
      </c>
    </row>
    <row r="43" spans="2:52" ht="25.5">
      <c r="B43" s="131" t="s">
        <v>74</v>
      </c>
      <c r="C43" s="131"/>
      <c r="D43" s="131"/>
      <c r="E43" s="131"/>
      <c r="F43" s="131"/>
      <c r="G43" s="131"/>
      <c r="H43" s="131"/>
      <c r="I43" s="131"/>
      <c r="J43" s="131"/>
      <c r="AZ43" s="130" t="str">
        <f>B43</f>
        <v>Soupisy stavebních prací, dodávek a služeb jsou zpracovány s použitím uvedené cenové soustavy. Položky z cenové soustavy mají uveden odkaz na cenovou soustavu včetně označení příslušného ceníku.</v>
      </c>
    </row>
    <row r="45" spans="2:52">
      <c r="B45" s="131" t="s">
        <v>75</v>
      </c>
      <c r="C45" s="131"/>
      <c r="D45" s="131"/>
      <c r="E45" s="131"/>
      <c r="F45" s="131"/>
      <c r="G45" s="131"/>
      <c r="H45" s="131"/>
      <c r="I45" s="131"/>
      <c r="J45" s="131"/>
      <c r="AZ45" s="130" t="str">
        <f>B45</f>
        <v>Individuální položky</v>
      </c>
    </row>
    <row r="46" spans="2:52" ht="38.25">
      <c r="B46" s="131" t="s">
        <v>76</v>
      </c>
      <c r="C46" s="131"/>
      <c r="D46" s="131"/>
      <c r="E46" s="131"/>
      <c r="F46" s="131"/>
      <c r="G46" s="131"/>
      <c r="H46" s="131"/>
      <c r="I46" s="131"/>
      <c r="J46" s="131"/>
      <c r="AZ46" s="130" t="str">
        <f>B46</f>
        <v>Položky soupisu prací, které cenová soustava neobsahuje, jsou označeny popisem „vlastní“ či v posledních 3 znacích svého kódu obsahují písmeno X. Pro tyto položky jsou cenové a technické podmínky definovány jejich popisem, případně odkazem na konkrétní část příslušné dokumentace.</v>
      </c>
    </row>
    <row r="48" spans="2:52">
      <c r="B48" s="131" t="s">
        <v>77</v>
      </c>
      <c r="C48" s="131"/>
      <c r="D48" s="131"/>
      <c r="E48" s="131"/>
      <c r="F48" s="131"/>
      <c r="G48" s="131"/>
      <c r="H48" s="131"/>
      <c r="I48" s="131"/>
      <c r="J48" s="131"/>
      <c r="AZ48" s="130" t="str">
        <f>B48</f>
        <v xml:space="preserve">        Závaznost a změna soupisu</v>
      </c>
    </row>
    <row r="49" spans="2:52">
      <c r="B49" s="131" t="s">
        <v>78</v>
      </c>
      <c r="C49" s="131"/>
      <c r="D49" s="131"/>
      <c r="E49" s="131"/>
      <c r="F49" s="131"/>
      <c r="G49" s="131"/>
      <c r="H49" s="131"/>
      <c r="I49" s="131"/>
      <c r="J49" s="131"/>
      <c r="AZ49" s="130" t="str">
        <f>B49</f>
        <v>Závaznost soupisu</v>
      </c>
    </row>
    <row r="50" spans="2:52" ht="38.25">
      <c r="B50" s="131" t="s">
        <v>79</v>
      </c>
      <c r="C50" s="131"/>
      <c r="D50" s="131"/>
      <c r="E50" s="131"/>
      <c r="F50" s="131"/>
      <c r="G50" s="131"/>
      <c r="H50" s="131"/>
      <c r="I50" s="131"/>
      <c r="J50" s="131"/>
      <c r="AZ50" s="130" t="str">
        <f>B50</f>
        <v>Poskytnuté soupisy jsou pro zpracování nabídkové ceny závazné. Je vyloučeno jakékoliv vyřazení položek ze soupisu, doplnění položek do soupisu, slučování položek a jakýkoliv zásah do popisu položky, množství měrných jednotek nebo jakkoliv měnit či upravovat jakýkoliv jiný údaj v soupisu.</v>
      </c>
    </row>
    <row r="52" spans="2:52">
      <c r="B52" s="131" t="s">
        <v>80</v>
      </c>
      <c r="C52" s="131"/>
      <c r="D52" s="131"/>
      <c r="E52" s="131"/>
      <c r="F52" s="131"/>
      <c r="G52" s="131"/>
      <c r="H52" s="131"/>
      <c r="I52" s="131"/>
      <c r="J52" s="131"/>
      <c r="AZ52" s="130" t="str">
        <f>B52</f>
        <v xml:space="preserve"> Zvláštní podmínky pro stanovení nabídkové ceny</v>
      </c>
    </row>
    <row r="53" spans="2:52">
      <c r="B53" s="131" t="s">
        <v>81</v>
      </c>
      <c r="C53" s="131"/>
      <c r="D53" s="131"/>
      <c r="E53" s="131"/>
      <c r="F53" s="131"/>
      <c r="G53" s="131"/>
      <c r="H53" s="131"/>
      <c r="I53" s="131"/>
      <c r="J53" s="131"/>
      <c r="AZ53" s="130" t="str">
        <f>B53</f>
        <v xml:space="preserve">        Přeprava vybouraných hmot, suti a vytěžené zeminy</v>
      </c>
    </row>
    <row r="54" spans="2:52" ht="76.5">
      <c r="B54" s="131" t="s">
        <v>82</v>
      </c>
      <c r="C54" s="131"/>
      <c r="D54" s="131"/>
      <c r="E54" s="131"/>
      <c r="F54" s="131"/>
      <c r="G54" s="131"/>
      <c r="H54" s="131"/>
      <c r="I54" s="131"/>
      <c r="J54" s="131"/>
      <c r="AZ54" s="130" t="str">
        <f>B54</f>
        <v>Pokud soupis obsahuje i některé technologické položky vztahující se k uložení vytěžené zeminy nebo vybouraných hmot, vodorovné přesuny zeminy nebo vybouraných hmot pak v takových případech zpracovatel soupisu předpokládá určitou přepravní vzdálenost. Pokud z technologického postupu dodavatele vyplývá jiná přepravní vzdálenost, je povinností dodavatele stanovit takovou jednotkovou cenu, aby celková cena položky odpovídala jeho konkrétním technologickým podmínkám a konkrétní přepravní vzdálenosti, při soupisem vymezeném množství měrných jednotek.</v>
      </c>
    </row>
    <row r="56" spans="2:52">
      <c r="B56" s="131" t="s">
        <v>83</v>
      </c>
      <c r="C56" s="131"/>
      <c r="D56" s="131"/>
      <c r="E56" s="131"/>
      <c r="F56" s="131"/>
      <c r="G56" s="131"/>
      <c r="H56" s="131"/>
      <c r="I56" s="131"/>
      <c r="J56" s="131"/>
      <c r="AZ56" s="130" t="str">
        <f>B56</f>
        <v xml:space="preserve">        Vedlejší a ostatní náklady</v>
      </c>
    </row>
    <row r="57" spans="2:52" ht="25.5">
      <c r="B57" s="131" t="s">
        <v>84</v>
      </c>
      <c r="C57" s="131"/>
      <c r="D57" s="131"/>
      <c r="E57" s="131"/>
      <c r="F57" s="131"/>
      <c r="G57" s="131"/>
      <c r="H57" s="131"/>
      <c r="I57" s="131"/>
      <c r="J57" s="131"/>
      <c r="AZ57" s="130" t="str">
        <f>B57</f>
        <v>Tyto náklady jsou popsány v samostatném soupisu stavebních prací, dodávek a služeb s tím, že dodavatel je povinen v rámci těchto nákladů ocenit všechny definované náklady souhrnně pro celou stavbu.</v>
      </c>
    </row>
    <row r="61" spans="2:52">
      <c r="B61" s="131" t="s">
        <v>85</v>
      </c>
      <c r="C61" s="131"/>
      <c r="D61" s="131"/>
      <c r="E61" s="131"/>
      <c r="F61" s="131"/>
      <c r="G61" s="131"/>
      <c r="H61" s="131"/>
      <c r="I61" s="131"/>
      <c r="J61" s="131"/>
      <c r="AZ61" s="130" t="str">
        <f>B61</f>
        <v>2. SPECIFICKÉ PODMÍNKY PRO ZPRACOVÁNÍ NABÍDKOVÉ CENY</v>
      </c>
    </row>
    <row r="62" spans="2:52" ht="38.25">
      <c r="B62" s="131" t="s">
        <v>86</v>
      </c>
      <c r="C62" s="131"/>
      <c r="D62" s="131"/>
      <c r="E62" s="131"/>
      <c r="F62" s="131"/>
      <c r="G62" s="131"/>
      <c r="H62" s="131"/>
      <c r="I62" s="131"/>
      <c r="J62" s="131"/>
      <c r="AZ62" s="130" t="str">
        <f>B62</f>
        <v>- Zhotovitel je povinen před zpracováním závazné cenové nabídky důkladně prostudovat kompletní projektovou dokumentaci a podat nabídku takovou, aby byl schopen stavbu realizovat v celém rozsahu stanoveném projektovou dokumentací. Součástí dokumentace jsou konstrukční detaily a specifikace jednotlivých řešení.</v>
      </c>
    </row>
  </sheetData>
  <sheetProtection password="D8F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7">
    <mergeCell ref="B57:J57"/>
    <mergeCell ref="B61:J61"/>
    <mergeCell ref="B62:J62"/>
    <mergeCell ref="B49:J49"/>
    <mergeCell ref="B50:J50"/>
    <mergeCell ref="B52:J52"/>
    <mergeCell ref="B53:J53"/>
    <mergeCell ref="B54:J54"/>
    <mergeCell ref="B56:J56"/>
    <mergeCell ref="B41:J41"/>
    <mergeCell ref="B42:J42"/>
    <mergeCell ref="B43:J43"/>
    <mergeCell ref="B45:J45"/>
    <mergeCell ref="B46:J46"/>
    <mergeCell ref="B48:J48"/>
    <mergeCell ref="B34:J34"/>
    <mergeCell ref="B35:J35"/>
    <mergeCell ref="B36:J36"/>
    <mergeCell ref="B37:J37"/>
    <mergeCell ref="B38:J38"/>
    <mergeCell ref="B39:J39"/>
    <mergeCell ref="B25:E25"/>
    <mergeCell ref="B27:J27"/>
    <mergeCell ref="B29:J29"/>
    <mergeCell ref="B30:J30"/>
    <mergeCell ref="B31:J31"/>
    <mergeCell ref="B33:J33"/>
  </mergeCells>
  <phoneticPr fontId="0" type="noConversion"/>
  <pageMargins left="0.39370078740157483" right="0.19685039370078741" top="0.39370078740157483" bottom="0.39370078740157483" header="0" footer="0.19685039370078741"/>
  <pageSetup paperSize="9" scale="98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>
      <c r="A1" s="23" t="s">
        <v>1</v>
      </c>
      <c r="B1" s="28" t="str">
        <f>Stavba!CisloStavby</f>
        <v>21_2016</v>
      </c>
      <c r="C1" s="31" t="str">
        <f>Stavba!NazevStavby</f>
        <v>Útulek pro opuštěná zvířata Třebíč</v>
      </c>
      <c r="D1" s="31"/>
      <c r="E1" s="31"/>
      <c r="F1" s="31"/>
      <c r="G1" s="24"/>
      <c r="H1" s="33"/>
    </row>
    <row r="2" spans="1:8" ht="13.5" thickBot="1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/>
    <row r="4" spans="1:8" ht="18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>
      <c r="A6" s="32" t="s">
        <v>25</v>
      </c>
      <c r="B6" s="29">
        <f>B2</f>
        <v>0</v>
      </c>
    </row>
    <row r="7" spans="1:8" ht="15.7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>
      <c r="A9" s="32" t="s">
        <v>28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D8F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95" t="s">
        <v>30</v>
      </c>
      <c r="B1" s="95"/>
      <c r="C1" s="96"/>
      <c r="D1" s="95"/>
      <c r="E1" s="95"/>
      <c r="F1" s="95"/>
      <c r="G1" s="95"/>
    </row>
    <row r="2" spans="1:7" ht="13.5" thickTop="1">
      <c r="A2" s="55" t="s">
        <v>31</v>
      </c>
      <c r="B2" s="56"/>
      <c r="C2" s="97"/>
      <c r="D2" s="97"/>
      <c r="E2" s="97"/>
      <c r="F2" s="97"/>
      <c r="G2" s="98"/>
    </row>
    <row r="3" spans="1:7">
      <c r="A3" s="57" t="s">
        <v>32</v>
      </c>
      <c r="B3" s="58"/>
      <c r="C3" s="99"/>
      <c r="D3" s="99"/>
      <c r="E3" s="99"/>
      <c r="F3" s="99"/>
      <c r="G3" s="100"/>
    </row>
    <row r="4" spans="1:7" ht="13.5" thickBot="1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>
      <c r="B5" s="61"/>
      <c r="C5" s="62"/>
      <c r="D5" s="63"/>
    </row>
    <row r="6" spans="1:7" ht="13.5" thickBot="1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D8F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50"/>
  <sheetViews>
    <sheetView showGridLines="0" workbookViewId="0">
      <selection activeCell="B28" sqref="B28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>
      <c r="A1" s="23" t="s">
        <v>1</v>
      </c>
      <c r="B1" s="28" t="str">
        <f>Stavba!CisloStavby</f>
        <v>21_2016</v>
      </c>
      <c r="C1" s="31" t="str">
        <f>Stavba!NazevStavby</f>
        <v>Útulek pro opuštěná zvířata Třebíč</v>
      </c>
      <c r="D1" s="31"/>
      <c r="E1" s="31"/>
      <c r="F1" s="31"/>
      <c r="G1" s="24"/>
      <c r="H1" s="33"/>
    </row>
    <row r="2" spans="1:10" ht="13.5" customHeight="1" thickBot="1">
      <c r="A2" s="25" t="s">
        <v>29</v>
      </c>
      <c r="B2" s="132" t="s">
        <v>56</v>
      </c>
      <c r="C2" s="133" t="s">
        <v>57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1</v>
      </c>
      <c r="H6" s="35"/>
    </row>
    <row r="7" spans="1:10" ht="15.75" customHeight="1">
      <c r="B7" s="93" t="str">
        <f>C2</f>
        <v>Vestavba a přístavba do haly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87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34" t="s">
        <v>88</v>
      </c>
      <c r="B16" s="135"/>
      <c r="C16" s="135"/>
      <c r="D16" s="135"/>
      <c r="E16" s="135"/>
      <c r="F16" s="135"/>
      <c r="G16" s="135"/>
      <c r="H16" s="136"/>
      <c r="I16" s="32"/>
      <c r="J16" s="32"/>
    </row>
    <row r="17" spans="1:16" ht="12.75" customHeight="1">
      <c r="A17" s="142" t="s">
        <v>89</v>
      </c>
      <c r="B17" s="143"/>
      <c r="C17" s="144"/>
      <c r="D17" s="144"/>
      <c r="E17" s="144"/>
      <c r="F17" s="144"/>
      <c r="G17" s="145"/>
      <c r="H17" s="146" t="s">
        <v>90</v>
      </c>
      <c r="I17" s="32"/>
      <c r="J17" s="32"/>
    </row>
    <row r="18" spans="1:16" ht="12.75" customHeight="1">
      <c r="A18" s="140" t="s">
        <v>91</v>
      </c>
      <c r="B18" s="138" t="s">
        <v>92</v>
      </c>
      <c r="C18" s="137"/>
      <c r="D18" s="137"/>
      <c r="E18" s="137"/>
      <c r="F18" s="137"/>
      <c r="G18" s="139"/>
      <c r="H18" s="141">
        <f>'1 0000 Pol'!G49</f>
        <v>0</v>
      </c>
      <c r="I18" s="32"/>
      <c r="J18" s="32"/>
      <c r="O18">
        <f>'1 0000 Pol'!AN49</f>
        <v>0</v>
      </c>
      <c r="P18">
        <f>'1 0000 Pol'!AO49</f>
        <v>0</v>
      </c>
    </row>
    <row r="19" spans="1:16" ht="12.75" customHeight="1">
      <c r="A19" s="140" t="s">
        <v>93</v>
      </c>
      <c r="B19" s="138" t="s">
        <v>94</v>
      </c>
      <c r="C19" s="137"/>
      <c r="D19" s="137"/>
      <c r="E19" s="137"/>
      <c r="F19" s="137"/>
      <c r="G19" s="139"/>
      <c r="H19" s="141">
        <f>'1 0101 Pol'!G188</f>
        <v>0</v>
      </c>
      <c r="I19" s="32"/>
      <c r="J19" s="32"/>
      <c r="O19">
        <f>'1 0101 Pol'!AN188</f>
        <v>0</v>
      </c>
      <c r="P19">
        <f>'1 0101 Pol'!AO188</f>
        <v>0</v>
      </c>
    </row>
    <row r="20" spans="1:16" ht="12.75" customHeight="1">
      <c r="A20" s="140" t="s">
        <v>95</v>
      </c>
      <c r="B20" s="138" t="s">
        <v>96</v>
      </c>
      <c r="C20" s="137"/>
      <c r="D20" s="137"/>
      <c r="E20" s="137"/>
      <c r="F20" s="137"/>
      <c r="G20" s="139"/>
      <c r="H20" s="141">
        <f>'1 0201 Pol'!G381</f>
        <v>0</v>
      </c>
      <c r="I20" s="32"/>
      <c r="J20" s="32"/>
      <c r="O20">
        <f>'1 0201 Pol'!AN381</f>
        <v>0</v>
      </c>
      <c r="P20">
        <f>'1 0201 Pol'!AO381</f>
        <v>0</v>
      </c>
    </row>
    <row r="21" spans="1:16" ht="12.75" customHeight="1">
      <c r="A21" s="140" t="s">
        <v>97</v>
      </c>
      <c r="B21" s="138" t="s">
        <v>98</v>
      </c>
      <c r="C21" s="137"/>
      <c r="D21" s="137"/>
      <c r="E21" s="137"/>
      <c r="F21" s="137"/>
      <c r="G21" s="139"/>
      <c r="H21" s="141">
        <f>'1 0202 Pol'!G715</f>
        <v>0</v>
      </c>
      <c r="I21" s="32"/>
      <c r="J21" s="32"/>
      <c r="O21">
        <f>'1 0202 Pol'!AN715</f>
        <v>0</v>
      </c>
      <c r="P21">
        <f>'1 0202 Pol'!AO715</f>
        <v>0</v>
      </c>
    </row>
    <row r="22" spans="1:16" ht="12.75" customHeight="1">
      <c r="A22" s="140" t="s">
        <v>99</v>
      </c>
      <c r="B22" s="138" t="s">
        <v>100</v>
      </c>
      <c r="C22" s="137"/>
      <c r="D22" s="137"/>
      <c r="E22" s="137"/>
      <c r="F22" s="137"/>
      <c r="G22" s="139"/>
      <c r="H22" s="141">
        <f>'1 0204 Pol'!G690</f>
        <v>0</v>
      </c>
      <c r="I22" s="32"/>
      <c r="J22" s="32"/>
      <c r="O22">
        <f>'1 0204 Pol'!AN690</f>
        <v>0</v>
      </c>
      <c r="P22">
        <f>'1 0204 Pol'!AO690</f>
        <v>0</v>
      </c>
    </row>
    <row r="23" spans="1:16" ht="12.75" customHeight="1">
      <c r="A23" s="140" t="s">
        <v>101</v>
      </c>
      <c r="B23" s="138" t="s">
        <v>102</v>
      </c>
      <c r="C23" s="137"/>
      <c r="D23" s="137"/>
      <c r="E23" s="137"/>
      <c r="F23" s="137"/>
      <c r="G23" s="139"/>
      <c r="H23" s="141">
        <f>'1 0205 Pol'!G362</f>
        <v>0</v>
      </c>
      <c r="I23" s="32"/>
      <c r="J23" s="32"/>
      <c r="O23">
        <f>'1 0205 Pol'!AN362</f>
        <v>0</v>
      </c>
      <c r="P23">
        <f>'1 0205 Pol'!AO362</f>
        <v>0</v>
      </c>
    </row>
    <row r="24" spans="1:16" ht="12.75" customHeight="1">
      <c r="A24" s="140" t="s">
        <v>103</v>
      </c>
      <c r="B24" s="138" t="s">
        <v>104</v>
      </c>
      <c r="C24" s="137"/>
      <c r="D24" s="137"/>
      <c r="E24" s="137"/>
      <c r="F24" s="137"/>
      <c r="G24" s="139"/>
      <c r="H24" s="141">
        <f>'1 0210 Pol'!G231</f>
        <v>0</v>
      </c>
      <c r="I24" s="32"/>
      <c r="J24" s="32"/>
      <c r="O24">
        <f>'1 0210 Pol'!AN231</f>
        <v>0</v>
      </c>
      <c r="P24">
        <f>'1 0210 Pol'!AO231</f>
        <v>0</v>
      </c>
    </row>
    <row r="25" spans="1:16" ht="12.75" customHeight="1">
      <c r="A25" s="140" t="s">
        <v>105</v>
      </c>
      <c r="B25" s="138" t="s">
        <v>106</v>
      </c>
      <c r="C25" s="137"/>
      <c r="D25" s="137"/>
      <c r="E25" s="137"/>
      <c r="F25" s="137"/>
      <c r="G25" s="139"/>
      <c r="H25" s="141">
        <f>'1 0215 Pol'!G205</f>
        <v>0</v>
      </c>
      <c r="I25" s="32"/>
      <c r="J25" s="32"/>
      <c r="O25">
        <f>'1 0215 Pol'!AN205</f>
        <v>0</v>
      </c>
      <c r="P25">
        <f>'1 0215 Pol'!AO205</f>
        <v>0</v>
      </c>
    </row>
    <row r="26" spans="1:16" ht="12.75" customHeight="1">
      <c r="A26" s="140" t="s">
        <v>107</v>
      </c>
      <c r="B26" s="138" t="s">
        <v>108</v>
      </c>
      <c r="C26" s="137"/>
      <c r="D26" s="137"/>
      <c r="E26" s="137"/>
      <c r="F26" s="137"/>
      <c r="G26" s="139"/>
      <c r="H26" s="141">
        <f>'1 0216 Pol'!G86</f>
        <v>0</v>
      </c>
      <c r="I26" s="32"/>
      <c r="J26" s="32"/>
      <c r="O26">
        <f>'1 0216 Pol'!AN86</f>
        <v>0</v>
      </c>
      <c r="P26">
        <f>'1 0216 Pol'!AO86</f>
        <v>0</v>
      </c>
    </row>
    <row r="27" spans="1:16" ht="12.75" customHeight="1">
      <c r="A27" s="140" t="s">
        <v>109</v>
      </c>
      <c r="B27" s="138" t="s">
        <v>110</v>
      </c>
      <c r="C27" s="137"/>
      <c r="D27" s="137"/>
      <c r="E27" s="137"/>
      <c r="F27" s="137"/>
      <c r="G27" s="139"/>
      <c r="H27" s="141">
        <f>'1 0217 Pol'!G103</f>
        <v>0</v>
      </c>
      <c r="I27" s="32"/>
      <c r="J27" s="32"/>
      <c r="O27">
        <f>'1 0217 Pol'!AN103</f>
        <v>0</v>
      </c>
      <c r="P27">
        <f>'1 0217 Pol'!AO103</f>
        <v>0</v>
      </c>
    </row>
    <row r="28" spans="1:16" ht="12.75" customHeight="1">
      <c r="A28" s="140" t="s">
        <v>111</v>
      </c>
      <c r="B28" s="138" t="s">
        <v>112</v>
      </c>
      <c r="C28" s="137"/>
      <c r="D28" s="137"/>
      <c r="E28" s="137"/>
      <c r="F28" s="137"/>
      <c r="G28" s="139"/>
      <c r="H28" s="141">
        <f>'1 0218 Pol'!G185</f>
        <v>0</v>
      </c>
      <c r="I28" s="32"/>
      <c r="J28" s="32"/>
      <c r="O28">
        <f>'1 0218 Pol'!AN185</f>
        <v>0</v>
      </c>
      <c r="P28">
        <f>'1 0218 Pol'!AO185</f>
        <v>0</v>
      </c>
    </row>
    <row r="29" spans="1:16" ht="12.75" customHeight="1">
      <c r="A29" s="140" t="s">
        <v>113</v>
      </c>
      <c r="B29" s="138" t="s">
        <v>114</v>
      </c>
      <c r="C29" s="137"/>
      <c r="D29" s="137"/>
      <c r="E29" s="137"/>
      <c r="F29" s="137"/>
      <c r="G29" s="139"/>
      <c r="H29" s="141">
        <f>'1 0219 Pol'!G118</f>
        <v>0</v>
      </c>
      <c r="I29" s="32"/>
      <c r="J29" s="32"/>
      <c r="O29">
        <f>'1 0219 Pol'!AN118</f>
        <v>0</v>
      </c>
      <c r="P29">
        <f>'1 0219 Pol'!AO118</f>
        <v>0</v>
      </c>
    </row>
    <row r="30" spans="1:16" ht="12.75" customHeight="1">
      <c r="A30" s="140" t="s">
        <v>115</v>
      </c>
      <c r="B30" s="138" t="s">
        <v>116</v>
      </c>
      <c r="C30" s="137"/>
      <c r="D30" s="137"/>
      <c r="E30" s="137"/>
      <c r="F30" s="137"/>
      <c r="G30" s="139"/>
      <c r="H30" s="141">
        <f>'1 0220 Pol'!G242</f>
        <v>0</v>
      </c>
      <c r="I30" s="32"/>
      <c r="J30" s="32"/>
      <c r="O30">
        <f>'1 0220 Pol'!AN242</f>
        <v>0</v>
      </c>
      <c r="P30">
        <f>'1 0220 Pol'!AO242</f>
        <v>0</v>
      </c>
    </row>
    <row r="31" spans="1:16" ht="12.75" customHeight="1">
      <c r="A31" s="140" t="s">
        <v>117</v>
      </c>
      <c r="B31" s="138" t="s">
        <v>118</v>
      </c>
      <c r="C31" s="137"/>
      <c r="D31" s="137"/>
      <c r="E31" s="137"/>
      <c r="F31" s="137"/>
      <c r="G31" s="139"/>
      <c r="H31" s="141">
        <f>'1 0301 Pol'!G264</f>
        <v>0</v>
      </c>
      <c r="I31" s="32"/>
      <c r="J31" s="32"/>
      <c r="O31">
        <f>'1 0301 Pol'!AN264</f>
        <v>0</v>
      </c>
      <c r="P31">
        <f>'1 0301 Pol'!AO264</f>
        <v>0</v>
      </c>
    </row>
    <row r="32" spans="1:16" ht="12.75" customHeight="1">
      <c r="A32" s="140" t="s">
        <v>119</v>
      </c>
      <c r="B32" s="138" t="s">
        <v>120</v>
      </c>
      <c r="C32" s="137"/>
      <c r="D32" s="137"/>
      <c r="E32" s="137"/>
      <c r="F32" s="137"/>
      <c r="G32" s="139"/>
      <c r="H32" s="141">
        <f>'1 0302 Pol'!G203</f>
        <v>0</v>
      </c>
      <c r="I32" s="32"/>
      <c r="J32" s="32"/>
      <c r="O32">
        <f>'1 0302 Pol'!AN203</f>
        <v>0</v>
      </c>
      <c r="P32">
        <f>'1 0302 Pol'!AO203</f>
        <v>0</v>
      </c>
    </row>
    <row r="33" spans="1:16" ht="12.75" customHeight="1">
      <c r="A33" s="140" t="s">
        <v>121</v>
      </c>
      <c r="B33" s="138" t="s">
        <v>122</v>
      </c>
      <c r="C33" s="137"/>
      <c r="D33" s="137"/>
      <c r="E33" s="137"/>
      <c r="F33" s="137"/>
      <c r="G33" s="139"/>
      <c r="H33" s="141">
        <f>'1 0303 Pol'!G56</f>
        <v>0</v>
      </c>
      <c r="I33" s="32"/>
      <c r="J33" s="32"/>
      <c r="O33">
        <f>'1 0303 Pol'!AN56</f>
        <v>0</v>
      </c>
      <c r="P33">
        <f>'1 0303 Pol'!AO56</f>
        <v>0</v>
      </c>
    </row>
    <row r="34" spans="1:16" ht="12.75" customHeight="1">
      <c r="A34" s="140" t="s">
        <v>123</v>
      </c>
      <c r="B34" s="138" t="s">
        <v>124</v>
      </c>
      <c r="C34" s="137"/>
      <c r="D34" s="137"/>
      <c r="E34" s="137"/>
      <c r="F34" s="137"/>
      <c r="G34" s="139"/>
      <c r="H34" s="141">
        <f>'1 0304 Pol'!G145</f>
        <v>0</v>
      </c>
      <c r="I34" s="32"/>
      <c r="J34" s="32"/>
      <c r="O34">
        <f>'1 0304 Pol'!AN145</f>
        <v>0</v>
      </c>
      <c r="P34">
        <f>'1 0304 Pol'!AO145</f>
        <v>0</v>
      </c>
    </row>
    <row r="35" spans="1:16" ht="12.75" customHeight="1">
      <c r="A35" s="140" t="s">
        <v>125</v>
      </c>
      <c r="B35" s="138" t="s">
        <v>126</v>
      </c>
      <c r="C35" s="137"/>
      <c r="D35" s="137"/>
      <c r="E35" s="137"/>
      <c r="F35" s="137"/>
      <c r="G35" s="139"/>
      <c r="H35" s="141">
        <f>'1 0311 Pol'!G94</f>
        <v>0</v>
      </c>
      <c r="I35" s="32"/>
      <c r="J35" s="32"/>
      <c r="O35">
        <f>'1 0311 Pol'!AN94</f>
        <v>0</v>
      </c>
      <c r="P35">
        <f>'1 0311 Pol'!AO94</f>
        <v>0</v>
      </c>
    </row>
    <row r="36" spans="1:16" ht="12.75" customHeight="1">
      <c r="A36" s="140" t="s">
        <v>127</v>
      </c>
      <c r="B36" s="138" t="s">
        <v>128</v>
      </c>
      <c r="C36" s="137"/>
      <c r="D36" s="137"/>
      <c r="E36" s="137"/>
      <c r="F36" s="137"/>
      <c r="G36" s="139"/>
      <c r="H36" s="141">
        <f>'1 0321 Pol'!G266</f>
        <v>0</v>
      </c>
      <c r="I36" s="32"/>
      <c r="J36" s="32"/>
      <c r="O36">
        <f>'1 0321 Pol'!AN266</f>
        <v>0</v>
      </c>
      <c r="P36">
        <f>'1 0321 Pol'!AO266</f>
        <v>0</v>
      </c>
    </row>
    <row r="37" spans="1:16" ht="12.75" customHeight="1">
      <c r="A37" s="140" t="s">
        <v>129</v>
      </c>
      <c r="B37" s="138" t="s">
        <v>130</v>
      </c>
      <c r="C37" s="137"/>
      <c r="D37" s="137"/>
      <c r="E37" s="137"/>
      <c r="F37" s="137"/>
      <c r="G37" s="139"/>
      <c r="H37" s="141">
        <f>'1 0322 Pol'!G72</f>
        <v>0</v>
      </c>
      <c r="I37" s="32"/>
      <c r="J37" s="32"/>
      <c r="O37">
        <f>'1 0322 Pol'!AN72</f>
        <v>0</v>
      </c>
      <c r="P37">
        <f>'1 0322 Pol'!AO72</f>
        <v>0</v>
      </c>
    </row>
    <row r="38" spans="1:16" ht="12.75" customHeight="1">
      <c r="A38" s="140" t="s">
        <v>131</v>
      </c>
      <c r="B38" s="138" t="s">
        <v>132</v>
      </c>
      <c r="C38" s="137"/>
      <c r="D38" s="137"/>
      <c r="E38" s="137"/>
      <c r="F38" s="137"/>
      <c r="G38" s="139"/>
      <c r="H38" s="141">
        <f>'1 0323 Pol'!G67</f>
        <v>0</v>
      </c>
      <c r="I38" s="32"/>
      <c r="J38" s="32"/>
      <c r="O38">
        <f>'1 0323 Pol'!AN67</f>
        <v>0</v>
      </c>
      <c r="P38">
        <f>'1 0323 Pol'!AO67</f>
        <v>0</v>
      </c>
    </row>
    <row r="39" spans="1:16" ht="12.75" customHeight="1">
      <c r="A39" s="140" t="s">
        <v>133</v>
      </c>
      <c r="B39" s="138" t="s">
        <v>134</v>
      </c>
      <c r="C39" s="137"/>
      <c r="D39" s="137"/>
      <c r="E39" s="137"/>
      <c r="F39" s="137"/>
      <c r="G39" s="139"/>
      <c r="H39" s="141">
        <f>'1 0331 Pol'!G33</f>
        <v>0</v>
      </c>
      <c r="I39" s="32"/>
      <c r="J39" s="32"/>
      <c r="O39">
        <f>'1 0331 Pol'!AN33</f>
        <v>0</v>
      </c>
      <c r="P39">
        <f>'1 0331 Pol'!AO33</f>
        <v>0</v>
      </c>
    </row>
    <row r="40" spans="1:16" ht="12.75" customHeight="1">
      <c r="A40" s="140" t="s">
        <v>135</v>
      </c>
      <c r="B40" s="138" t="s">
        <v>136</v>
      </c>
      <c r="C40" s="137"/>
      <c r="D40" s="137"/>
      <c r="E40" s="137"/>
      <c r="F40" s="137"/>
      <c r="G40" s="139"/>
      <c r="H40" s="141">
        <f>'1 0332 Pol'!G114</f>
        <v>0</v>
      </c>
      <c r="I40" s="32"/>
      <c r="J40" s="32"/>
      <c r="O40">
        <f>'1 0332 Pol'!AN114</f>
        <v>0</v>
      </c>
      <c r="P40">
        <f>'1 0332 Pol'!AO114</f>
        <v>0</v>
      </c>
    </row>
    <row r="41" spans="1:16" ht="12.75" customHeight="1">
      <c r="A41" s="140" t="s">
        <v>137</v>
      </c>
      <c r="B41" s="138" t="s">
        <v>138</v>
      </c>
      <c r="C41" s="137"/>
      <c r="D41" s="137"/>
      <c r="E41" s="137"/>
      <c r="F41" s="137"/>
      <c r="G41" s="139"/>
      <c r="H41" s="141">
        <f>'1 0401 Pol'!G14</f>
        <v>0</v>
      </c>
      <c r="I41" s="32"/>
      <c r="J41" s="32"/>
      <c r="O41">
        <f>'1 0401 Pol'!AN14</f>
        <v>0</v>
      </c>
      <c r="P41">
        <f>'1 0401 Pol'!AO14</f>
        <v>0</v>
      </c>
    </row>
    <row r="42" spans="1:16" ht="12.75" customHeight="1" thickBot="1">
      <c r="A42" s="147"/>
      <c r="B42" s="148" t="s">
        <v>139</v>
      </c>
      <c r="C42" s="149"/>
      <c r="D42" s="150" t="str">
        <f>B2</f>
        <v>1</v>
      </c>
      <c r="E42" s="149"/>
      <c r="F42" s="149"/>
      <c r="G42" s="151"/>
      <c r="H42" s="152">
        <f>SUM(H18:H41)</f>
        <v>0</v>
      </c>
      <c r="I42" s="32"/>
      <c r="J42" s="32"/>
    </row>
    <row r="43" spans="1:16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6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6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6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6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6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8FF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workbookViewId="0">
      <selection activeCell="C14" sqref="C14:G14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91</v>
      </c>
      <c r="C4" s="168" t="s">
        <v>92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146</v>
      </c>
      <c r="C8" s="218" t="s">
        <v>147</v>
      </c>
      <c r="D8" s="173"/>
      <c r="E8" s="176"/>
      <c r="F8" s="179">
        <f>SUM(G9:G27)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148</v>
      </c>
      <c r="C9" s="219" t="s">
        <v>149</v>
      </c>
      <c r="D9" s="174" t="s">
        <v>150</v>
      </c>
      <c r="E9" s="177">
        <v>1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72"/>
      <c r="C10" s="220" t="s">
        <v>152</v>
      </c>
      <c r="D10" s="175"/>
      <c r="E10" s="178"/>
      <c r="F10" s="185"/>
      <c r="G10" s="186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Náklady dodavatele vyplývající z povinností dodavatele stanovených obchodními podmínkami před zahájením stavebních prací. Tato skupina zahrnuje zejména náklady na přípravné činnosti.</v>
      </c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2</v>
      </c>
      <c r="B11" s="172" t="s">
        <v>153</v>
      </c>
      <c r="C11" s="219" t="s">
        <v>154</v>
      </c>
      <c r="D11" s="174" t="s">
        <v>150</v>
      </c>
      <c r="E11" s="177">
        <v>1</v>
      </c>
      <c r="F11" s="182"/>
      <c r="G11" s="183">
        <f>E11*F11</f>
        <v>0</v>
      </c>
      <c r="H11" s="184"/>
      <c r="I11" s="196" t="s">
        <v>151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>
      <c r="A12" s="191"/>
      <c r="B12" s="172"/>
      <c r="C12" s="220" t="s">
        <v>155</v>
      </c>
      <c r="D12" s="175"/>
      <c r="E12" s="178"/>
      <c r="F12" s="185"/>
      <c r="G12" s="186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 t="str">
        <f>C12</f>
        <v>Zaměření stavby před výstavbou: přenesení poloh sítí, hranic pozemku apod. z mapy do terénu, označení a stabilizace lomových bodů, zaměření stávajícího objektu před rekonstrukcí.</v>
      </c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>
        <v>3</v>
      </c>
      <c r="B13" s="172" t="s">
        <v>156</v>
      </c>
      <c r="C13" s="219" t="s">
        <v>157</v>
      </c>
      <c r="D13" s="174" t="s">
        <v>150</v>
      </c>
      <c r="E13" s="177">
        <v>1</v>
      </c>
      <c r="F13" s="182"/>
      <c r="G13" s="183">
        <f>E13*F13</f>
        <v>0</v>
      </c>
      <c r="H13" s="184"/>
      <c r="I13" s="196" t="s">
        <v>151</v>
      </c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ht="33.75" outlineLevel="1">
      <c r="A14" s="191"/>
      <c r="B14" s="172"/>
      <c r="C14" s="220" t="s">
        <v>158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4</v>
      </c>
      <c r="B15" s="172" t="s">
        <v>159</v>
      </c>
      <c r="C15" s="219" t="s">
        <v>160</v>
      </c>
      <c r="D15" s="174" t="s">
        <v>150</v>
      </c>
      <c r="E15" s="177">
        <v>1</v>
      </c>
      <c r="F15" s="182"/>
      <c r="G15" s="183">
        <f>E15*F15</f>
        <v>0</v>
      </c>
      <c r="H15" s="184"/>
      <c r="I15" s="196" t="s">
        <v>151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ht="33.75" outlineLevel="1">
      <c r="A16" s="191"/>
      <c r="B16" s="172"/>
      <c r="C16" s="220" t="s">
        <v>161</v>
      </c>
      <c r="D16" s="175"/>
      <c r="E16" s="178"/>
      <c r="F16" s="185"/>
      <c r="G16" s="186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>
        <v>5</v>
      </c>
      <c r="B17" s="172" t="s">
        <v>162</v>
      </c>
      <c r="C17" s="219" t="s">
        <v>163</v>
      </c>
      <c r="D17" s="174" t="s">
        <v>150</v>
      </c>
      <c r="E17" s="177">
        <v>1</v>
      </c>
      <c r="F17" s="182"/>
      <c r="G17" s="183">
        <f>E17*F17</f>
        <v>0</v>
      </c>
      <c r="H17" s="184"/>
      <c r="I17" s="196" t="s">
        <v>151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22.5" outlineLevel="1">
      <c r="A18" s="191"/>
      <c r="B18" s="172"/>
      <c r="C18" s="220" t="s">
        <v>164</v>
      </c>
      <c r="D18" s="175"/>
      <c r="E18" s="178"/>
      <c r="F18" s="185"/>
      <c r="G18" s="186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6</v>
      </c>
      <c r="B19" s="172" t="s">
        <v>165</v>
      </c>
      <c r="C19" s="219" t="s">
        <v>166</v>
      </c>
      <c r="D19" s="174" t="s">
        <v>150</v>
      </c>
      <c r="E19" s="177">
        <v>1</v>
      </c>
      <c r="F19" s="182"/>
      <c r="G19" s="183">
        <f>E19*F19</f>
        <v>0</v>
      </c>
      <c r="H19" s="184"/>
      <c r="I19" s="196" t="s">
        <v>151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ht="33.75" outlineLevel="1">
      <c r="A20" s="191"/>
      <c r="B20" s="172"/>
      <c r="C20" s="220" t="s">
        <v>167</v>
      </c>
      <c r="D20" s="175"/>
      <c r="E20" s="178"/>
      <c r="F20" s="185"/>
      <c r="G20" s="186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7</v>
      </c>
      <c r="B21" s="172" t="s">
        <v>168</v>
      </c>
      <c r="C21" s="219" t="s">
        <v>169</v>
      </c>
      <c r="D21" s="174" t="s">
        <v>150</v>
      </c>
      <c r="E21" s="177">
        <v>1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20" t="s">
        <v>170</v>
      </c>
      <c r="D22" s="175"/>
      <c r="E22" s="178"/>
      <c r="F22" s="185"/>
      <c r="G22" s="186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Koordinace stavebních a technologických dodávek stavby.</v>
      </c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8</v>
      </c>
      <c r="B23" s="172" t="s">
        <v>171</v>
      </c>
      <c r="C23" s="219" t="s">
        <v>172</v>
      </c>
      <c r="D23" s="174" t="s">
        <v>150</v>
      </c>
      <c r="E23" s="177">
        <v>1</v>
      </c>
      <c r="F23" s="182"/>
      <c r="G23" s="183">
        <f>E23*F23</f>
        <v>0</v>
      </c>
      <c r="H23" s="184"/>
      <c r="I23" s="196" t="s">
        <v>151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ht="22.5" outlineLevel="1">
      <c r="A24" s="191"/>
      <c r="B24" s="172"/>
      <c r="C24" s="220" t="s">
        <v>173</v>
      </c>
      <c r="D24" s="175"/>
      <c r="E24" s="178"/>
      <c r="F24" s="185"/>
      <c r="G24" s="186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Náklady zhotovitele, související s prováděním zkoušek a revizí předepsaných technickými normami nebo objednatelem a které jsou pro provedení díla nezbytné.</v>
      </c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9</v>
      </c>
      <c r="B25" s="172" t="s">
        <v>174</v>
      </c>
      <c r="C25" s="219" t="s">
        <v>175</v>
      </c>
      <c r="D25" s="174" t="s">
        <v>150</v>
      </c>
      <c r="E25" s="177">
        <v>1</v>
      </c>
      <c r="F25" s="182"/>
      <c r="G25" s="183">
        <f>E25*F25</f>
        <v>0</v>
      </c>
      <c r="H25" s="184"/>
      <c r="I25" s="196" t="s">
        <v>151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20" t="s">
        <v>176</v>
      </c>
      <c r="D26" s="175"/>
      <c r="E26" s="178"/>
      <c r="F26" s="185"/>
      <c r="G26" s="186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5" t="str">
        <f>C26</f>
        <v>Náklady zhotovitele, které vzniknou v souvislosti s povinnostmi zhotovitele při předání a převzetí díla.</v>
      </c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10</v>
      </c>
      <c r="B27" s="172" t="s">
        <v>177</v>
      </c>
      <c r="C27" s="219" t="s">
        <v>178</v>
      </c>
      <c r="D27" s="174" t="s">
        <v>150</v>
      </c>
      <c r="E27" s="177">
        <v>1</v>
      </c>
      <c r="F27" s="182"/>
      <c r="G27" s="183">
        <f>E27*F27</f>
        <v>0</v>
      </c>
      <c r="H27" s="184"/>
      <c r="I27" s="196" t="s">
        <v>151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>
      <c r="A28" s="190" t="s">
        <v>145</v>
      </c>
      <c r="B28" s="171" t="s">
        <v>179</v>
      </c>
      <c r="C28" s="218" t="s">
        <v>180</v>
      </c>
      <c r="D28" s="173"/>
      <c r="E28" s="176"/>
      <c r="F28" s="187">
        <f>SUM(G29:G47)</f>
        <v>0</v>
      </c>
      <c r="G28" s="188"/>
      <c r="H28" s="181"/>
      <c r="I28" s="195"/>
      <c r="J28" s="54"/>
    </row>
    <row r="29" spans="1:60" outlineLevel="1">
      <c r="A29" s="191">
        <v>11</v>
      </c>
      <c r="B29" s="172" t="s">
        <v>181</v>
      </c>
      <c r="C29" s="219" t="s">
        <v>182</v>
      </c>
      <c r="D29" s="174" t="s">
        <v>150</v>
      </c>
      <c r="E29" s="177">
        <v>1</v>
      </c>
      <c r="F29" s="182"/>
      <c r="G29" s="183">
        <f>E29*F29</f>
        <v>0</v>
      </c>
      <c r="H29" s="184"/>
      <c r="I29" s="196" t="s">
        <v>151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20" t="s">
        <v>183</v>
      </c>
      <c r="D30" s="175"/>
      <c r="E30" s="178"/>
      <c r="F30" s="185"/>
      <c r="G30" s="186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Náklady spojené s účastí zhotovitele na předání a převzetí staveniště.</v>
      </c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12</v>
      </c>
      <c r="B31" s="172" t="s">
        <v>184</v>
      </c>
      <c r="C31" s="219" t="s">
        <v>185</v>
      </c>
      <c r="D31" s="174" t="s">
        <v>150</v>
      </c>
      <c r="E31" s="177">
        <v>1</v>
      </c>
      <c r="F31" s="182"/>
      <c r="G31" s="183">
        <f>E31*F31</f>
        <v>0</v>
      </c>
      <c r="H31" s="184"/>
      <c r="I31" s="196" t="s">
        <v>151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ht="22.5" outlineLevel="1">
      <c r="A32" s="191"/>
      <c r="B32" s="172"/>
      <c r="C32" s="220" t="s">
        <v>186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13</v>
      </c>
      <c r="B33" s="172" t="s">
        <v>187</v>
      </c>
      <c r="C33" s="219" t="s">
        <v>188</v>
      </c>
      <c r="D33" s="174" t="s">
        <v>150</v>
      </c>
      <c r="E33" s="177">
        <v>1</v>
      </c>
      <c r="F33" s="182"/>
      <c r="G33" s="183">
        <f>E33*F33</f>
        <v>0</v>
      </c>
      <c r="H33" s="184"/>
      <c r="I33" s="196" t="s">
        <v>151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ht="33.75" outlineLevel="1">
      <c r="A34" s="191"/>
      <c r="B34" s="172"/>
      <c r="C34" s="220" t="s">
        <v>189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>
        <v>14</v>
      </c>
      <c r="B35" s="172" t="s">
        <v>190</v>
      </c>
      <c r="C35" s="219" t="s">
        <v>191</v>
      </c>
      <c r="D35" s="174" t="s">
        <v>150</v>
      </c>
      <c r="E35" s="177">
        <v>1</v>
      </c>
      <c r="F35" s="182"/>
      <c r="G35" s="183">
        <f>E35*F35</f>
        <v>0</v>
      </c>
      <c r="H35" s="184"/>
      <c r="I35" s="196" t="s">
        <v>151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ht="22.5" outlineLevel="1">
      <c r="A36" s="191"/>
      <c r="B36" s="172"/>
      <c r="C36" s="220" t="s">
        <v>192</v>
      </c>
      <c r="D36" s="175"/>
      <c r="E36" s="178"/>
      <c r="F36" s="185"/>
      <c r="G36" s="186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15</v>
      </c>
      <c r="B37" s="172" t="s">
        <v>193</v>
      </c>
      <c r="C37" s="219" t="s">
        <v>194</v>
      </c>
      <c r="D37" s="174" t="s">
        <v>150</v>
      </c>
      <c r="E37" s="177">
        <v>1</v>
      </c>
      <c r="F37" s="182"/>
      <c r="G37" s="183">
        <f>E37*F37</f>
        <v>0</v>
      </c>
      <c r="H37" s="184"/>
      <c r="I37" s="196" t="s">
        <v>151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20" t="s">
        <v>195</v>
      </c>
      <c r="D38" s="175"/>
      <c r="E38" s="178"/>
      <c r="F38" s="185"/>
      <c r="G38" s="186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Náklady na vyhotovení dokumentace skutečného provedení stavby a její předání objednateli v požadované formě a požadovaném počtu.</v>
      </c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>
        <v>16</v>
      </c>
      <c r="B39" s="172" t="s">
        <v>196</v>
      </c>
      <c r="C39" s="219" t="s">
        <v>197</v>
      </c>
      <c r="D39" s="174" t="s">
        <v>150</v>
      </c>
      <c r="E39" s="177">
        <v>1</v>
      </c>
      <c r="F39" s="182"/>
      <c r="G39" s="183">
        <f>E39*F39</f>
        <v>0</v>
      </c>
      <c r="H39" s="184"/>
      <c r="I39" s="196" t="s">
        <v>151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20" t="s">
        <v>198</v>
      </c>
      <c r="D40" s="175"/>
      <c r="E40" s="178"/>
      <c r="F40" s="185"/>
      <c r="G40" s="186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Náklady na provedení skutečného zaměření stavby v rozsahu nezbytném pro zápis změny do katastru nemovitostí.</v>
      </c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17</v>
      </c>
      <c r="B41" s="172" t="s">
        <v>199</v>
      </c>
      <c r="C41" s="219" t="s">
        <v>200</v>
      </c>
      <c r="D41" s="174" t="s">
        <v>150</v>
      </c>
      <c r="E41" s="177">
        <v>1</v>
      </c>
      <c r="F41" s="182"/>
      <c r="G41" s="183">
        <f>E41*F41</f>
        <v>0</v>
      </c>
      <c r="H41" s="184"/>
      <c r="I41" s="196" t="s">
        <v>151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20" t="s">
        <v>201</v>
      </c>
      <c r="D42" s="175"/>
      <c r="E42" s="178"/>
      <c r="F42" s="185"/>
      <c r="G42" s="186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Náklady spojené s povinným pojištěním dodavatele nebo stavebního díla či jeho části, v rozsahu obchodních podmínek.</v>
      </c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69" t="s">
        <v>202</v>
      </c>
      <c r="C43" s="221"/>
      <c r="D43" s="192"/>
      <c r="E43" s="193"/>
      <c r="F43" s="194"/>
      <c r="G43" s="189"/>
      <c r="H43" s="184"/>
      <c r="I43" s="196"/>
      <c r="J43" s="163"/>
      <c r="K43" s="164">
        <v>1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69" t="s">
        <v>203</v>
      </c>
      <c r="C44" s="221"/>
      <c r="D44" s="192"/>
      <c r="E44" s="193"/>
      <c r="F44" s="194"/>
      <c r="G44" s="189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18</v>
      </c>
      <c r="B45" s="172" t="s">
        <v>204</v>
      </c>
      <c r="C45" s="219" t="s">
        <v>205</v>
      </c>
      <c r="D45" s="174" t="s">
        <v>150</v>
      </c>
      <c r="E45" s="177">
        <v>1</v>
      </c>
      <c r="F45" s="182"/>
      <c r="G45" s="183">
        <f>E45*F45</f>
        <v>0</v>
      </c>
      <c r="H45" s="184" t="s">
        <v>206</v>
      </c>
      <c r="I45" s="196" t="s">
        <v>207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ht="22.5" outlineLevel="1">
      <c r="A46" s="191"/>
      <c r="B46" s="172"/>
      <c r="C46" s="220" t="s">
        <v>208</v>
      </c>
      <c r="D46" s="175"/>
      <c r="E46" s="178"/>
      <c r="F46" s="185"/>
      <c r="G46" s="186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5" t="str">
        <f>C46</f>
        <v>Náklady zhotovitele spojené se zabezpečením a poskytnutím zajišťovacích bankovních záruk, pokud je zadavatel požaduje v obchodních podmínkách.</v>
      </c>
      <c r="BB46" s="164"/>
      <c r="BC46" s="164"/>
      <c r="BD46" s="164"/>
      <c r="BE46" s="164"/>
      <c r="BF46" s="164"/>
      <c r="BG46" s="164"/>
      <c r="BH46" s="164"/>
    </row>
    <row r="47" spans="1:60" ht="23.25" outlineLevel="1" thickBot="1">
      <c r="A47" s="206">
        <v>19</v>
      </c>
      <c r="B47" s="207" t="s">
        <v>209</v>
      </c>
      <c r="C47" s="222" t="s">
        <v>210</v>
      </c>
      <c r="D47" s="208" t="s">
        <v>211</v>
      </c>
      <c r="E47" s="209">
        <v>1</v>
      </c>
      <c r="F47" s="210"/>
      <c r="G47" s="211">
        <f>E47*F47</f>
        <v>0</v>
      </c>
      <c r="H47" s="212"/>
      <c r="I47" s="213" t="s">
        <v>151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12.75" hidden="1" customHeight="1">
      <c r="A48" s="54"/>
      <c r="B48" s="61"/>
      <c r="C48" s="223"/>
      <c r="D48" s="54"/>
      <c r="E48" s="54"/>
      <c r="F48" s="54"/>
      <c r="G48" s="54"/>
      <c r="H48" s="54"/>
      <c r="I48" s="54"/>
      <c r="J48" s="54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2.75" hidden="1" customHeight="1">
      <c r="A49" s="214"/>
      <c r="B49" s="215" t="s">
        <v>212</v>
      </c>
      <c r="C49" s="224"/>
      <c r="D49" s="216"/>
      <c r="E49" s="216"/>
      <c r="F49" s="216"/>
      <c r="G49" s="217">
        <f>F8+F28</f>
        <v>0</v>
      </c>
      <c r="H49" s="54"/>
      <c r="I49" s="54"/>
      <c r="J49" s="54"/>
      <c r="AN49">
        <f>SUMIF(AM8:AM48,AN48,G8:G48)</f>
        <v>0</v>
      </c>
      <c r="AO49">
        <f>SUMIF(AM8:AM48,AO48,G8:G48)</f>
        <v>0</v>
      </c>
    </row>
    <row r="50" spans="1:41" ht="12.75" customHeight="1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password="D8FF" sheet="1"/>
  <mergeCells count="26">
    <mergeCell ref="B44:G44"/>
    <mergeCell ref="C46:G46"/>
    <mergeCell ref="C34:G34"/>
    <mergeCell ref="C36:G36"/>
    <mergeCell ref="C38:G38"/>
    <mergeCell ref="C40:G40"/>
    <mergeCell ref="C42:G42"/>
    <mergeCell ref="B43:G43"/>
    <mergeCell ref="C22:G22"/>
    <mergeCell ref="C24:G24"/>
    <mergeCell ref="C26:G26"/>
    <mergeCell ref="F28:G28"/>
    <mergeCell ref="C30:G30"/>
    <mergeCell ref="C32:G32"/>
    <mergeCell ref="C10:G10"/>
    <mergeCell ref="C12:G12"/>
    <mergeCell ref="C14:G14"/>
    <mergeCell ref="C16:G16"/>
    <mergeCell ref="C18:G18"/>
    <mergeCell ref="C20:G20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88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93</v>
      </c>
      <c r="C4" s="168" t="s">
        <v>94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SUM(G9:G63)</f>
        <v>0</v>
      </c>
      <c r="G8" s="180"/>
      <c r="H8" s="181"/>
      <c r="I8" s="195"/>
      <c r="J8" s="54"/>
    </row>
    <row r="9" spans="1:60" outlineLevel="1">
      <c r="A9" s="191"/>
      <c r="B9" s="225" t="s">
        <v>214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>
        <v>1</v>
      </c>
      <c r="B10" s="172" t="s">
        <v>215</v>
      </c>
      <c r="C10" s="219" t="s">
        <v>216</v>
      </c>
      <c r="D10" s="174" t="s">
        <v>217</v>
      </c>
      <c r="E10" s="177">
        <v>486.4</v>
      </c>
      <c r="F10" s="182"/>
      <c r="G10" s="183">
        <f>E10*F10</f>
        <v>0</v>
      </c>
      <c r="H10" s="184" t="s">
        <v>218</v>
      </c>
      <c r="I10" s="196" t="s">
        <v>207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72"/>
      <c r="C11" s="240" t="s">
        <v>219</v>
      </c>
      <c r="D11" s="227"/>
      <c r="E11" s="230"/>
      <c r="F11" s="183"/>
      <c r="G11" s="183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220</v>
      </c>
      <c r="D12" s="227"/>
      <c r="E12" s="230">
        <v>34.4</v>
      </c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40" t="s">
        <v>221</v>
      </c>
      <c r="D13" s="227"/>
      <c r="E13" s="230"/>
      <c r="F13" s="183"/>
      <c r="G13" s="183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0" t="s">
        <v>222</v>
      </c>
      <c r="D14" s="227"/>
      <c r="E14" s="230">
        <v>5</v>
      </c>
      <c r="F14" s="183"/>
      <c r="G14" s="183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223</v>
      </c>
      <c r="D15" s="227"/>
      <c r="E15" s="230"/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224</v>
      </c>
      <c r="D16" s="227"/>
      <c r="E16" s="230"/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225</v>
      </c>
      <c r="D17" s="227"/>
      <c r="E17" s="230">
        <v>447</v>
      </c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2</v>
      </c>
      <c r="B18" s="172" t="s">
        <v>226</v>
      </c>
      <c r="C18" s="219" t="s">
        <v>227</v>
      </c>
      <c r="D18" s="174" t="s">
        <v>217</v>
      </c>
      <c r="E18" s="177">
        <v>447</v>
      </c>
      <c r="F18" s="182"/>
      <c r="G18" s="183">
        <f>E18*F18</f>
        <v>0</v>
      </c>
      <c r="H18" s="184" t="s">
        <v>218</v>
      </c>
      <c r="I18" s="196" t="s">
        <v>207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40" t="s">
        <v>224</v>
      </c>
      <c r="D19" s="227"/>
      <c r="E19" s="230"/>
      <c r="F19" s="183"/>
      <c r="G19" s="183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40" t="s">
        <v>228</v>
      </c>
      <c r="D20" s="227"/>
      <c r="E20" s="230">
        <v>447</v>
      </c>
      <c r="F20" s="183"/>
      <c r="G20" s="183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3</v>
      </c>
      <c r="B21" s="172" t="s">
        <v>229</v>
      </c>
      <c r="C21" s="219" t="s">
        <v>230</v>
      </c>
      <c r="D21" s="174" t="s">
        <v>217</v>
      </c>
      <c r="E21" s="177">
        <v>72.900000000000006</v>
      </c>
      <c r="F21" s="182"/>
      <c r="G21" s="183">
        <f>E21*F21</f>
        <v>0</v>
      </c>
      <c r="H21" s="184" t="s">
        <v>218</v>
      </c>
      <c r="I21" s="196" t="s">
        <v>207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0" t="s">
        <v>219</v>
      </c>
      <c r="D22" s="227"/>
      <c r="E22" s="230"/>
      <c r="F22" s="183"/>
      <c r="G22" s="183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40" t="s">
        <v>220</v>
      </c>
      <c r="D23" s="227"/>
      <c r="E23" s="230">
        <v>34.4</v>
      </c>
      <c r="F23" s="183"/>
      <c r="G23" s="183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40" t="s">
        <v>231</v>
      </c>
      <c r="D24" s="227"/>
      <c r="E24" s="230">
        <v>33.5</v>
      </c>
      <c r="F24" s="183"/>
      <c r="G24" s="183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40" t="s">
        <v>222</v>
      </c>
      <c r="D25" s="227"/>
      <c r="E25" s="230">
        <v>5</v>
      </c>
      <c r="F25" s="183"/>
      <c r="G25" s="183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>
        <v>4</v>
      </c>
      <c r="B26" s="172" t="s">
        <v>232</v>
      </c>
      <c r="C26" s="219" t="s">
        <v>233</v>
      </c>
      <c r="D26" s="174" t="s">
        <v>217</v>
      </c>
      <c r="E26" s="177">
        <v>447</v>
      </c>
      <c r="F26" s="182"/>
      <c r="G26" s="183">
        <f>E26*F26</f>
        <v>0</v>
      </c>
      <c r="H26" s="184" t="s">
        <v>218</v>
      </c>
      <c r="I26" s="196" t="s">
        <v>207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40" t="s">
        <v>234</v>
      </c>
      <c r="D27" s="227"/>
      <c r="E27" s="230"/>
      <c r="F27" s="183"/>
      <c r="G27" s="183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40" t="s">
        <v>225</v>
      </c>
      <c r="D28" s="227"/>
      <c r="E28" s="230">
        <v>447</v>
      </c>
      <c r="F28" s="183"/>
      <c r="G28" s="183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5</v>
      </c>
      <c r="B29" s="172" t="s">
        <v>235</v>
      </c>
      <c r="C29" s="219" t="s">
        <v>236</v>
      </c>
      <c r="D29" s="174" t="s">
        <v>217</v>
      </c>
      <c r="E29" s="177">
        <v>312</v>
      </c>
      <c r="F29" s="182"/>
      <c r="G29" s="183">
        <f>E29*F29</f>
        <v>0</v>
      </c>
      <c r="H29" s="184" t="s">
        <v>218</v>
      </c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237</v>
      </c>
      <c r="D30" s="227"/>
      <c r="E30" s="230">
        <v>312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6</v>
      </c>
      <c r="B31" s="172" t="s">
        <v>238</v>
      </c>
      <c r="C31" s="219" t="s">
        <v>239</v>
      </c>
      <c r="D31" s="174" t="s">
        <v>217</v>
      </c>
      <c r="E31" s="177">
        <v>72.900000000000006</v>
      </c>
      <c r="F31" s="182"/>
      <c r="G31" s="183">
        <f>E31*F31</f>
        <v>0</v>
      </c>
      <c r="H31" s="184" t="s">
        <v>218</v>
      </c>
      <c r="I31" s="196" t="s">
        <v>207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240</v>
      </c>
      <c r="C32" s="221"/>
      <c r="D32" s="192"/>
      <c r="E32" s="193"/>
      <c r="F32" s="194"/>
      <c r="G32" s="189"/>
      <c r="H32" s="184"/>
      <c r="I32" s="196"/>
      <c r="J32" s="163"/>
      <c r="K32" s="164">
        <v>1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ht="22.5" outlineLevel="1">
      <c r="A33" s="191"/>
      <c r="B33" s="169" t="s">
        <v>241</v>
      </c>
      <c r="C33" s="221"/>
      <c r="D33" s="192"/>
      <c r="E33" s="193"/>
      <c r="F33" s="194"/>
      <c r="G33" s="189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5" t="str">
        <f>B33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A33" s="164"/>
      <c r="BB33" s="164"/>
      <c r="BC33" s="164"/>
      <c r="BD33" s="164"/>
      <c r="BE33" s="164"/>
      <c r="BF33" s="164"/>
      <c r="BG33" s="164"/>
      <c r="BH33" s="164"/>
    </row>
    <row r="34" spans="1:60" ht="22.5" outlineLevel="1">
      <c r="A34" s="191">
        <v>7</v>
      </c>
      <c r="B34" s="172" t="s">
        <v>242</v>
      </c>
      <c r="C34" s="219" t="s">
        <v>243</v>
      </c>
      <c r="D34" s="174" t="s">
        <v>217</v>
      </c>
      <c r="E34" s="177">
        <v>90</v>
      </c>
      <c r="F34" s="182"/>
      <c r="G34" s="183">
        <f>E34*F34</f>
        <v>0</v>
      </c>
      <c r="H34" s="184" t="s">
        <v>218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244</v>
      </c>
      <c r="D35" s="227"/>
      <c r="E35" s="230">
        <v>90</v>
      </c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69" t="s">
        <v>245</v>
      </c>
      <c r="C36" s="221"/>
      <c r="D36" s="192"/>
      <c r="E36" s="193"/>
      <c r="F36" s="194"/>
      <c r="G36" s="189"/>
      <c r="H36" s="184"/>
      <c r="I36" s="196"/>
      <c r="J36" s="163"/>
      <c r="K36" s="164">
        <v>1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69" t="s">
        <v>246</v>
      </c>
      <c r="C37" s="221"/>
      <c r="D37" s="192"/>
      <c r="E37" s="193"/>
      <c r="F37" s="194"/>
      <c r="G37" s="189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8</v>
      </c>
      <c r="B38" s="172" t="s">
        <v>247</v>
      </c>
      <c r="C38" s="219" t="s">
        <v>248</v>
      </c>
      <c r="D38" s="174" t="s">
        <v>249</v>
      </c>
      <c r="E38" s="177">
        <v>12</v>
      </c>
      <c r="F38" s="182"/>
      <c r="G38" s="183">
        <f>E38*F38</f>
        <v>0</v>
      </c>
      <c r="H38" s="184" t="s">
        <v>218</v>
      </c>
      <c r="I38" s="196" t="s">
        <v>207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40" t="s">
        <v>250</v>
      </c>
      <c r="D39" s="227"/>
      <c r="E39" s="230">
        <v>12</v>
      </c>
      <c r="F39" s="183"/>
      <c r="G39" s="183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69" t="s">
        <v>251</v>
      </c>
      <c r="C40" s="221"/>
      <c r="D40" s="192"/>
      <c r="E40" s="193"/>
      <c r="F40" s="194"/>
      <c r="G40" s="189"/>
      <c r="H40" s="184"/>
      <c r="I40" s="196"/>
      <c r="J40" s="163"/>
      <c r="K40" s="164">
        <v>1</v>
      </c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69" t="s">
        <v>252</v>
      </c>
      <c r="C41" s="221"/>
      <c r="D41" s="192"/>
      <c r="E41" s="193"/>
      <c r="F41" s="194"/>
      <c r="G41" s="189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69" t="s">
        <v>253</v>
      </c>
      <c r="C42" s="221"/>
      <c r="D42" s="192"/>
      <c r="E42" s="193"/>
      <c r="F42" s="194"/>
      <c r="G42" s="189"/>
      <c r="H42" s="184"/>
      <c r="I42" s="196"/>
      <c r="J42" s="163"/>
      <c r="K42" s="164">
        <v>2</v>
      </c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9</v>
      </c>
      <c r="B43" s="172" t="s">
        <v>254</v>
      </c>
      <c r="C43" s="219" t="s">
        <v>255</v>
      </c>
      <c r="D43" s="174" t="s">
        <v>256</v>
      </c>
      <c r="E43" s="177">
        <v>9.9600000000000009</v>
      </c>
      <c r="F43" s="182"/>
      <c r="G43" s="183">
        <f>E43*F43</f>
        <v>0</v>
      </c>
      <c r="H43" s="184" t="s">
        <v>257</v>
      </c>
      <c r="I43" s="196" t="s">
        <v>207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40" t="s">
        <v>258</v>
      </c>
      <c r="D44" s="227"/>
      <c r="E44" s="230"/>
      <c r="F44" s="183"/>
      <c r="G44" s="183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40" t="s">
        <v>259</v>
      </c>
      <c r="D45" s="227"/>
      <c r="E45" s="230">
        <v>0.54</v>
      </c>
      <c r="F45" s="183"/>
      <c r="G45" s="183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260</v>
      </c>
      <c r="D46" s="227"/>
      <c r="E46" s="230">
        <v>0.83250000000000002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261</v>
      </c>
      <c r="D47" s="227"/>
      <c r="E47" s="230">
        <v>0.9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40" t="s">
        <v>262</v>
      </c>
      <c r="D48" s="227"/>
      <c r="E48" s="230"/>
      <c r="F48" s="183"/>
      <c r="G48" s="183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40" t="s">
        <v>263</v>
      </c>
      <c r="D49" s="227"/>
      <c r="E49" s="230">
        <v>2.7</v>
      </c>
      <c r="F49" s="183"/>
      <c r="G49" s="183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0" t="s">
        <v>264</v>
      </c>
      <c r="D50" s="227"/>
      <c r="E50" s="230">
        <v>1.3875</v>
      </c>
      <c r="F50" s="183"/>
      <c r="G50" s="183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40" t="s">
        <v>265</v>
      </c>
      <c r="D51" s="227"/>
      <c r="E51" s="230">
        <v>3.6</v>
      </c>
      <c r="F51" s="183"/>
      <c r="G51" s="183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10</v>
      </c>
      <c r="B52" s="172" t="s">
        <v>266</v>
      </c>
      <c r="C52" s="219" t="s">
        <v>267</v>
      </c>
      <c r="D52" s="174" t="s">
        <v>256</v>
      </c>
      <c r="E52" s="177">
        <v>8.5474999999999994</v>
      </c>
      <c r="F52" s="182"/>
      <c r="G52" s="183">
        <f>E52*F52</f>
        <v>0</v>
      </c>
      <c r="H52" s="184" t="s">
        <v>257</v>
      </c>
      <c r="I52" s="196" t="s">
        <v>207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268</v>
      </c>
      <c r="D53" s="227"/>
      <c r="E53" s="230">
        <v>2.875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40" t="s">
        <v>269</v>
      </c>
      <c r="D54" s="227"/>
      <c r="E54" s="230"/>
      <c r="F54" s="183"/>
      <c r="G54" s="183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0" t="s">
        <v>270</v>
      </c>
      <c r="D55" s="227"/>
      <c r="E55" s="230">
        <v>4.3600000000000003</v>
      </c>
      <c r="F55" s="183"/>
      <c r="G55" s="183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0" t="s">
        <v>271</v>
      </c>
      <c r="D56" s="227"/>
      <c r="E56" s="230">
        <v>1.3125</v>
      </c>
      <c r="F56" s="183"/>
      <c r="G56" s="183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69" t="s">
        <v>272</v>
      </c>
      <c r="C57" s="221"/>
      <c r="D57" s="192"/>
      <c r="E57" s="193"/>
      <c r="F57" s="194"/>
      <c r="G57" s="189"/>
      <c r="H57" s="184"/>
      <c r="I57" s="196"/>
      <c r="J57" s="164"/>
      <c r="K57" s="164">
        <v>1</v>
      </c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69" t="s">
        <v>273</v>
      </c>
      <c r="C58" s="221"/>
      <c r="D58" s="192"/>
      <c r="E58" s="193"/>
      <c r="F58" s="194"/>
      <c r="G58" s="189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11</v>
      </c>
      <c r="B59" s="172" t="s">
        <v>274</v>
      </c>
      <c r="C59" s="219" t="s">
        <v>275</v>
      </c>
      <c r="D59" s="174" t="s">
        <v>256</v>
      </c>
      <c r="E59" s="177">
        <v>2.88</v>
      </c>
      <c r="F59" s="182"/>
      <c r="G59" s="183">
        <f>E59*F59</f>
        <v>0</v>
      </c>
      <c r="H59" s="184" t="s">
        <v>257</v>
      </c>
      <c r="I59" s="196" t="s">
        <v>207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40" t="s">
        <v>276</v>
      </c>
      <c r="D60" s="227"/>
      <c r="E60" s="230">
        <v>2.88</v>
      </c>
      <c r="F60" s="183"/>
      <c r="G60" s="183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69" t="s">
        <v>277</v>
      </c>
      <c r="C61" s="221"/>
      <c r="D61" s="192"/>
      <c r="E61" s="193"/>
      <c r="F61" s="194"/>
      <c r="G61" s="189"/>
      <c r="H61" s="184"/>
      <c r="I61" s="196"/>
      <c r="J61" s="164"/>
      <c r="K61" s="164">
        <v>1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69" t="s">
        <v>278</v>
      </c>
      <c r="C62" s="221"/>
      <c r="D62" s="192"/>
      <c r="E62" s="193"/>
      <c r="F62" s="194"/>
      <c r="G62" s="189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5" t="str">
        <f>B62</f>
        <v>nebo z pracovních šachet při podchycování základového zdiva, bez naložení, avšak s vyprázdněním nádoby na hromady nebo do dopravního prostředku,</v>
      </c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>
        <v>12</v>
      </c>
      <c r="B63" s="172" t="s">
        <v>279</v>
      </c>
      <c r="C63" s="219" t="s">
        <v>280</v>
      </c>
      <c r="D63" s="174" t="s">
        <v>256</v>
      </c>
      <c r="E63" s="177">
        <v>2.88</v>
      </c>
      <c r="F63" s="182"/>
      <c r="G63" s="183">
        <f>E63*F63</f>
        <v>0</v>
      </c>
      <c r="H63" s="184" t="s">
        <v>257</v>
      </c>
      <c r="I63" s="196" t="s">
        <v>207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>
      <c r="A64" s="190" t="s">
        <v>145</v>
      </c>
      <c r="B64" s="171" t="s">
        <v>281</v>
      </c>
      <c r="C64" s="218" t="s">
        <v>282</v>
      </c>
      <c r="D64" s="173"/>
      <c r="E64" s="176"/>
      <c r="F64" s="187">
        <f>SUM(G65:G67)</f>
        <v>0</v>
      </c>
      <c r="G64" s="188"/>
      <c r="H64" s="181"/>
      <c r="I64" s="195"/>
    </row>
    <row r="65" spans="1:60" outlineLevel="1">
      <c r="A65" s="191"/>
      <c r="B65" s="225" t="s">
        <v>283</v>
      </c>
      <c r="C65" s="239"/>
      <c r="D65" s="226"/>
      <c r="E65" s="229"/>
      <c r="F65" s="232"/>
      <c r="G65" s="233"/>
      <c r="H65" s="184"/>
      <c r="I65" s="196"/>
      <c r="J65" s="164"/>
      <c r="K65" s="164">
        <v>1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>
        <v>13</v>
      </c>
      <c r="B66" s="172" t="s">
        <v>284</v>
      </c>
      <c r="C66" s="219" t="s">
        <v>285</v>
      </c>
      <c r="D66" s="174" t="s">
        <v>286</v>
      </c>
      <c r="E66" s="177">
        <v>100</v>
      </c>
      <c r="F66" s="182"/>
      <c r="G66" s="183">
        <f>E66*F66</f>
        <v>0</v>
      </c>
      <c r="H66" s="184" t="s">
        <v>287</v>
      </c>
      <c r="I66" s="196" t="s">
        <v>207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20" t="s">
        <v>288</v>
      </c>
      <c r="D67" s="175"/>
      <c r="E67" s="178"/>
      <c r="F67" s="185"/>
      <c r="G67" s="186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5" t="str">
        <f>C67</f>
        <v>Bude účtováno dle prokazatelné skutečnosti.</v>
      </c>
      <c r="BB67" s="164"/>
      <c r="BC67" s="164"/>
      <c r="BD67" s="164"/>
      <c r="BE67" s="164"/>
      <c r="BF67" s="164"/>
      <c r="BG67" s="164"/>
      <c r="BH67" s="164"/>
    </row>
    <row r="68" spans="1:60">
      <c r="A68" s="190" t="s">
        <v>145</v>
      </c>
      <c r="B68" s="171" t="s">
        <v>289</v>
      </c>
      <c r="C68" s="218" t="s">
        <v>290</v>
      </c>
      <c r="D68" s="173"/>
      <c r="E68" s="176"/>
      <c r="F68" s="187">
        <f>SUM(G69:G79)</f>
        <v>0</v>
      </c>
      <c r="G68" s="188"/>
      <c r="H68" s="181"/>
      <c r="I68" s="195"/>
    </row>
    <row r="69" spans="1:60" outlineLevel="1">
      <c r="A69" s="191"/>
      <c r="B69" s="225" t="s">
        <v>291</v>
      </c>
      <c r="C69" s="239"/>
      <c r="D69" s="226"/>
      <c r="E69" s="229"/>
      <c r="F69" s="232"/>
      <c r="G69" s="233"/>
      <c r="H69" s="184"/>
      <c r="I69" s="196"/>
      <c r="J69" s="164"/>
      <c r="K69" s="164">
        <v>1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69" t="s">
        <v>292</v>
      </c>
      <c r="C70" s="221"/>
      <c r="D70" s="192"/>
      <c r="E70" s="193"/>
      <c r="F70" s="194"/>
      <c r="G70" s="189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>
        <v>14</v>
      </c>
      <c r="B71" s="172" t="s">
        <v>293</v>
      </c>
      <c r="C71" s="219" t="s">
        <v>294</v>
      </c>
      <c r="D71" s="174" t="s">
        <v>249</v>
      </c>
      <c r="E71" s="177">
        <v>114</v>
      </c>
      <c r="F71" s="182"/>
      <c r="G71" s="183">
        <f>E71*F71</f>
        <v>0</v>
      </c>
      <c r="H71" s="184" t="s">
        <v>218</v>
      </c>
      <c r="I71" s="196" t="s">
        <v>207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20" t="s">
        <v>295</v>
      </c>
      <c r="D72" s="175"/>
      <c r="E72" s="178"/>
      <c r="F72" s="185"/>
      <c r="G72" s="186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5" t="str">
        <f>C72</f>
        <v>horní živičná vrstva</v>
      </c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40" t="s">
        <v>296</v>
      </c>
      <c r="D73" s="227"/>
      <c r="E73" s="230"/>
      <c r="F73" s="183"/>
      <c r="G73" s="183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40" t="s">
        <v>297</v>
      </c>
      <c r="D74" s="227"/>
      <c r="E74" s="230">
        <v>20</v>
      </c>
      <c r="F74" s="183"/>
      <c r="G74" s="183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298</v>
      </c>
      <c r="D75" s="227"/>
      <c r="E75" s="230">
        <v>25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299</v>
      </c>
      <c r="D76" s="227"/>
      <c r="E76" s="230">
        <v>38</v>
      </c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300</v>
      </c>
      <c r="D77" s="227"/>
      <c r="E77" s="230">
        <v>31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>
        <v>15</v>
      </c>
      <c r="B78" s="172" t="s">
        <v>301</v>
      </c>
      <c r="C78" s="219" t="s">
        <v>302</v>
      </c>
      <c r="D78" s="174" t="s">
        <v>249</v>
      </c>
      <c r="E78" s="177">
        <v>114</v>
      </c>
      <c r="F78" s="182"/>
      <c r="G78" s="183">
        <f>E78*F78</f>
        <v>0</v>
      </c>
      <c r="H78" s="184" t="s">
        <v>218</v>
      </c>
      <c r="I78" s="196" t="s">
        <v>207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>
        <v>21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72"/>
      <c r="C79" s="220" t="s">
        <v>303</v>
      </c>
      <c r="D79" s="175"/>
      <c r="E79" s="178"/>
      <c r="F79" s="185"/>
      <c r="G79" s="186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5" t="str">
        <f>C79</f>
        <v>pdokald živiční vrstvy</v>
      </c>
      <c r="BB79" s="164"/>
      <c r="BC79" s="164"/>
      <c r="BD79" s="164"/>
      <c r="BE79" s="164"/>
      <c r="BF79" s="164"/>
      <c r="BG79" s="164"/>
      <c r="BH79" s="164"/>
    </row>
    <row r="80" spans="1:60">
      <c r="A80" s="190" t="s">
        <v>145</v>
      </c>
      <c r="B80" s="171" t="s">
        <v>304</v>
      </c>
      <c r="C80" s="218" t="s">
        <v>305</v>
      </c>
      <c r="D80" s="173"/>
      <c r="E80" s="176"/>
      <c r="F80" s="187">
        <f>SUM(G81:G99)</f>
        <v>0</v>
      </c>
      <c r="G80" s="188"/>
      <c r="H80" s="181"/>
      <c r="I80" s="195"/>
    </row>
    <row r="81" spans="1:60" outlineLevel="1">
      <c r="A81" s="191"/>
      <c r="B81" s="225" t="s">
        <v>306</v>
      </c>
      <c r="C81" s="239"/>
      <c r="D81" s="226"/>
      <c r="E81" s="229"/>
      <c r="F81" s="232"/>
      <c r="G81" s="233"/>
      <c r="H81" s="184"/>
      <c r="I81" s="196"/>
      <c r="J81" s="164"/>
      <c r="K81" s="164">
        <v>1</v>
      </c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16</v>
      </c>
      <c r="B82" s="172" t="s">
        <v>307</v>
      </c>
      <c r="C82" s="219" t="s">
        <v>308</v>
      </c>
      <c r="D82" s="174" t="s">
        <v>217</v>
      </c>
      <c r="E82" s="177">
        <v>636</v>
      </c>
      <c r="F82" s="182"/>
      <c r="G82" s="183">
        <f>E82*F82</f>
        <v>0</v>
      </c>
      <c r="H82" s="184" t="s">
        <v>309</v>
      </c>
      <c r="I82" s="196" t="s">
        <v>207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20" t="s">
        <v>310</v>
      </c>
      <c r="D83" s="175"/>
      <c r="E83" s="178"/>
      <c r="F83" s="185"/>
      <c r="G83" s="186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5" t="str">
        <f>C83</f>
        <v>Včetně kotvení lešení.</v>
      </c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41" t="s">
        <v>223</v>
      </c>
      <c r="D84" s="228"/>
      <c r="E84" s="231"/>
      <c r="F84" s="234"/>
      <c r="G84" s="234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ht="33.75" outlineLevel="1">
      <c r="A85" s="191"/>
      <c r="B85" s="172"/>
      <c r="C85" s="220" t="s">
        <v>311</v>
      </c>
      <c r="D85" s="175"/>
      <c r="E85" s="178"/>
      <c r="F85" s="185"/>
      <c r="G85" s="186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5" t="str">
        <f>C85</f>
        <v>KONSTRUKCI LEŠENÍ LZE V RÁMCI REALIZACE NAHRADIT POJÍZDNOU PRACOVNÍ PLOŠINOU ČI PLOŠINAMI. V TOMTO PŘÍPADĚ ZHOTOVITEL NACENÍ POLOŽKY 94194 (MONTÁŽ, DEMONTÁŽ, POUŽITÍ LEŠENÍ) JAKOU SOURNNOU A KONČENOU CENU ZA POUŽITÍ PRACOVNÍ PLOŠINY ČI PLOŠIN.</v>
      </c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72"/>
      <c r="C86" s="240" t="s">
        <v>312</v>
      </c>
      <c r="D86" s="227"/>
      <c r="E86" s="230"/>
      <c r="F86" s="183"/>
      <c r="G86" s="183"/>
      <c r="H86" s="184"/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40" t="s">
        <v>313</v>
      </c>
      <c r="D87" s="227"/>
      <c r="E87" s="230">
        <v>216</v>
      </c>
      <c r="F87" s="183"/>
      <c r="G87" s="183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72"/>
      <c r="C88" s="240" t="s">
        <v>314</v>
      </c>
      <c r="D88" s="227"/>
      <c r="E88" s="230">
        <v>132</v>
      </c>
      <c r="F88" s="183"/>
      <c r="G88" s="183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40" t="s">
        <v>315</v>
      </c>
      <c r="D89" s="227"/>
      <c r="E89" s="230">
        <v>288</v>
      </c>
      <c r="F89" s="183"/>
      <c r="G89" s="183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69" t="s">
        <v>316</v>
      </c>
      <c r="C90" s="221"/>
      <c r="D90" s="192"/>
      <c r="E90" s="193"/>
      <c r="F90" s="194"/>
      <c r="G90" s="189"/>
      <c r="H90" s="184"/>
      <c r="I90" s="196"/>
      <c r="J90" s="164"/>
      <c r="K90" s="164">
        <v>2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>
        <v>17</v>
      </c>
      <c r="B91" s="172" t="s">
        <v>317</v>
      </c>
      <c r="C91" s="219" t="s">
        <v>318</v>
      </c>
      <c r="D91" s="174" t="s">
        <v>217</v>
      </c>
      <c r="E91" s="177">
        <v>636</v>
      </c>
      <c r="F91" s="182"/>
      <c r="G91" s="183">
        <f>E91*F91</f>
        <v>0</v>
      </c>
      <c r="H91" s="184" t="s">
        <v>309</v>
      </c>
      <c r="I91" s="196" t="s">
        <v>207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69" t="s">
        <v>319</v>
      </c>
      <c r="C92" s="221"/>
      <c r="D92" s="192"/>
      <c r="E92" s="193"/>
      <c r="F92" s="194"/>
      <c r="G92" s="189"/>
      <c r="H92" s="184"/>
      <c r="I92" s="196"/>
      <c r="J92" s="164"/>
      <c r="K92" s="164">
        <v>1</v>
      </c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>
        <v>18</v>
      </c>
      <c r="B93" s="172" t="s">
        <v>320</v>
      </c>
      <c r="C93" s="219" t="s">
        <v>321</v>
      </c>
      <c r="D93" s="174" t="s">
        <v>217</v>
      </c>
      <c r="E93" s="177">
        <v>636</v>
      </c>
      <c r="F93" s="182"/>
      <c r="G93" s="183">
        <f>E93*F93</f>
        <v>0</v>
      </c>
      <c r="H93" s="184" t="s">
        <v>309</v>
      </c>
      <c r="I93" s="196" t="s">
        <v>207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/>
      <c r="B94" s="169" t="s">
        <v>322</v>
      </c>
      <c r="C94" s="221"/>
      <c r="D94" s="192"/>
      <c r="E94" s="193"/>
      <c r="F94" s="194"/>
      <c r="G94" s="189"/>
      <c r="H94" s="184"/>
      <c r="I94" s="196"/>
      <c r="J94" s="164"/>
      <c r="K94" s="164">
        <v>1</v>
      </c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>
        <v>19</v>
      </c>
      <c r="B95" s="172" t="s">
        <v>323</v>
      </c>
      <c r="C95" s="219" t="s">
        <v>324</v>
      </c>
      <c r="D95" s="174" t="s">
        <v>211</v>
      </c>
      <c r="E95" s="177">
        <v>3</v>
      </c>
      <c r="F95" s="182"/>
      <c r="G95" s="183">
        <f>E95*F95</f>
        <v>0</v>
      </c>
      <c r="H95" s="184" t="s">
        <v>309</v>
      </c>
      <c r="I95" s="196" t="s">
        <v>207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69" t="s">
        <v>325</v>
      </c>
      <c r="C96" s="221"/>
      <c r="D96" s="192"/>
      <c r="E96" s="193"/>
      <c r="F96" s="194"/>
      <c r="G96" s="189"/>
      <c r="H96" s="184"/>
      <c r="I96" s="196"/>
      <c r="J96" s="164"/>
      <c r="K96" s="164">
        <v>2</v>
      </c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>
        <v>20</v>
      </c>
      <c r="B97" s="172" t="s">
        <v>326</v>
      </c>
      <c r="C97" s="219" t="s">
        <v>327</v>
      </c>
      <c r="D97" s="174" t="s">
        <v>328</v>
      </c>
      <c r="E97" s="177">
        <v>30</v>
      </c>
      <c r="F97" s="182"/>
      <c r="G97" s="183">
        <f>E97*F97</f>
        <v>0</v>
      </c>
      <c r="H97" s="184" t="s">
        <v>309</v>
      </c>
      <c r="I97" s="196" t="s">
        <v>207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69" t="s">
        <v>329</v>
      </c>
      <c r="C98" s="221"/>
      <c r="D98" s="192"/>
      <c r="E98" s="193"/>
      <c r="F98" s="194"/>
      <c r="G98" s="189"/>
      <c r="H98" s="184"/>
      <c r="I98" s="196"/>
      <c r="J98" s="164"/>
      <c r="K98" s="164">
        <v>1</v>
      </c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>
        <v>21</v>
      </c>
      <c r="B99" s="172" t="s">
        <v>330</v>
      </c>
      <c r="C99" s="219" t="s">
        <v>331</v>
      </c>
      <c r="D99" s="174" t="s">
        <v>211</v>
      </c>
      <c r="E99" s="177">
        <v>3</v>
      </c>
      <c r="F99" s="182"/>
      <c r="G99" s="183">
        <f>E99*F99</f>
        <v>0</v>
      </c>
      <c r="H99" s="184" t="s">
        <v>309</v>
      </c>
      <c r="I99" s="196" t="s">
        <v>207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>
      <c r="A100" s="190" t="s">
        <v>145</v>
      </c>
      <c r="B100" s="171" t="s">
        <v>332</v>
      </c>
      <c r="C100" s="218" t="s">
        <v>333</v>
      </c>
      <c r="D100" s="173"/>
      <c r="E100" s="176"/>
      <c r="F100" s="187">
        <f>SUM(G101:G122)</f>
        <v>0</v>
      </c>
      <c r="G100" s="188"/>
      <c r="H100" s="181"/>
      <c r="I100" s="195"/>
    </row>
    <row r="101" spans="1:60" outlineLevel="1">
      <c r="A101" s="191"/>
      <c r="B101" s="225" t="s">
        <v>334</v>
      </c>
      <c r="C101" s="239"/>
      <c r="D101" s="226"/>
      <c r="E101" s="229"/>
      <c r="F101" s="232"/>
      <c r="G101" s="233"/>
      <c r="H101" s="184"/>
      <c r="I101" s="196"/>
      <c r="J101" s="164"/>
      <c r="K101" s="164">
        <v>1</v>
      </c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ht="22.5" outlineLevel="1">
      <c r="A102" s="191"/>
      <c r="B102" s="169" t="s">
        <v>335</v>
      </c>
      <c r="C102" s="221"/>
      <c r="D102" s="192"/>
      <c r="E102" s="193"/>
      <c r="F102" s="194"/>
      <c r="G102" s="189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5" t="str">
        <f>B102</f>
        <v>nebo vybourání otvorů průřezové plochy přes 4 m2 ve zdivu nadzákladovém, včetně pomocného lešení o výšce podlahy do 1900 mm a pro zatížení do 1,5 kPa  (150 kg/m2)</v>
      </c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>
        <v>22</v>
      </c>
      <c r="B103" s="172" t="s">
        <v>336</v>
      </c>
      <c r="C103" s="219" t="s">
        <v>337</v>
      </c>
      <c r="D103" s="174" t="s">
        <v>256</v>
      </c>
      <c r="E103" s="177">
        <v>33.659999999999997</v>
      </c>
      <c r="F103" s="182"/>
      <c r="G103" s="183">
        <f>E103*F103</f>
        <v>0</v>
      </c>
      <c r="H103" s="184" t="s">
        <v>338</v>
      </c>
      <c r="I103" s="196" t="s">
        <v>207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40" t="s">
        <v>339</v>
      </c>
      <c r="D104" s="227"/>
      <c r="E104" s="230"/>
      <c r="F104" s="183"/>
      <c r="G104" s="183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340</v>
      </c>
      <c r="D105" s="227"/>
      <c r="E105" s="230">
        <v>33.659999999999997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69" t="s">
        <v>341</v>
      </c>
      <c r="C106" s="221"/>
      <c r="D106" s="192"/>
      <c r="E106" s="193"/>
      <c r="F106" s="194"/>
      <c r="G106" s="189"/>
      <c r="H106" s="184"/>
      <c r="I106" s="196"/>
      <c r="J106" s="164"/>
      <c r="K106" s="164">
        <v>1</v>
      </c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>
        <v>23</v>
      </c>
      <c r="B107" s="172" t="s">
        <v>342</v>
      </c>
      <c r="C107" s="219" t="s">
        <v>343</v>
      </c>
      <c r="D107" s="174" t="s">
        <v>344</v>
      </c>
      <c r="E107" s="177">
        <v>84</v>
      </c>
      <c r="F107" s="182"/>
      <c r="G107" s="183">
        <f>E107*F107</f>
        <v>0</v>
      </c>
      <c r="H107" s="184" t="s">
        <v>338</v>
      </c>
      <c r="I107" s="196" t="s">
        <v>207</v>
      </c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>
        <v>21</v>
      </c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>
        <v>24</v>
      </c>
      <c r="B108" s="172" t="s">
        <v>345</v>
      </c>
      <c r="C108" s="219" t="s">
        <v>346</v>
      </c>
      <c r="D108" s="174" t="s">
        <v>344</v>
      </c>
      <c r="E108" s="177">
        <v>69</v>
      </c>
      <c r="F108" s="182"/>
      <c r="G108" s="183">
        <f>E108*F108</f>
        <v>0</v>
      </c>
      <c r="H108" s="184" t="s">
        <v>338</v>
      </c>
      <c r="I108" s="196" t="s">
        <v>207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69" t="s">
        <v>347</v>
      </c>
      <c r="C109" s="221"/>
      <c r="D109" s="192"/>
      <c r="E109" s="193"/>
      <c r="F109" s="194"/>
      <c r="G109" s="189"/>
      <c r="H109" s="184"/>
      <c r="I109" s="196"/>
      <c r="J109" s="164"/>
      <c r="K109" s="164">
        <v>1</v>
      </c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69" t="s">
        <v>348</v>
      </c>
      <c r="C110" s="221"/>
      <c r="D110" s="192"/>
      <c r="E110" s="193"/>
      <c r="F110" s="194"/>
      <c r="G110" s="189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>
        <v>25</v>
      </c>
      <c r="B111" s="172" t="s">
        <v>349</v>
      </c>
      <c r="C111" s="219" t="s">
        <v>350</v>
      </c>
      <c r="D111" s="174" t="s">
        <v>344</v>
      </c>
      <c r="E111" s="177">
        <v>28</v>
      </c>
      <c r="F111" s="182"/>
      <c r="G111" s="183">
        <f>E111*F111</f>
        <v>0</v>
      </c>
      <c r="H111" s="184" t="s">
        <v>338</v>
      </c>
      <c r="I111" s="196" t="s">
        <v>207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/>
      <c r="B112" s="172"/>
      <c r="C112" s="220" t="s">
        <v>351</v>
      </c>
      <c r="D112" s="175"/>
      <c r="E112" s="178"/>
      <c r="F112" s="185"/>
      <c r="G112" s="186"/>
      <c r="H112" s="184"/>
      <c r="I112" s="196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5" t="str">
        <f>C112</f>
        <v>Případný zisk za prodej demontovaných ocelových prvků je ve prospěch zhotovitele.</v>
      </c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40" t="s">
        <v>352</v>
      </c>
      <c r="D113" s="227"/>
      <c r="E113" s="230">
        <v>28</v>
      </c>
      <c r="F113" s="183"/>
      <c r="G113" s="183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69" t="s">
        <v>353</v>
      </c>
      <c r="C114" s="221"/>
      <c r="D114" s="192"/>
      <c r="E114" s="193"/>
      <c r="F114" s="194"/>
      <c r="G114" s="189"/>
      <c r="H114" s="184"/>
      <c r="I114" s="196"/>
      <c r="J114" s="164"/>
      <c r="K114" s="164">
        <v>1</v>
      </c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69" t="s">
        <v>354</v>
      </c>
      <c r="C115" s="221"/>
      <c r="D115" s="192"/>
      <c r="E115" s="193"/>
      <c r="F115" s="194"/>
      <c r="G115" s="189"/>
      <c r="H115" s="184"/>
      <c r="I115" s="196"/>
      <c r="J115" s="164"/>
      <c r="K115" s="164">
        <v>2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>
        <v>26</v>
      </c>
      <c r="B116" s="172" t="s">
        <v>355</v>
      </c>
      <c r="C116" s="219" t="s">
        <v>356</v>
      </c>
      <c r="D116" s="174" t="s">
        <v>217</v>
      </c>
      <c r="E116" s="177">
        <v>100.8</v>
      </c>
      <c r="F116" s="182"/>
      <c r="G116" s="183">
        <f>E116*F116</f>
        <v>0</v>
      </c>
      <c r="H116" s="184" t="s">
        <v>338</v>
      </c>
      <c r="I116" s="196" t="s">
        <v>207</v>
      </c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>
        <v>21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72"/>
      <c r="C117" s="220" t="s">
        <v>351</v>
      </c>
      <c r="D117" s="175"/>
      <c r="E117" s="178"/>
      <c r="F117" s="185"/>
      <c r="G117" s="186"/>
      <c r="H117" s="184"/>
      <c r="I117" s="196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5" t="str">
        <f>C117</f>
        <v>Případný zisk za prodej demontovaných ocelových prvků je ve prospěch zhotovitele.</v>
      </c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72"/>
      <c r="C118" s="240" t="s">
        <v>357</v>
      </c>
      <c r="D118" s="227"/>
      <c r="E118" s="230">
        <v>100.8</v>
      </c>
      <c r="F118" s="183"/>
      <c r="G118" s="183"/>
      <c r="H118" s="184"/>
      <c r="I118" s="196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>
        <v>27</v>
      </c>
      <c r="B119" s="172" t="s">
        <v>358</v>
      </c>
      <c r="C119" s="219" t="s">
        <v>359</v>
      </c>
      <c r="D119" s="174" t="s">
        <v>217</v>
      </c>
      <c r="E119" s="177">
        <v>196</v>
      </c>
      <c r="F119" s="182"/>
      <c r="G119" s="183">
        <f>E119*F119</f>
        <v>0</v>
      </c>
      <c r="H119" s="184" t="s">
        <v>338</v>
      </c>
      <c r="I119" s="196" t="s">
        <v>207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20" t="s">
        <v>351</v>
      </c>
      <c r="D120" s="175"/>
      <c r="E120" s="178"/>
      <c r="F120" s="185"/>
      <c r="G120" s="186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5" t="str">
        <f>C120</f>
        <v>Případný zisk za prodej demontovaných ocelových prvků je ve prospěch zhotovitele.</v>
      </c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20" t="s">
        <v>360</v>
      </c>
      <c r="D121" s="175"/>
      <c r="E121" s="178"/>
      <c r="F121" s="185"/>
      <c r="G121" s="186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5" t="str">
        <f>C121</f>
        <v>Vybourání rámu včetně přerušení profilů rámu konstrukce vrat na úrovni desky haly. Včetně začištění tohoto řezu do roviny.</v>
      </c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40" t="s">
        <v>361</v>
      </c>
      <c r="D122" s="227"/>
      <c r="E122" s="230">
        <v>196</v>
      </c>
      <c r="F122" s="183"/>
      <c r="G122" s="183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>
      <c r="A123" s="190" t="s">
        <v>145</v>
      </c>
      <c r="B123" s="171" t="s">
        <v>362</v>
      </c>
      <c r="C123" s="218" t="s">
        <v>363</v>
      </c>
      <c r="D123" s="173"/>
      <c r="E123" s="176"/>
      <c r="F123" s="187">
        <f>SUM(G124:G131)</f>
        <v>0</v>
      </c>
      <c r="G123" s="188"/>
      <c r="H123" s="181"/>
      <c r="I123" s="195"/>
    </row>
    <row r="124" spans="1:60" outlineLevel="1">
      <c r="A124" s="191"/>
      <c r="B124" s="225" t="s">
        <v>364</v>
      </c>
      <c r="C124" s="239"/>
      <c r="D124" s="226"/>
      <c r="E124" s="229"/>
      <c r="F124" s="232"/>
      <c r="G124" s="233"/>
      <c r="H124" s="184"/>
      <c r="I124" s="196"/>
      <c r="J124" s="164"/>
      <c r="K124" s="164">
        <v>1</v>
      </c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>
        <v>28</v>
      </c>
      <c r="B125" s="172" t="s">
        <v>365</v>
      </c>
      <c r="C125" s="219" t="s">
        <v>366</v>
      </c>
      <c r="D125" s="174" t="s">
        <v>249</v>
      </c>
      <c r="E125" s="177">
        <v>24.5</v>
      </c>
      <c r="F125" s="182"/>
      <c r="G125" s="183">
        <f>E125*F125</f>
        <v>0</v>
      </c>
      <c r="H125" s="184" t="s">
        <v>338</v>
      </c>
      <c r="I125" s="196" t="s">
        <v>207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40" t="s">
        <v>367</v>
      </c>
      <c r="D126" s="227"/>
      <c r="E126" s="230">
        <v>24.5</v>
      </c>
      <c r="F126" s="183"/>
      <c r="G126" s="183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/>
      <c r="B127" s="169" t="s">
        <v>368</v>
      </c>
      <c r="C127" s="221"/>
      <c r="D127" s="192"/>
      <c r="E127" s="193"/>
      <c r="F127" s="194"/>
      <c r="G127" s="189"/>
      <c r="H127" s="184"/>
      <c r="I127" s="196"/>
      <c r="J127" s="164"/>
      <c r="K127" s="164">
        <v>1</v>
      </c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69" t="s">
        <v>369</v>
      </c>
      <c r="C128" s="221"/>
      <c r="D128" s="192"/>
      <c r="E128" s="193"/>
      <c r="F128" s="194"/>
      <c r="G128" s="189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>
        <v>29</v>
      </c>
      <c r="B129" s="172" t="s">
        <v>370</v>
      </c>
      <c r="C129" s="219" t="s">
        <v>371</v>
      </c>
      <c r="D129" s="174" t="s">
        <v>344</v>
      </c>
      <c r="E129" s="177">
        <v>2</v>
      </c>
      <c r="F129" s="182"/>
      <c r="G129" s="183">
        <f>E129*F129</f>
        <v>0</v>
      </c>
      <c r="H129" s="184" t="s">
        <v>338</v>
      </c>
      <c r="I129" s="196" t="s">
        <v>207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/>
      <c r="B130" s="172"/>
      <c r="C130" s="220" t="s">
        <v>372</v>
      </c>
      <c r="D130" s="175"/>
      <c r="E130" s="178"/>
      <c r="F130" s="185"/>
      <c r="G130" s="186"/>
      <c r="H130" s="184"/>
      <c r="I130" s="196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5" t="str">
        <f>C130</f>
        <v>Včetně pomocného lešení o výšce podlahy do 1900 mm a pro zatížení do 1,5 kPa  (150 kg/m2).</v>
      </c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72"/>
      <c r="C131" s="240" t="s">
        <v>373</v>
      </c>
      <c r="D131" s="227"/>
      <c r="E131" s="230">
        <v>2</v>
      </c>
      <c r="F131" s="183"/>
      <c r="G131" s="183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>
      <c r="A132" s="190" t="s">
        <v>145</v>
      </c>
      <c r="B132" s="171" t="s">
        <v>374</v>
      </c>
      <c r="C132" s="218" t="s">
        <v>375</v>
      </c>
      <c r="D132" s="173"/>
      <c r="E132" s="176"/>
      <c r="F132" s="187">
        <f>SUM(G133:G136)</f>
        <v>0</v>
      </c>
      <c r="G132" s="188"/>
      <c r="H132" s="181"/>
      <c r="I132" s="195"/>
    </row>
    <row r="133" spans="1:60" outlineLevel="1">
      <c r="A133" s="191"/>
      <c r="B133" s="225" t="s">
        <v>376</v>
      </c>
      <c r="C133" s="239"/>
      <c r="D133" s="226"/>
      <c r="E133" s="229"/>
      <c r="F133" s="232"/>
      <c r="G133" s="233"/>
      <c r="H133" s="184"/>
      <c r="I133" s="196"/>
      <c r="J133" s="164"/>
      <c r="K133" s="164">
        <v>1</v>
      </c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>
        <v>30</v>
      </c>
      <c r="B134" s="172" t="s">
        <v>377</v>
      </c>
      <c r="C134" s="219" t="s">
        <v>378</v>
      </c>
      <c r="D134" s="174" t="s">
        <v>217</v>
      </c>
      <c r="E134" s="177">
        <v>71.400000000000006</v>
      </c>
      <c r="F134" s="182"/>
      <c r="G134" s="183">
        <f>E134*F134</f>
        <v>0</v>
      </c>
      <c r="H134" s="184" t="s">
        <v>379</v>
      </c>
      <c r="I134" s="196" t="s">
        <v>207</v>
      </c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>
        <v>21</v>
      </c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40" t="s">
        <v>339</v>
      </c>
      <c r="D135" s="227"/>
      <c r="E135" s="230"/>
      <c r="F135" s="183"/>
      <c r="G135" s="183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/>
      <c r="B136" s="172"/>
      <c r="C136" s="240" t="s">
        <v>380</v>
      </c>
      <c r="D136" s="227"/>
      <c r="E136" s="230">
        <v>71.400000000000006</v>
      </c>
      <c r="F136" s="183"/>
      <c r="G136" s="183"/>
      <c r="H136" s="184"/>
      <c r="I136" s="196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>
      <c r="A137" s="190" t="s">
        <v>145</v>
      </c>
      <c r="B137" s="171" t="s">
        <v>381</v>
      </c>
      <c r="C137" s="218" t="s">
        <v>382</v>
      </c>
      <c r="D137" s="173"/>
      <c r="E137" s="176"/>
      <c r="F137" s="187">
        <f>SUM(G138:G146)</f>
        <v>0</v>
      </c>
      <c r="G137" s="188"/>
      <c r="H137" s="181"/>
      <c r="I137" s="195"/>
    </row>
    <row r="138" spans="1:60" outlineLevel="1">
      <c r="A138" s="191"/>
      <c r="B138" s="225" t="s">
        <v>383</v>
      </c>
      <c r="C138" s="239"/>
      <c r="D138" s="226"/>
      <c r="E138" s="229"/>
      <c r="F138" s="232"/>
      <c r="G138" s="233"/>
      <c r="H138" s="184"/>
      <c r="I138" s="196"/>
      <c r="J138" s="164"/>
      <c r="K138" s="164">
        <v>1</v>
      </c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>
        <v>31</v>
      </c>
      <c r="B139" s="172" t="s">
        <v>384</v>
      </c>
      <c r="C139" s="219" t="s">
        <v>385</v>
      </c>
      <c r="D139" s="174" t="s">
        <v>249</v>
      </c>
      <c r="E139" s="177">
        <v>132</v>
      </c>
      <c r="F139" s="182"/>
      <c r="G139" s="183">
        <f>E139*F139</f>
        <v>0</v>
      </c>
      <c r="H139" s="184" t="s">
        <v>386</v>
      </c>
      <c r="I139" s="196" t="s">
        <v>207</v>
      </c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>
        <v>21</v>
      </c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40" t="s">
        <v>387</v>
      </c>
      <c r="D140" s="227"/>
      <c r="E140" s="230">
        <v>132</v>
      </c>
      <c r="F140" s="183"/>
      <c r="G140" s="183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69" t="s">
        <v>388</v>
      </c>
      <c r="C141" s="221"/>
      <c r="D141" s="192"/>
      <c r="E141" s="193"/>
      <c r="F141" s="194"/>
      <c r="G141" s="189"/>
      <c r="H141" s="184"/>
      <c r="I141" s="196"/>
      <c r="J141" s="164"/>
      <c r="K141" s="164">
        <v>1</v>
      </c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>
        <v>32</v>
      </c>
      <c r="B142" s="172" t="s">
        <v>389</v>
      </c>
      <c r="C142" s="219" t="s">
        <v>390</v>
      </c>
      <c r="D142" s="174" t="s">
        <v>249</v>
      </c>
      <c r="E142" s="177">
        <v>19</v>
      </c>
      <c r="F142" s="182"/>
      <c r="G142" s="183">
        <f>E142*F142</f>
        <v>0</v>
      </c>
      <c r="H142" s="184" t="s">
        <v>386</v>
      </c>
      <c r="I142" s="196" t="s">
        <v>207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40" t="s">
        <v>391</v>
      </c>
      <c r="D143" s="227"/>
      <c r="E143" s="230">
        <v>19</v>
      </c>
      <c r="F143" s="183"/>
      <c r="G143" s="183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/>
      <c r="B144" s="169" t="s">
        <v>392</v>
      </c>
      <c r="C144" s="221"/>
      <c r="D144" s="192"/>
      <c r="E144" s="193"/>
      <c r="F144" s="194"/>
      <c r="G144" s="189"/>
      <c r="H144" s="184"/>
      <c r="I144" s="196"/>
      <c r="J144" s="164"/>
      <c r="K144" s="164">
        <v>1</v>
      </c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>
        <v>33</v>
      </c>
      <c r="B145" s="172" t="s">
        <v>393</v>
      </c>
      <c r="C145" s="219" t="s">
        <v>394</v>
      </c>
      <c r="D145" s="174" t="s">
        <v>249</v>
      </c>
      <c r="E145" s="177">
        <v>48</v>
      </c>
      <c r="F145" s="182"/>
      <c r="G145" s="183">
        <f>E145*F145</f>
        <v>0</v>
      </c>
      <c r="H145" s="184" t="s">
        <v>386</v>
      </c>
      <c r="I145" s="196" t="s">
        <v>207</v>
      </c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>
        <v>21</v>
      </c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72"/>
      <c r="C146" s="240" t="s">
        <v>395</v>
      </c>
      <c r="D146" s="227"/>
      <c r="E146" s="230">
        <v>48</v>
      </c>
      <c r="F146" s="183"/>
      <c r="G146" s="183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>
      <c r="A147" s="190" t="s">
        <v>145</v>
      </c>
      <c r="B147" s="171" t="s">
        <v>396</v>
      </c>
      <c r="C147" s="218" t="s">
        <v>397</v>
      </c>
      <c r="D147" s="173"/>
      <c r="E147" s="176"/>
      <c r="F147" s="187">
        <f>SUM(G148:G167)</f>
        <v>0</v>
      </c>
      <c r="G147" s="188"/>
      <c r="H147" s="181"/>
      <c r="I147" s="195"/>
    </row>
    <row r="148" spans="1:60" outlineLevel="1">
      <c r="A148" s="191"/>
      <c r="B148" s="225" t="s">
        <v>398</v>
      </c>
      <c r="C148" s="239"/>
      <c r="D148" s="226"/>
      <c r="E148" s="229"/>
      <c r="F148" s="232"/>
      <c r="G148" s="233"/>
      <c r="H148" s="184"/>
      <c r="I148" s="196"/>
      <c r="J148" s="164"/>
      <c r="K148" s="164">
        <v>1</v>
      </c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>
        <v>34</v>
      </c>
      <c r="B149" s="172" t="s">
        <v>399</v>
      </c>
      <c r="C149" s="219" t="s">
        <v>400</v>
      </c>
      <c r="D149" s="174" t="s">
        <v>401</v>
      </c>
      <c r="E149" s="177">
        <v>1229.067</v>
      </c>
      <c r="F149" s="182"/>
      <c r="G149" s="183">
        <f>E149*F149</f>
        <v>0</v>
      </c>
      <c r="H149" s="184" t="s">
        <v>402</v>
      </c>
      <c r="I149" s="196" t="s">
        <v>207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72"/>
      <c r="C150" s="220" t="s">
        <v>351</v>
      </c>
      <c r="D150" s="175"/>
      <c r="E150" s="178"/>
      <c r="F150" s="185"/>
      <c r="G150" s="186"/>
      <c r="H150" s="184"/>
      <c r="I150" s="196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5" t="str">
        <f>C150</f>
        <v>Případný zisk za prodej demontovaných ocelových prvků je ve prospěch zhotovitele.</v>
      </c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/>
      <c r="B151" s="172"/>
      <c r="C151" s="240" t="s">
        <v>403</v>
      </c>
      <c r="D151" s="227"/>
      <c r="E151" s="230"/>
      <c r="F151" s="183"/>
      <c r="G151" s="183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40" t="s">
        <v>404</v>
      </c>
      <c r="D152" s="227"/>
      <c r="E152" s="230"/>
      <c r="F152" s="183"/>
      <c r="G152" s="183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72"/>
      <c r="C153" s="240" t="s">
        <v>405</v>
      </c>
      <c r="D153" s="227"/>
      <c r="E153" s="230">
        <v>455.21</v>
      </c>
      <c r="F153" s="183"/>
      <c r="G153" s="183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40" t="s">
        <v>406</v>
      </c>
      <c r="D154" s="227"/>
      <c r="E154" s="230">
        <v>455.21</v>
      </c>
      <c r="F154" s="183"/>
      <c r="G154" s="183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/>
      <c r="B155" s="172"/>
      <c r="C155" s="240" t="s">
        <v>223</v>
      </c>
      <c r="D155" s="227"/>
      <c r="E155" s="230"/>
      <c r="F155" s="183"/>
      <c r="G155" s="183"/>
      <c r="H155" s="184"/>
      <c r="I155" s="196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/>
      <c r="B156" s="172"/>
      <c r="C156" s="240" t="s">
        <v>407</v>
      </c>
      <c r="D156" s="227"/>
      <c r="E156" s="230">
        <v>318.64699999999999</v>
      </c>
      <c r="F156" s="183"/>
      <c r="G156" s="183"/>
      <c r="H156" s="184"/>
      <c r="I156" s="196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>
        <v>35</v>
      </c>
      <c r="B157" s="172" t="s">
        <v>408</v>
      </c>
      <c r="C157" s="219" t="s">
        <v>409</v>
      </c>
      <c r="D157" s="174" t="s">
        <v>217</v>
      </c>
      <c r="E157" s="177">
        <v>350</v>
      </c>
      <c r="F157" s="182"/>
      <c r="G157" s="183">
        <f>E157*F157</f>
        <v>0</v>
      </c>
      <c r="H157" s="184"/>
      <c r="I157" s="196" t="s">
        <v>151</v>
      </c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>
        <v>21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ht="22.5" outlineLevel="1">
      <c r="A158" s="191"/>
      <c r="B158" s="172"/>
      <c r="C158" s="220" t="s">
        <v>410</v>
      </c>
      <c r="D158" s="175"/>
      <c r="E158" s="178"/>
      <c r="F158" s="185"/>
      <c r="G158" s="186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5" t="str">
        <f>C158</f>
        <v>Zhotoviteli se doporučuje před naceněním položky provést prohlídku stávající konstrukce. Dle sond jsou panely částečně s polystyrenovou, částečně s vložkou z minerální vaty.</v>
      </c>
      <c r="BB158" s="164"/>
      <c r="BC158" s="164"/>
      <c r="BD158" s="164"/>
      <c r="BE158" s="164"/>
      <c r="BF158" s="164"/>
      <c r="BG158" s="164"/>
      <c r="BH158" s="164"/>
    </row>
    <row r="159" spans="1:60" ht="45" outlineLevel="1">
      <c r="A159" s="191"/>
      <c r="B159" s="172"/>
      <c r="C159" s="220" t="s">
        <v>411</v>
      </c>
      <c r="D159" s="175"/>
      <c r="E159" s="178"/>
      <c r="F159" s="185"/>
      <c r="G159" s="186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5" t="str">
        <f>C159</f>
        <v>Položkou se rozumí demontáž kompletního opláštění stěn haly, včetně pomocných ocelových roštů a lemování, mimo ty, které jsou uvedené ve zvláštních položkách.. Demontáž ocelových profilů U - paždíků je ceněn zvlášť, v položce "Demontáž atypických ocelových konstr. do 50 kg kus". Ocelové prvky mimo rozsah uvedený v položce "Demontáž atypických ocelových konstr. do 50 kg kus" jsou obsaženy v této položce.</v>
      </c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/>
      <c r="B160" s="172"/>
      <c r="C160" s="241" t="s">
        <v>223</v>
      </c>
      <c r="D160" s="228"/>
      <c r="E160" s="231"/>
      <c r="F160" s="234"/>
      <c r="G160" s="234"/>
      <c r="H160" s="184"/>
      <c r="I160" s="196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/>
      <c r="B161" s="172"/>
      <c r="C161" s="220" t="s">
        <v>412</v>
      </c>
      <c r="D161" s="175"/>
      <c r="E161" s="178"/>
      <c r="F161" s="185"/>
      <c r="G161" s="186"/>
      <c r="H161" s="184"/>
      <c r="I161" s="196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5" t="str">
        <f>C161</f>
        <v>Cena včetně manipulace, odvozu a likvidace suti v souladu s platnými předpisy.</v>
      </c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72"/>
      <c r="C162" s="220" t="s">
        <v>351</v>
      </c>
      <c r="D162" s="175"/>
      <c r="E162" s="178"/>
      <c r="F162" s="185"/>
      <c r="G162" s="186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5" t="str">
        <f>C162</f>
        <v>Případný zisk za prodej demontovaných ocelových prvků je ve prospěch zhotovitele.</v>
      </c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40" t="s">
        <v>313</v>
      </c>
      <c r="D163" s="227"/>
      <c r="E163" s="230">
        <v>216</v>
      </c>
      <c r="F163" s="183"/>
      <c r="G163" s="183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/>
      <c r="B164" s="172"/>
      <c r="C164" s="240" t="s">
        <v>413</v>
      </c>
      <c r="D164" s="227"/>
      <c r="E164" s="230">
        <v>-126</v>
      </c>
      <c r="F164" s="183"/>
      <c r="G164" s="183"/>
      <c r="H164" s="184"/>
      <c r="I164" s="196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/>
      <c r="B165" s="172"/>
      <c r="C165" s="240" t="s">
        <v>314</v>
      </c>
      <c r="D165" s="227"/>
      <c r="E165" s="230">
        <v>132</v>
      </c>
      <c r="F165" s="183"/>
      <c r="G165" s="183"/>
      <c r="H165" s="184"/>
      <c r="I165" s="196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/>
      <c r="B166" s="172"/>
      <c r="C166" s="240" t="s">
        <v>315</v>
      </c>
      <c r="D166" s="227"/>
      <c r="E166" s="230">
        <v>288</v>
      </c>
      <c r="F166" s="183"/>
      <c r="G166" s="183"/>
      <c r="H166" s="184"/>
      <c r="I166" s="196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40" t="s">
        <v>414</v>
      </c>
      <c r="D167" s="227"/>
      <c r="E167" s="230">
        <v>-160</v>
      </c>
      <c r="F167" s="183"/>
      <c r="G167" s="183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>
      <c r="A168" s="190" t="s">
        <v>145</v>
      </c>
      <c r="B168" s="171" t="s">
        <v>415</v>
      </c>
      <c r="C168" s="218" t="s">
        <v>416</v>
      </c>
      <c r="D168" s="173"/>
      <c r="E168" s="176"/>
      <c r="F168" s="187">
        <f>SUM(G169:G171)</f>
        <v>0</v>
      </c>
      <c r="G168" s="188"/>
      <c r="H168" s="181"/>
      <c r="I168" s="195"/>
    </row>
    <row r="169" spans="1:60" outlineLevel="1">
      <c r="A169" s="191"/>
      <c r="B169" s="225" t="s">
        <v>417</v>
      </c>
      <c r="C169" s="239"/>
      <c r="D169" s="226"/>
      <c r="E169" s="229"/>
      <c r="F169" s="232"/>
      <c r="G169" s="233"/>
      <c r="H169" s="184"/>
      <c r="I169" s="196"/>
      <c r="J169" s="164"/>
      <c r="K169" s="164">
        <v>1</v>
      </c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>
        <v>36</v>
      </c>
      <c r="B170" s="172" t="s">
        <v>418</v>
      </c>
      <c r="C170" s="219" t="s">
        <v>419</v>
      </c>
      <c r="D170" s="174" t="s">
        <v>217</v>
      </c>
      <c r="E170" s="177">
        <v>100.8</v>
      </c>
      <c r="F170" s="182"/>
      <c r="G170" s="183">
        <f>E170*F170</f>
        <v>0</v>
      </c>
      <c r="H170" s="184" t="s">
        <v>420</v>
      </c>
      <c r="I170" s="196" t="s">
        <v>207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40" t="s">
        <v>357</v>
      </c>
      <c r="D171" s="227"/>
      <c r="E171" s="230">
        <v>100.8</v>
      </c>
      <c r="F171" s="183"/>
      <c r="G171" s="183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>
      <c r="A172" s="190" t="s">
        <v>145</v>
      </c>
      <c r="B172" s="171" t="s">
        <v>421</v>
      </c>
      <c r="C172" s="218" t="s">
        <v>422</v>
      </c>
      <c r="D172" s="173"/>
      <c r="E172" s="176"/>
      <c r="F172" s="187">
        <f>SUM(G173:G186)</f>
        <v>0</v>
      </c>
      <c r="G172" s="188"/>
      <c r="H172" s="181"/>
      <c r="I172" s="195"/>
    </row>
    <row r="173" spans="1:60" outlineLevel="1">
      <c r="A173" s="191"/>
      <c r="B173" s="225" t="s">
        <v>423</v>
      </c>
      <c r="C173" s="239"/>
      <c r="D173" s="226"/>
      <c r="E173" s="229"/>
      <c r="F173" s="232"/>
      <c r="G173" s="233"/>
      <c r="H173" s="184"/>
      <c r="I173" s="196"/>
      <c r="J173" s="164"/>
      <c r="K173" s="164">
        <v>1</v>
      </c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>
        <v>37</v>
      </c>
      <c r="B174" s="172" t="s">
        <v>424</v>
      </c>
      <c r="C174" s="219" t="s">
        <v>425</v>
      </c>
      <c r="D174" s="174" t="s">
        <v>426</v>
      </c>
      <c r="E174" s="177">
        <v>0.41099999999999998</v>
      </c>
      <c r="F174" s="182"/>
      <c r="G174" s="183">
        <f>E174*F174</f>
        <v>0</v>
      </c>
      <c r="H174" s="184" t="s">
        <v>338</v>
      </c>
      <c r="I174" s="196" t="s">
        <v>207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>
        <v>38</v>
      </c>
      <c r="B175" s="172" t="s">
        <v>427</v>
      </c>
      <c r="C175" s="219" t="s">
        <v>428</v>
      </c>
      <c r="D175" s="174" t="s">
        <v>426</v>
      </c>
      <c r="E175" s="177">
        <v>1.24</v>
      </c>
      <c r="F175" s="182"/>
      <c r="G175" s="183">
        <f>E175*F175</f>
        <v>0</v>
      </c>
      <c r="H175" s="184" t="s">
        <v>338</v>
      </c>
      <c r="I175" s="196" t="s">
        <v>207</v>
      </c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>
        <v>21</v>
      </c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>
        <v>39</v>
      </c>
      <c r="B176" s="172" t="s">
        <v>429</v>
      </c>
      <c r="C176" s="219" t="s">
        <v>430</v>
      </c>
      <c r="D176" s="174" t="s">
        <v>426</v>
      </c>
      <c r="E176" s="177">
        <v>87.120999999999995</v>
      </c>
      <c r="F176" s="182"/>
      <c r="G176" s="183">
        <f>E176*F176</f>
        <v>0</v>
      </c>
      <c r="H176" s="184" t="s">
        <v>338</v>
      </c>
      <c r="I176" s="196" t="s">
        <v>207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/>
      <c r="B177" s="172"/>
      <c r="C177" s="220" t="s">
        <v>431</v>
      </c>
      <c r="D177" s="175"/>
      <c r="E177" s="178"/>
      <c r="F177" s="185"/>
      <c r="G177" s="186"/>
      <c r="H177" s="184"/>
      <c r="I177" s="196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5" t="str">
        <f>C177</f>
        <v>Nadezdívky, omítka + ostatní čistá suť</v>
      </c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>
        <v>40</v>
      </c>
      <c r="B178" s="172" t="s">
        <v>432</v>
      </c>
      <c r="C178" s="219" t="s">
        <v>433</v>
      </c>
      <c r="D178" s="174" t="s">
        <v>426</v>
      </c>
      <c r="E178" s="177">
        <v>286</v>
      </c>
      <c r="F178" s="182"/>
      <c r="G178" s="183">
        <f>E178*F178</f>
        <v>0</v>
      </c>
      <c r="H178" s="184"/>
      <c r="I178" s="196" t="s">
        <v>151</v>
      </c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>
        <v>21</v>
      </c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/>
      <c r="B179" s="169" t="s">
        <v>434</v>
      </c>
      <c r="C179" s="221"/>
      <c r="D179" s="192"/>
      <c r="E179" s="193"/>
      <c r="F179" s="194"/>
      <c r="G179" s="189"/>
      <c r="H179" s="184"/>
      <c r="I179" s="196"/>
      <c r="J179" s="164"/>
      <c r="K179" s="164">
        <v>1</v>
      </c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>
        <v>41</v>
      </c>
      <c r="B180" s="172" t="s">
        <v>435</v>
      </c>
      <c r="C180" s="219" t="s">
        <v>436</v>
      </c>
      <c r="D180" s="174" t="s">
        <v>426</v>
      </c>
      <c r="E180" s="177">
        <v>465.83309000000003</v>
      </c>
      <c r="F180" s="182"/>
      <c r="G180" s="183">
        <f>E180*F180</f>
        <v>0</v>
      </c>
      <c r="H180" s="184" t="s">
        <v>338</v>
      </c>
      <c r="I180" s="196" t="s">
        <v>207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72"/>
      <c r="C181" s="220" t="s">
        <v>437</v>
      </c>
      <c r="D181" s="175"/>
      <c r="E181" s="178"/>
      <c r="F181" s="185"/>
      <c r="G181" s="186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5" t="str">
        <f>C181</f>
        <v>Včetně naložení na dopravní prostředek a složení na skládku, bez poplatku za skládku.</v>
      </c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>
        <v>42</v>
      </c>
      <c r="B182" s="172" t="s">
        <v>438</v>
      </c>
      <c r="C182" s="219" t="s">
        <v>439</v>
      </c>
      <c r="D182" s="174" t="s">
        <v>426</v>
      </c>
      <c r="E182" s="177">
        <v>3260.8316199999999</v>
      </c>
      <c r="F182" s="182"/>
      <c r="G182" s="183">
        <f>E182*F182</f>
        <v>0</v>
      </c>
      <c r="H182" s="184" t="s">
        <v>338</v>
      </c>
      <c r="I182" s="196" t="s">
        <v>207</v>
      </c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>
        <v>21</v>
      </c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/>
      <c r="B183" s="169" t="s">
        <v>440</v>
      </c>
      <c r="C183" s="221"/>
      <c r="D183" s="192"/>
      <c r="E183" s="193"/>
      <c r="F183" s="194"/>
      <c r="G183" s="189"/>
      <c r="H183" s="184"/>
      <c r="I183" s="196"/>
      <c r="J183" s="164"/>
      <c r="K183" s="164">
        <v>1</v>
      </c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91">
        <v>43</v>
      </c>
      <c r="B184" s="172" t="s">
        <v>441</v>
      </c>
      <c r="C184" s="219" t="s">
        <v>442</v>
      </c>
      <c r="D184" s="174" t="s">
        <v>426</v>
      </c>
      <c r="E184" s="177">
        <v>465.83309000000003</v>
      </c>
      <c r="F184" s="182"/>
      <c r="G184" s="183">
        <f>E184*F184</f>
        <v>0</v>
      </c>
      <c r="H184" s="184" t="s">
        <v>338</v>
      </c>
      <c r="I184" s="196" t="s">
        <v>207</v>
      </c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>
        <v>21</v>
      </c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/>
      <c r="B185" s="172"/>
      <c r="C185" s="220" t="s">
        <v>443</v>
      </c>
      <c r="D185" s="175"/>
      <c r="E185" s="178"/>
      <c r="F185" s="185"/>
      <c r="G185" s="186"/>
      <c r="H185" s="184"/>
      <c r="I185" s="196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5" t="str">
        <f>C185</f>
        <v>Včetně případného složení na staveništní deponii.</v>
      </c>
      <c r="BB185" s="164"/>
      <c r="BC185" s="164"/>
      <c r="BD185" s="164"/>
      <c r="BE185" s="164"/>
      <c r="BF185" s="164"/>
      <c r="BG185" s="164"/>
      <c r="BH185" s="164"/>
    </row>
    <row r="186" spans="1:60" ht="13.5" outlineLevel="1" thickBot="1">
      <c r="A186" s="206">
        <v>44</v>
      </c>
      <c r="B186" s="207" t="s">
        <v>444</v>
      </c>
      <c r="C186" s="222" t="s">
        <v>445</v>
      </c>
      <c r="D186" s="208" t="s">
        <v>426</v>
      </c>
      <c r="E186" s="209">
        <v>1397.49926</v>
      </c>
      <c r="F186" s="210"/>
      <c r="G186" s="211">
        <f>E186*F186</f>
        <v>0</v>
      </c>
      <c r="H186" s="212" t="s">
        <v>338</v>
      </c>
      <c r="I186" s="213" t="s">
        <v>207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hidden="1">
      <c r="C187" s="105"/>
      <c r="AK187">
        <f>SUM(AK1:AK186)</f>
        <v>0</v>
      </c>
      <c r="AL187">
        <f>SUM(AL1:AL186)</f>
        <v>0</v>
      </c>
      <c r="AN187">
        <v>15</v>
      </c>
      <c r="AO187">
        <v>21</v>
      </c>
    </row>
    <row r="188" spans="1:60" ht="13.5" hidden="1" thickBot="1">
      <c r="A188" s="235"/>
      <c r="B188" s="236" t="s">
        <v>212</v>
      </c>
      <c r="C188" s="242"/>
      <c r="D188" s="237"/>
      <c r="E188" s="237"/>
      <c r="F188" s="237"/>
      <c r="G188" s="238">
        <f>F8+F64+F68+F80+F100+F123+F132+F137+F147+F168+F172</f>
        <v>0</v>
      </c>
      <c r="AN188">
        <f>SUMIF(AM8:AM187,AN187,G8:G187)</f>
        <v>0</v>
      </c>
      <c r="AO188">
        <f>SUMIF(AM8:AM187,AO187,G8:G187)</f>
        <v>0</v>
      </c>
    </row>
  </sheetData>
  <sheetProtection password="D8FF" sheet="1"/>
  <mergeCells count="74">
    <mergeCell ref="B183:G183"/>
    <mergeCell ref="C185:G185"/>
    <mergeCell ref="B169:G169"/>
    <mergeCell ref="F172:G172"/>
    <mergeCell ref="B173:G173"/>
    <mergeCell ref="C177:G177"/>
    <mergeCell ref="B179:G179"/>
    <mergeCell ref="C181:G181"/>
    <mergeCell ref="C150:G150"/>
    <mergeCell ref="C158:G158"/>
    <mergeCell ref="C159:G159"/>
    <mergeCell ref="C161:G161"/>
    <mergeCell ref="C162:G162"/>
    <mergeCell ref="F168:G168"/>
    <mergeCell ref="F137:G137"/>
    <mergeCell ref="B138:G138"/>
    <mergeCell ref="B141:G141"/>
    <mergeCell ref="B144:G144"/>
    <mergeCell ref="F147:G147"/>
    <mergeCell ref="B148:G148"/>
    <mergeCell ref="B124:G124"/>
    <mergeCell ref="B127:G127"/>
    <mergeCell ref="B128:G128"/>
    <mergeCell ref="C130:G130"/>
    <mergeCell ref="F132:G132"/>
    <mergeCell ref="B133:G133"/>
    <mergeCell ref="B114:G114"/>
    <mergeCell ref="B115:G115"/>
    <mergeCell ref="C117:G117"/>
    <mergeCell ref="C120:G120"/>
    <mergeCell ref="C121:G121"/>
    <mergeCell ref="F123:G123"/>
    <mergeCell ref="B101:G101"/>
    <mergeCell ref="B102:G102"/>
    <mergeCell ref="B106:G106"/>
    <mergeCell ref="B109:G109"/>
    <mergeCell ref="B110:G110"/>
    <mergeCell ref="C112:G112"/>
    <mergeCell ref="B90:G90"/>
    <mergeCell ref="B92:G92"/>
    <mergeCell ref="B94:G94"/>
    <mergeCell ref="B96:G96"/>
    <mergeCell ref="B98:G98"/>
    <mergeCell ref="F100:G100"/>
    <mergeCell ref="C72:G72"/>
    <mergeCell ref="C79:G79"/>
    <mergeCell ref="F80:G80"/>
    <mergeCell ref="B81:G81"/>
    <mergeCell ref="C83:G83"/>
    <mergeCell ref="C85:G85"/>
    <mergeCell ref="F64:G64"/>
    <mergeCell ref="B65:G65"/>
    <mergeCell ref="C67:G67"/>
    <mergeCell ref="F68:G68"/>
    <mergeCell ref="B69:G69"/>
    <mergeCell ref="B70:G70"/>
    <mergeCell ref="B41:G41"/>
    <mergeCell ref="B42:G42"/>
    <mergeCell ref="B57:G57"/>
    <mergeCell ref="B58:G58"/>
    <mergeCell ref="B61:G61"/>
    <mergeCell ref="B62:G62"/>
    <mergeCell ref="B9:G9"/>
    <mergeCell ref="B32:G32"/>
    <mergeCell ref="B33:G33"/>
    <mergeCell ref="B36:G36"/>
    <mergeCell ref="B37:G37"/>
    <mergeCell ref="B40:G40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381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95</v>
      </c>
      <c r="C4" s="168" t="s">
        <v>96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SUM(G9:G62)</f>
        <v>0</v>
      </c>
      <c r="G8" s="180"/>
      <c r="H8" s="181"/>
      <c r="I8" s="195"/>
      <c r="J8" s="54"/>
    </row>
    <row r="9" spans="1:60" outlineLevel="1">
      <c r="A9" s="191"/>
      <c r="B9" s="225" t="s">
        <v>446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69" t="s">
        <v>447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448</v>
      </c>
      <c r="C11" s="219" t="s">
        <v>449</v>
      </c>
      <c r="D11" s="174" t="s">
        <v>256</v>
      </c>
      <c r="E11" s="177">
        <v>58.973999999999997</v>
      </c>
      <c r="F11" s="182"/>
      <c r="G11" s="183">
        <f>E11*F11</f>
        <v>0</v>
      </c>
      <c r="H11" s="184" t="s">
        <v>257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450</v>
      </c>
      <c r="D12" s="227"/>
      <c r="E12" s="230"/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40" t="s">
        <v>451</v>
      </c>
      <c r="D13" s="227"/>
      <c r="E13" s="230"/>
      <c r="F13" s="183"/>
      <c r="G13" s="183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0" t="s">
        <v>452</v>
      </c>
      <c r="D14" s="227"/>
      <c r="E14" s="230">
        <v>0.81599999999999995</v>
      </c>
      <c r="F14" s="183"/>
      <c r="G14" s="183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453</v>
      </c>
      <c r="D15" s="227"/>
      <c r="E15" s="230">
        <v>17.68</v>
      </c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454</v>
      </c>
      <c r="D16" s="227"/>
      <c r="E16" s="230">
        <v>10.336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455</v>
      </c>
      <c r="D17" s="227"/>
      <c r="E17" s="230">
        <v>10.88</v>
      </c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40" t="s">
        <v>456</v>
      </c>
      <c r="D18" s="227"/>
      <c r="E18" s="230">
        <v>12.512</v>
      </c>
      <c r="F18" s="183"/>
      <c r="G18" s="183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47" t="s">
        <v>457</v>
      </c>
      <c r="D19" s="243"/>
      <c r="E19" s="244">
        <v>52.223999999999997</v>
      </c>
      <c r="F19" s="183"/>
      <c r="G19" s="183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40" t="s">
        <v>223</v>
      </c>
      <c r="D20" s="227"/>
      <c r="E20" s="230"/>
      <c r="F20" s="183"/>
      <c r="G20" s="183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72"/>
      <c r="C21" s="240" t="s">
        <v>458</v>
      </c>
      <c r="D21" s="227"/>
      <c r="E21" s="230">
        <v>5.75</v>
      </c>
      <c r="F21" s="183"/>
      <c r="G21" s="183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0" t="s">
        <v>459</v>
      </c>
      <c r="D22" s="227"/>
      <c r="E22" s="230">
        <v>1</v>
      </c>
      <c r="F22" s="183"/>
      <c r="G22" s="183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69" t="s">
        <v>272</v>
      </c>
      <c r="C23" s="221"/>
      <c r="D23" s="192"/>
      <c r="E23" s="193"/>
      <c r="F23" s="194"/>
      <c r="G23" s="189"/>
      <c r="H23" s="184"/>
      <c r="I23" s="196"/>
      <c r="J23" s="163"/>
      <c r="K23" s="164">
        <v>1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69" t="s">
        <v>273</v>
      </c>
      <c r="C24" s="221"/>
      <c r="D24" s="192"/>
      <c r="E24" s="193"/>
      <c r="F24" s="194"/>
      <c r="G24" s="189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2</v>
      </c>
      <c r="B25" s="172" t="s">
        <v>274</v>
      </c>
      <c r="C25" s="219" t="s">
        <v>275</v>
      </c>
      <c r="D25" s="174" t="s">
        <v>256</v>
      </c>
      <c r="E25" s="177">
        <v>2</v>
      </c>
      <c r="F25" s="182"/>
      <c r="G25" s="183">
        <f>E25*F25</f>
        <v>0</v>
      </c>
      <c r="H25" s="184" t="s">
        <v>257</v>
      </c>
      <c r="I25" s="196" t="s">
        <v>207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40" t="s">
        <v>460</v>
      </c>
      <c r="D26" s="227"/>
      <c r="E26" s="230">
        <v>2</v>
      </c>
      <c r="F26" s="183"/>
      <c r="G26" s="183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69" t="s">
        <v>461</v>
      </c>
      <c r="C27" s="221"/>
      <c r="D27" s="192"/>
      <c r="E27" s="193"/>
      <c r="F27" s="194"/>
      <c r="G27" s="189"/>
      <c r="H27" s="184"/>
      <c r="I27" s="196"/>
      <c r="J27" s="163"/>
      <c r="K27" s="164">
        <v>1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69" t="s">
        <v>462</v>
      </c>
      <c r="C28" s="221"/>
      <c r="D28" s="192"/>
      <c r="E28" s="193"/>
      <c r="F28" s="194"/>
      <c r="G28" s="189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3</v>
      </c>
      <c r="B29" s="172" t="s">
        <v>463</v>
      </c>
      <c r="C29" s="219" t="s">
        <v>275</v>
      </c>
      <c r="D29" s="174" t="s">
        <v>256</v>
      </c>
      <c r="E29" s="177">
        <v>7.875</v>
      </c>
      <c r="F29" s="182"/>
      <c r="G29" s="183">
        <f>E29*F29</f>
        <v>0</v>
      </c>
      <c r="H29" s="184" t="s">
        <v>257</v>
      </c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464</v>
      </c>
      <c r="D30" s="227"/>
      <c r="E30" s="230">
        <v>7.875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69" t="s">
        <v>465</v>
      </c>
      <c r="C31" s="221"/>
      <c r="D31" s="192"/>
      <c r="E31" s="193"/>
      <c r="F31" s="194"/>
      <c r="G31" s="189"/>
      <c r="H31" s="184"/>
      <c r="I31" s="196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466</v>
      </c>
      <c r="C32" s="221"/>
      <c r="D32" s="192"/>
      <c r="E32" s="193"/>
      <c r="F32" s="194"/>
      <c r="G32" s="189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4</v>
      </c>
      <c r="B33" s="172" t="s">
        <v>467</v>
      </c>
      <c r="C33" s="219" t="s">
        <v>468</v>
      </c>
      <c r="D33" s="174" t="s">
        <v>256</v>
      </c>
      <c r="E33" s="177">
        <v>41.195</v>
      </c>
      <c r="F33" s="182"/>
      <c r="G33" s="183">
        <f>E33*F33</f>
        <v>0</v>
      </c>
      <c r="H33" s="184" t="s">
        <v>257</v>
      </c>
      <c r="I33" s="196" t="s">
        <v>207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20" t="s">
        <v>469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včetně strojního přemístění materiálu pro zásyp ze vzdálenosti do 10 m od okraje zásypu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450</v>
      </c>
      <c r="D35" s="227"/>
      <c r="E35" s="230"/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40" t="s">
        <v>470</v>
      </c>
      <c r="D36" s="227"/>
      <c r="E36" s="230"/>
      <c r="F36" s="183"/>
      <c r="G36" s="183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40" t="s">
        <v>471</v>
      </c>
      <c r="D37" s="227"/>
      <c r="E37" s="230">
        <v>20.8</v>
      </c>
      <c r="F37" s="183"/>
      <c r="G37" s="183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40" t="s">
        <v>472</v>
      </c>
      <c r="D38" s="227"/>
      <c r="E38" s="230"/>
      <c r="F38" s="183"/>
      <c r="G38" s="183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40" t="s">
        <v>473</v>
      </c>
      <c r="D39" s="227"/>
      <c r="E39" s="230"/>
      <c r="F39" s="183"/>
      <c r="G39" s="183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40" t="s">
        <v>474</v>
      </c>
      <c r="D40" s="227"/>
      <c r="E40" s="230">
        <v>14.72</v>
      </c>
      <c r="F40" s="183"/>
      <c r="G40" s="183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40" t="s">
        <v>223</v>
      </c>
      <c r="D41" s="227"/>
      <c r="E41" s="230"/>
      <c r="F41" s="183"/>
      <c r="G41" s="183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0" t="s">
        <v>475</v>
      </c>
      <c r="D42" s="227"/>
      <c r="E42" s="230">
        <v>5.1749999999999998</v>
      </c>
      <c r="F42" s="183"/>
      <c r="G42" s="183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40" t="s">
        <v>476</v>
      </c>
      <c r="D43" s="227"/>
      <c r="E43" s="230">
        <v>0.5</v>
      </c>
      <c r="F43" s="183"/>
      <c r="G43" s="183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69" t="s">
        <v>477</v>
      </c>
      <c r="C44" s="221"/>
      <c r="D44" s="192"/>
      <c r="E44" s="193"/>
      <c r="F44" s="194"/>
      <c r="G44" s="189"/>
      <c r="H44" s="184"/>
      <c r="I44" s="196"/>
      <c r="J44" s="163"/>
      <c r="K44" s="164">
        <v>1</v>
      </c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ht="22.5" outlineLevel="1">
      <c r="A45" s="191"/>
      <c r="B45" s="169" t="s">
        <v>478</v>
      </c>
      <c r="C45" s="221"/>
      <c r="D45" s="192"/>
      <c r="E45" s="193"/>
      <c r="F45" s="194"/>
      <c r="G45" s="189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5" t="str">
        <f>B45</f>
        <v>sypaninou z vhodných hornin tř. 1 - 4 nebo materiálem připraveným podél výkopu ve vzdálenosti do 3 m od jeho kraje, pro jakoukoliv hloubku výkopu a jakoukoliv míru zhutnění,</v>
      </c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>
        <v>5</v>
      </c>
      <c r="B46" s="172" t="s">
        <v>479</v>
      </c>
      <c r="C46" s="219" t="s">
        <v>480</v>
      </c>
      <c r="D46" s="174" t="s">
        <v>256</v>
      </c>
      <c r="E46" s="177">
        <v>1.7250000000000001</v>
      </c>
      <c r="F46" s="182"/>
      <c r="G46" s="183">
        <f>E46*F46</f>
        <v>0</v>
      </c>
      <c r="H46" s="184" t="s">
        <v>257</v>
      </c>
      <c r="I46" s="196" t="s">
        <v>207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481</v>
      </c>
      <c r="D47" s="227"/>
      <c r="E47" s="230">
        <v>1.7250000000000001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69" t="s">
        <v>482</v>
      </c>
      <c r="C48" s="221"/>
      <c r="D48" s="192"/>
      <c r="E48" s="193"/>
      <c r="F48" s="194"/>
      <c r="G48" s="189"/>
      <c r="H48" s="184"/>
      <c r="I48" s="196"/>
      <c r="J48" s="163"/>
      <c r="K48" s="164">
        <v>1</v>
      </c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69" t="s">
        <v>483</v>
      </c>
      <c r="C49" s="221"/>
      <c r="D49" s="192"/>
      <c r="E49" s="193"/>
      <c r="F49" s="194"/>
      <c r="G49" s="189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5" t="str">
        <f>B49</f>
        <v>sypaninou z vhodných hornin tř. 1 - 4 nebo materiálem, uloženým ve vzdálenosti do 30 m od vnějšího kraje objektu, pro jakoukoliv míru zhutnění,</v>
      </c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>
        <v>6</v>
      </c>
      <c r="B50" s="172" t="s">
        <v>484</v>
      </c>
      <c r="C50" s="219" t="s">
        <v>480</v>
      </c>
      <c r="D50" s="174" t="s">
        <v>256</v>
      </c>
      <c r="E50" s="177">
        <v>17.28</v>
      </c>
      <c r="F50" s="182"/>
      <c r="G50" s="183">
        <f>E50*F50</f>
        <v>0</v>
      </c>
      <c r="H50" s="184" t="s">
        <v>257</v>
      </c>
      <c r="I50" s="196" t="s">
        <v>207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40" t="s">
        <v>485</v>
      </c>
      <c r="D51" s="227"/>
      <c r="E51" s="230"/>
      <c r="F51" s="183"/>
      <c r="G51" s="183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40" t="s">
        <v>486</v>
      </c>
      <c r="D52" s="227"/>
      <c r="E52" s="230">
        <v>0.72</v>
      </c>
      <c r="F52" s="183"/>
      <c r="G52" s="183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487</v>
      </c>
      <c r="D53" s="227"/>
      <c r="E53" s="230">
        <v>5.04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40" t="s">
        <v>488</v>
      </c>
      <c r="D54" s="227"/>
      <c r="E54" s="230">
        <v>9.6</v>
      </c>
      <c r="F54" s="183"/>
      <c r="G54" s="183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0" t="s">
        <v>489</v>
      </c>
      <c r="D55" s="227"/>
      <c r="E55" s="230">
        <v>1.92</v>
      </c>
      <c r="F55" s="183"/>
      <c r="G55" s="183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69" t="s">
        <v>490</v>
      </c>
      <c r="C56" s="221"/>
      <c r="D56" s="192"/>
      <c r="E56" s="193"/>
      <c r="F56" s="194"/>
      <c r="G56" s="189"/>
      <c r="H56" s="184"/>
      <c r="I56" s="196"/>
      <c r="J56" s="164"/>
      <c r="K56" s="164">
        <v>1</v>
      </c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69" t="s">
        <v>491</v>
      </c>
      <c r="C57" s="221"/>
      <c r="D57" s="192"/>
      <c r="E57" s="193"/>
      <c r="F57" s="194"/>
      <c r="G57" s="189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>
        <v>7</v>
      </c>
      <c r="B58" s="172" t="s">
        <v>492</v>
      </c>
      <c r="C58" s="219" t="s">
        <v>493</v>
      </c>
      <c r="D58" s="174" t="s">
        <v>256</v>
      </c>
      <c r="E58" s="177">
        <v>1.0349999999999999</v>
      </c>
      <c r="F58" s="182"/>
      <c r="G58" s="183">
        <f>E58*F58</f>
        <v>0</v>
      </c>
      <c r="H58" s="184" t="s">
        <v>494</v>
      </c>
      <c r="I58" s="196" t="s">
        <v>207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40" t="s">
        <v>495</v>
      </c>
      <c r="D59" s="227"/>
      <c r="E59" s="230">
        <v>1.0349999999999999</v>
      </c>
      <c r="F59" s="183"/>
      <c r="G59" s="183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8</v>
      </c>
      <c r="B60" s="172" t="s">
        <v>496</v>
      </c>
      <c r="C60" s="219" t="s">
        <v>497</v>
      </c>
      <c r="D60" s="174" t="s">
        <v>498</v>
      </c>
      <c r="E60" s="177">
        <v>33.734999999999999</v>
      </c>
      <c r="F60" s="182"/>
      <c r="G60" s="183">
        <f>E60*F60</f>
        <v>0</v>
      </c>
      <c r="H60" s="184" t="s">
        <v>499</v>
      </c>
      <c r="I60" s="196" t="s">
        <v>207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40" t="s">
        <v>500</v>
      </c>
      <c r="D61" s="227"/>
      <c r="E61" s="230"/>
      <c r="F61" s="183"/>
      <c r="G61" s="183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40" t="s">
        <v>501</v>
      </c>
      <c r="D62" s="227"/>
      <c r="E62" s="230">
        <v>33.734999999999999</v>
      </c>
      <c r="F62" s="183"/>
      <c r="G62" s="183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>
      <c r="A63" s="190" t="s">
        <v>145</v>
      </c>
      <c r="B63" s="171" t="s">
        <v>58</v>
      </c>
      <c r="C63" s="218" t="s">
        <v>502</v>
      </c>
      <c r="D63" s="173"/>
      <c r="E63" s="176"/>
      <c r="F63" s="187">
        <f>SUM(G64:G108)</f>
        <v>0</v>
      </c>
      <c r="G63" s="188"/>
      <c r="H63" s="181"/>
      <c r="I63" s="195"/>
    </row>
    <row r="64" spans="1:60" outlineLevel="1">
      <c r="A64" s="191"/>
      <c r="B64" s="225" t="s">
        <v>503</v>
      </c>
      <c r="C64" s="239"/>
      <c r="D64" s="226"/>
      <c r="E64" s="229"/>
      <c r="F64" s="232"/>
      <c r="G64" s="233"/>
      <c r="H64" s="184"/>
      <c r="I64" s="196"/>
      <c r="J64" s="164"/>
      <c r="K64" s="164">
        <v>1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69" t="s">
        <v>504</v>
      </c>
      <c r="C65" s="221"/>
      <c r="D65" s="192"/>
      <c r="E65" s="193"/>
      <c r="F65" s="194"/>
      <c r="G65" s="189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>
        <v>9</v>
      </c>
      <c r="B66" s="172" t="s">
        <v>505</v>
      </c>
      <c r="C66" s="219" t="s">
        <v>506</v>
      </c>
      <c r="D66" s="174" t="s">
        <v>256</v>
      </c>
      <c r="E66" s="177">
        <v>1.135</v>
      </c>
      <c r="F66" s="182"/>
      <c r="G66" s="183">
        <f>E66*F66</f>
        <v>0</v>
      </c>
      <c r="H66" s="184" t="s">
        <v>507</v>
      </c>
      <c r="I66" s="196" t="s">
        <v>207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40" t="s">
        <v>508</v>
      </c>
      <c r="D67" s="227"/>
      <c r="E67" s="230">
        <v>1.135</v>
      </c>
      <c r="F67" s="183"/>
      <c r="G67" s="183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69" t="s">
        <v>509</v>
      </c>
      <c r="C68" s="221"/>
      <c r="D68" s="192"/>
      <c r="E68" s="193"/>
      <c r="F68" s="194"/>
      <c r="G68" s="189"/>
      <c r="H68" s="184"/>
      <c r="I68" s="196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69" t="s">
        <v>510</v>
      </c>
      <c r="C69" s="221"/>
      <c r="D69" s="192"/>
      <c r="E69" s="193"/>
      <c r="F69" s="194"/>
      <c r="G69" s="189"/>
      <c r="H69" s="184"/>
      <c r="I69" s="196"/>
      <c r="J69" s="164"/>
      <c r="K69" s="164">
        <v>2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>
        <v>10</v>
      </c>
      <c r="B70" s="172" t="s">
        <v>511</v>
      </c>
      <c r="C70" s="219" t="s">
        <v>506</v>
      </c>
      <c r="D70" s="174" t="s">
        <v>256</v>
      </c>
      <c r="E70" s="177">
        <v>9.5807300000000009</v>
      </c>
      <c r="F70" s="182"/>
      <c r="G70" s="183">
        <f>E70*F70</f>
        <v>0</v>
      </c>
      <c r="H70" s="184" t="s">
        <v>507</v>
      </c>
      <c r="I70" s="196" t="s">
        <v>207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20" t="s">
        <v>512</v>
      </c>
      <c r="D71" s="175"/>
      <c r="E71" s="178"/>
      <c r="F71" s="185"/>
      <c r="G71" s="186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5" t="str">
        <f>C71</f>
        <v>POZOR - VYROVNÁVKA - PODKLADOVÉ PASY NA STÁVAJÍCÍ DESCE HALY. VIZ DETAILY.</v>
      </c>
      <c r="BB71" s="164"/>
      <c r="BC71" s="164"/>
      <c r="BD71" s="164"/>
      <c r="BE71" s="164"/>
      <c r="BF71" s="164"/>
      <c r="BG71" s="164"/>
      <c r="BH71" s="164"/>
    </row>
    <row r="72" spans="1:60" ht="22.5" outlineLevel="1">
      <c r="A72" s="191"/>
      <c r="B72" s="172"/>
      <c r="C72" s="220" t="s">
        <v>513</v>
      </c>
      <c r="D72" s="175"/>
      <c r="E72" s="178"/>
      <c r="F72" s="185"/>
      <c r="G72" s="186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5" t="str">
        <f>C72</f>
        <v>Betonová deska v hale vykazuje výrazné nerovnosti a výškové rozdíly v ploše. Z tohoto důvodu je nutné provést vyrovnávací betonové prahy. Viz detail. Prahy budou provedeny z betonu C20/25, původní podklad bude připraven viz bod výše.</v>
      </c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40" t="s">
        <v>514</v>
      </c>
      <c r="D73" s="227"/>
      <c r="E73" s="230"/>
      <c r="F73" s="183"/>
      <c r="G73" s="183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40" t="s">
        <v>515</v>
      </c>
      <c r="D74" s="227"/>
      <c r="E74" s="230">
        <v>3.7040000000000002</v>
      </c>
      <c r="F74" s="183"/>
      <c r="G74" s="183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516</v>
      </c>
      <c r="D75" s="227"/>
      <c r="E75" s="230">
        <v>3.4601000000000002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517</v>
      </c>
      <c r="D76" s="227"/>
      <c r="E76" s="230"/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ht="33.75" outlineLevel="1">
      <c r="A77" s="191"/>
      <c r="B77" s="172"/>
      <c r="C77" s="240" t="s">
        <v>518</v>
      </c>
      <c r="D77" s="227"/>
      <c r="E77" s="230">
        <v>2.2524999999999999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519</v>
      </c>
      <c r="D78" s="227"/>
      <c r="E78" s="230">
        <v>0.1643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69" t="s">
        <v>520</v>
      </c>
      <c r="C79" s="221"/>
      <c r="D79" s="192"/>
      <c r="E79" s="193"/>
      <c r="F79" s="194"/>
      <c r="G79" s="189"/>
      <c r="H79" s="184"/>
      <c r="I79" s="196"/>
      <c r="J79" s="164"/>
      <c r="K79" s="164">
        <v>1</v>
      </c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ht="22.5" outlineLevel="1">
      <c r="A80" s="191"/>
      <c r="B80" s="169" t="s">
        <v>521</v>
      </c>
      <c r="C80" s="221"/>
      <c r="D80" s="192"/>
      <c r="E80" s="193"/>
      <c r="F80" s="194"/>
      <c r="G80" s="189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5" t="str">
        <f>B80</f>
        <v>svislé nebo šikmé (odkloněné), půdorysně přímé nebo zalomené, stěn základových pasů ve volných nebo zapažených jámách, rýhách, šachtách, včetně případných vzpěr,</v>
      </c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>
        <v>11</v>
      </c>
      <c r="B81" s="172" t="s">
        <v>522</v>
      </c>
      <c r="C81" s="219" t="s">
        <v>523</v>
      </c>
      <c r="D81" s="174" t="s">
        <v>217</v>
      </c>
      <c r="E81" s="177">
        <v>16.32</v>
      </c>
      <c r="F81" s="182"/>
      <c r="G81" s="183">
        <f>E81*F81</f>
        <v>0</v>
      </c>
      <c r="H81" s="184" t="s">
        <v>507</v>
      </c>
      <c r="I81" s="196" t="s">
        <v>207</v>
      </c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>
        <v>21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ht="22.5" outlineLevel="1">
      <c r="A82" s="191"/>
      <c r="B82" s="172"/>
      <c r="C82" s="240" t="s">
        <v>524</v>
      </c>
      <c r="D82" s="227"/>
      <c r="E82" s="230">
        <v>16.32</v>
      </c>
      <c r="F82" s="183"/>
      <c r="G82" s="183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>
        <v>12</v>
      </c>
      <c r="B83" s="172" t="s">
        <v>525</v>
      </c>
      <c r="C83" s="219" t="s">
        <v>526</v>
      </c>
      <c r="D83" s="174" t="s">
        <v>217</v>
      </c>
      <c r="E83" s="177">
        <v>120.18</v>
      </c>
      <c r="F83" s="182"/>
      <c r="G83" s="183">
        <f>E83*F83</f>
        <v>0</v>
      </c>
      <c r="H83" s="184" t="s">
        <v>507</v>
      </c>
      <c r="I83" s="196" t="s">
        <v>207</v>
      </c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>
        <v>21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20" t="s">
        <v>527</v>
      </c>
      <c r="D84" s="175"/>
      <c r="E84" s="178"/>
      <c r="F84" s="185"/>
      <c r="G84" s="186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5" t="str">
        <f>C84</f>
        <v>Včetně očištění, vytřídění a uložení bednicího materiálu.</v>
      </c>
      <c r="BB84" s="164"/>
      <c r="BC84" s="164"/>
      <c r="BD84" s="164"/>
      <c r="BE84" s="164"/>
      <c r="BF84" s="164"/>
      <c r="BG84" s="164"/>
      <c r="BH84" s="164"/>
    </row>
    <row r="85" spans="1:60" ht="22.5" outlineLevel="1">
      <c r="A85" s="191"/>
      <c r="B85" s="172"/>
      <c r="C85" s="240" t="s">
        <v>524</v>
      </c>
      <c r="D85" s="227"/>
      <c r="E85" s="230">
        <v>16.32</v>
      </c>
      <c r="F85" s="183"/>
      <c r="G85" s="183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72"/>
      <c r="C86" s="240" t="s">
        <v>528</v>
      </c>
      <c r="D86" s="227"/>
      <c r="E86" s="230">
        <v>103.86</v>
      </c>
      <c r="F86" s="183"/>
      <c r="G86" s="183"/>
      <c r="H86" s="184"/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69" t="s">
        <v>529</v>
      </c>
      <c r="C87" s="221"/>
      <c r="D87" s="192"/>
      <c r="E87" s="193"/>
      <c r="F87" s="194"/>
      <c r="G87" s="189"/>
      <c r="H87" s="184"/>
      <c r="I87" s="196"/>
      <c r="J87" s="164"/>
      <c r="K87" s="164">
        <v>1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>
        <v>13</v>
      </c>
      <c r="B88" s="172" t="s">
        <v>530</v>
      </c>
      <c r="C88" s="219" t="s">
        <v>531</v>
      </c>
      <c r="D88" s="174" t="s">
        <v>217</v>
      </c>
      <c r="E88" s="177">
        <v>51.9315</v>
      </c>
      <c r="F88" s="182"/>
      <c r="G88" s="183">
        <f>E88*F88</f>
        <v>0</v>
      </c>
      <c r="H88" s="184" t="s">
        <v>532</v>
      </c>
      <c r="I88" s="196" t="s">
        <v>207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20" t="s">
        <v>512</v>
      </c>
      <c r="D89" s="175"/>
      <c r="E89" s="178"/>
      <c r="F89" s="185"/>
      <c r="G89" s="186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5" t="str">
        <f>C89</f>
        <v>POZOR - VYROVNÁVKA - PODKLADOVÉ PASY NA STÁVAJÍCÍ DESCE HALY. VIZ DETAILY.</v>
      </c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72"/>
      <c r="C90" s="240" t="s">
        <v>514</v>
      </c>
      <c r="D90" s="227"/>
      <c r="E90" s="230"/>
      <c r="F90" s="183"/>
      <c r="G90" s="183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40" t="s">
        <v>533</v>
      </c>
      <c r="D91" s="227"/>
      <c r="E91" s="230">
        <v>18.5198</v>
      </c>
      <c r="F91" s="183"/>
      <c r="G91" s="183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534</v>
      </c>
      <c r="D92" s="227"/>
      <c r="E92" s="230">
        <v>17.3003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40" t="s">
        <v>517</v>
      </c>
      <c r="D93" s="227"/>
      <c r="E93" s="230"/>
      <c r="F93" s="183"/>
      <c r="G93" s="183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ht="22.5" outlineLevel="1">
      <c r="A94" s="191"/>
      <c r="B94" s="172"/>
      <c r="C94" s="240" t="s">
        <v>535</v>
      </c>
      <c r="D94" s="227"/>
      <c r="E94" s="230">
        <v>15.016500000000001</v>
      </c>
      <c r="F94" s="183"/>
      <c r="G94" s="183"/>
      <c r="H94" s="184"/>
      <c r="I94" s="196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40" t="s">
        <v>536</v>
      </c>
      <c r="D95" s="227"/>
      <c r="E95" s="230">
        <v>1.095</v>
      </c>
      <c r="F95" s="183"/>
      <c r="G95" s="183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69" t="s">
        <v>537</v>
      </c>
      <c r="C96" s="221"/>
      <c r="D96" s="192"/>
      <c r="E96" s="193"/>
      <c r="F96" s="194"/>
      <c r="G96" s="189"/>
      <c r="H96" s="184"/>
      <c r="I96" s="196"/>
      <c r="J96" s="164"/>
      <c r="K96" s="164">
        <v>1</v>
      </c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ht="22.5" outlineLevel="1">
      <c r="A97" s="191"/>
      <c r="B97" s="169" t="s">
        <v>538</v>
      </c>
      <c r="C97" s="221"/>
      <c r="D97" s="192"/>
      <c r="E97" s="193"/>
      <c r="F97" s="194"/>
      <c r="G97" s="189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5" t="str">
        <f>B97</f>
        <v>jakékoliv tloušťky bez výkopu, pažení a bednění, prostým betonem, včetně pomocného pracovního lešení o výšce podlahy do 1900 mm a pro zatížení do 1,5 kPa,</v>
      </c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>
        <v>14</v>
      </c>
      <c r="B98" s="172" t="s">
        <v>539</v>
      </c>
      <c r="C98" s="219" t="s">
        <v>506</v>
      </c>
      <c r="D98" s="174" t="s">
        <v>256</v>
      </c>
      <c r="E98" s="177">
        <v>4.8959999999999999</v>
      </c>
      <c r="F98" s="182"/>
      <c r="G98" s="183">
        <f>E98*F98</f>
        <v>0</v>
      </c>
      <c r="H98" s="184" t="s">
        <v>540</v>
      </c>
      <c r="I98" s="196" t="s">
        <v>207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ht="22.5" outlineLevel="1">
      <c r="A99" s="191"/>
      <c r="B99" s="172"/>
      <c r="C99" s="220" t="s">
        <v>541</v>
      </c>
      <c r="D99" s="175"/>
      <c r="E99" s="178"/>
      <c r="F99" s="185"/>
      <c r="G99" s="186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5" t="str">
        <f>C99</f>
        <v>Po obkopání perimetru bude odhalen stávající pas na okraji desky, nutné dobetonování bude řešeno touto položkou a stanovenou jednotkovou cenou.</v>
      </c>
      <c r="BB99" s="164"/>
      <c r="BC99" s="164"/>
      <c r="BD99" s="164"/>
      <c r="BE99" s="164"/>
      <c r="BF99" s="164"/>
      <c r="BG99" s="164"/>
      <c r="BH99" s="164"/>
    </row>
    <row r="100" spans="1:60" ht="22.5" outlineLevel="1">
      <c r="A100" s="191"/>
      <c r="B100" s="172"/>
      <c r="C100" s="240" t="s">
        <v>542</v>
      </c>
      <c r="D100" s="227"/>
      <c r="E100" s="230">
        <v>4.8959999999999999</v>
      </c>
      <c r="F100" s="183"/>
      <c r="G100" s="183"/>
      <c r="H100" s="184"/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>
        <v>15</v>
      </c>
      <c r="B101" s="172" t="s">
        <v>543</v>
      </c>
      <c r="C101" s="219" t="s">
        <v>544</v>
      </c>
      <c r="D101" s="174" t="s">
        <v>217</v>
      </c>
      <c r="E101" s="177">
        <v>86.552499999999995</v>
      </c>
      <c r="F101" s="182"/>
      <c r="G101" s="183">
        <f>E101*F101</f>
        <v>0</v>
      </c>
      <c r="H101" s="184"/>
      <c r="I101" s="196" t="s">
        <v>151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20" t="s">
        <v>545</v>
      </c>
      <c r="D102" s="175"/>
      <c r="E102" s="178"/>
      <c r="F102" s="185"/>
      <c r="G102" s="186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5" t="str">
        <f>C102</f>
        <v>Pod beton. vyrovnávky haly</v>
      </c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514</v>
      </c>
      <c r="D103" s="227"/>
      <c r="E103" s="230"/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40" t="s">
        <v>546</v>
      </c>
      <c r="D104" s="227"/>
      <c r="E104" s="230">
        <v>30.866299999999999</v>
      </c>
      <c r="F104" s="183"/>
      <c r="G104" s="183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547</v>
      </c>
      <c r="D105" s="227"/>
      <c r="E105" s="230">
        <v>28.8338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517</v>
      </c>
      <c r="D106" s="227"/>
      <c r="E106" s="230"/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ht="33.75" outlineLevel="1">
      <c r="A107" s="191"/>
      <c r="B107" s="172"/>
      <c r="C107" s="240" t="s">
        <v>548</v>
      </c>
      <c r="D107" s="227"/>
      <c r="E107" s="230">
        <v>25.0275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549</v>
      </c>
      <c r="D108" s="227"/>
      <c r="E108" s="230">
        <v>1.825</v>
      </c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>
      <c r="A109" s="190" t="s">
        <v>145</v>
      </c>
      <c r="B109" s="171" t="s">
        <v>550</v>
      </c>
      <c r="C109" s="218" t="s">
        <v>551</v>
      </c>
      <c r="D109" s="173"/>
      <c r="E109" s="176"/>
      <c r="F109" s="187">
        <f>SUM(G110:G205)</f>
        <v>0</v>
      </c>
      <c r="G109" s="188"/>
      <c r="H109" s="181"/>
      <c r="I109" s="195"/>
    </row>
    <row r="110" spans="1:60" outlineLevel="1">
      <c r="A110" s="191"/>
      <c r="B110" s="225" t="s">
        <v>552</v>
      </c>
      <c r="C110" s="239"/>
      <c r="D110" s="226"/>
      <c r="E110" s="229"/>
      <c r="F110" s="232"/>
      <c r="G110" s="233"/>
      <c r="H110" s="184"/>
      <c r="I110" s="196"/>
      <c r="J110" s="164"/>
      <c r="K110" s="164">
        <v>1</v>
      </c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69" t="s">
        <v>553</v>
      </c>
      <c r="C111" s="221"/>
      <c r="D111" s="192"/>
      <c r="E111" s="193"/>
      <c r="F111" s="194"/>
      <c r="G111" s="189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>
        <v>16</v>
      </c>
      <c r="B112" s="172" t="s">
        <v>554</v>
      </c>
      <c r="C112" s="219" t="s">
        <v>555</v>
      </c>
      <c r="D112" s="174" t="s">
        <v>217</v>
      </c>
      <c r="E112" s="177">
        <v>9.66</v>
      </c>
      <c r="F112" s="182"/>
      <c r="G112" s="183">
        <f>E112*F112</f>
        <v>0</v>
      </c>
      <c r="H112" s="184" t="s">
        <v>507</v>
      </c>
      <c r="I112" s="196" t="s">
        <v>207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20" t="s">
        <v>556</v>
      </c>
      <c r="D113" s="175"/>
      <c r="E113" s="178"/>
      <c r="F113" s="185"/>
      <c r="G113" s="186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5" t="str">
        <f>C113</f>
        <v>Specifikace 1.01</v>
      </c>
      <c r="BB113" s="164"/>
      <c r="BC113" s="164"/>
      <c r="BD113" s="164"/>
      <c r="BE113" s="164"/>
      <c r="BF113" s="164"/>
      <c r="BG113" s="164"/>
      <c r="BH113" s="164"/>
    </row>
    <row r="114" spans="1:60" ht="22.5" outlineLevel="1">
      <c r="A114" s="191"/>
      <c r="B114" s="172"/>
      <c r="C114" s="220" t="s">
        <v>557</v>
      </c>
      <c r="D114" s="175"/>
      <c r="E114" s="178"/>
      <c r="F114" s="185"/>
      <c r="G114" s="186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5" t="str">
        <f>C114</f>
        <v>Obsahuje veškerý hlavní a pomocný materiál, rovněž pak hlavní, pomocné a přidružené práce (např. řezání, napojování, kotvení, provázání stěn) kromě položek vysloveně uvedených samostatně.</v>
      </c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40" t="s">
        <v>558</v>
      </c>
      <c r="D115" s="227"/>
      <c r="E115" s="230">
        <v>11.68</v>
      </c>
      <c r="F115" s="183"/>
      <c r="G115" s="183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40" t="s">
        <v>559</v>
      </c>
      <c r="D116" s="227"/>
      <c r="E116" s="230">
        <v>-2.02</v>
      </c>
      <c r="F116" s="183"/>
      <c r="G116" s="183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69" t="s">
        <v>560</v>
      </c>
      <c r="C117" s="221"/>
      <c r="D117" s="192"/>
      <c r="E117" s="193"/>
      <c r="F117" s="194"/>
      <c r="G117" s="189"/>
      <c r="H117" s="184"/>
      <c r="I117" s="196"/>
      <c r="J117" s="164"/>
      <c r="K117" s="164">
        <v>1</v>
      </c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69" t="s">
        <v>561</v>
      </c>
      <c r="C118" s="221"/>
      <c r="D118" s="192"/>
      <c r="E118" s="193"/>
      <c r="F118" s="194"/>
      <c r="G118" s="189"/>
      <c r="H118" s="184"/>
      <c r="I118" s="196"/>
      <c r="J118" s="164"/>
      <c r="K118" s="164">
        <v>2</v>
      </c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>
        <v>17</v>
      </c>
      <c r="B119" s="172" t="s">
        <v>562</v>
      </c>
      <c r="C119" s="219" t="s">
        <v>563</v>
      </c>
      <c r="D119" s="174" t="s">
        <v>426</v>
      </c>
      <c r="E119" s="177">
        <v>1.3057099999999999</v>
      </c>
      <c r="F119" s="182"/>
      <c r="G119" s="183">
        <f>E119*F119</f>
        <v>0</v>
      </c>
      <c r="H119" s="184" t="s">
        <v>507</v>
      </c>
      <c r="I119" s="196" t="s">
        <v>207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40" t="s">
        <v>564</v>
      </c>
      <c r="D120" s="227"/>
      <c r="E120" s="230">
        <v>0.51480000000000004</v>
      </c>
      <c r="F120" s="183"/>
      <c r="G120" s="183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40" t="s">
        <v>565</v>
      </c>
      <c r="D121" s="227"/>
      <c r="E121" s="230">
        <v>0.41789999999999999</v>
      </c>
      <c r="F121" s="183"/>
      <c r="G121" s="183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40" t="s">
        <v>566</v>
      </c>
      <c r="D122" s="227"/>
      <c r="E122" s="230">
        <v>0.37309999999999999</v>
      </c>
      <c r="F122" s="183"/>
      <c r="G122" s="183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69" t="s">
        <v>567</v>
      </c>
      <c r="C123" s="221"/>
      <c r="D123" s="192"/>
      <c r="E123" s="193"/>
      <c r="F123" s="194"/>
      <c r="G123" s="189"/>
      <c r="H123" s="184"/>
      <c r="I123" s="196"/>
      <c r="J123" s="164"/>
      <c r="K123" s="164">
        <v>1</v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/>
      <c r="B124" s="169" t="s">
        <v>568</v>
      </c>
      <c r="C124" s="221"/>
      <c r="D124" s="192"/>
      <c r="E124" s="193"/>
      <c r="F124" s="194"/>
      <c r="G124" s="189"/>
      <c r="H124" s="184"/>
      <c r="I124" s="196"/>
      <c r="J124" s="164"/>
      <c r="K124" s="164">
        <v>2</v>
      </c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>
        <v>18</v>
      </c>
      <c r="B125" s="172" t="s">
        <v>569</v>
      </c>
      <c r="C125" s="219" t="s">
        <v>563</v>
      </c>
      <c r="D125" s="174" t="s">
        <v>426</v>
      </c>
      <c r="E125" s="177">
        <v>0.13955000000000001</v>
      </c>
      <c r="F125" s="182"/>
      <c r="G125" s="183">
        <f>E125*F125</f>
        <v>0</v>
      </c>
      <c r="H125" s="184" t="s">
        <v>507</v>
      </c>
      <c r="I125" s="196" t="s">
        <v>207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40" t="s">
        <v>570</v>
      </c>
      <c r="D126" s="227"/>
      <c r="E126" s="230">
        <v>1.5E-3</v>
      </c>
      <c r="F126" s="183"/>
      <c r="G126" s="183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/>
      <c r="B127" s="172"/>
      <c r="C127" s="240" t="s">
        <v>571</v>
      </c>
      <c r="D127" s="227"/>
      <c r="E127" s="230">
        <v>5.8999999999999999E-3</v>
      </c>
      <c r="F127" s="183"/>
      <c r="G127" s="183"/>
      <c r="H127" s="184"/>
      <c r="I127" s="196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40" t="s">
        <v>572</v>
      </c>
      <c r="D128" s="227"/>
      <c r="E128" s="230">
        <v>1.8E-3</v>
      </c>
      <c r="F128" s="183"/>
      <c r="G128" s="183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72"/>
      <c r="C129" s="240" t="s">
        <v>573</v>
      </c>
      <c r="D129" s="227"/>
      <c r="E129" s="230">
        <v>3.5000000000000001E-3</v>
      </c>
      <c r="F129" s="183"/>
      <c r="G129" s="183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/>
      <c r="B130" s="172"/>
      <c r="C130" s="240" t="s">
        <v>574</v>
      </c>
      <c r="D130" s="227"/>
      <c r="E130" s="230">
        <v>3.6900000000000002E-2</v>
      </c>
      <c r="F130" s="183"/>
      <c r="G130" s="183"/>
      <c r="H130" s="184"/>
      <c r="I130" s="196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72"/>
      <c r="C131" s="240" t="s">
        <v>575</v>
      </c>
      <c r="D131" s="227"/>
      <c r="E131" s="230">
        <v>7.7000000000000002E-3</v>
      </c>
      <c r="F131" s="183"/>
      <c r="G131" s="183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/>
      <c r="B132" s="172"/>
      <c r="C132" s="240" t="s">
        <v>576</v>
      </c>
      <c r="D132" s="227"/>
      <c r="E132" s="230">
        <v>4.7000000000000002E-3</v>
      </c>
      <c r="F132" s="183"/>
      <c r="G132" s="183"/>
      <c r="H132" s="184"/>
      <c r="I132" s="196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/>
      <c r="B133" s="172"/>
      <c r="C133" s="240" t="s">
        <v>577</v>
      </c>
      <c r="D133" s="227"/>
      <c r="E133" s="230">
        <v>2.5999999999999999E-3</v>
      </c>
      <c r="F133" s="183"/>
      <c r="G133" s="183"/>
      <c r="H133" s="184"/>
      <c r="I133" s="196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/>
      <c r="B134" s="172"/>
      <c r="C134" s="240" t="s">
        <v>578</v>
      </c>
      <c r="D134" s="227"/>
      <c r="E134" s="230">
        <v>1.2999999999999999E-2</v>
      </c>
      <c r="F134" s="183"/>
      <c r="G134" s="183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40" t="s">
        <v>579</v>
      </c>
      <c r="D135" s="227"/>
      <c r="E135" s="230">
        <v>4.7999999999999996E-3</v>
      </c>
      <c r="F135" s="183"/>
      <c r="G135" s="183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/>
      <c r="B136" s="172"/>
      <c r="C136" s="240" t="s">
        <v>580</v>
      </c>
      <c r="D136" s="227"/>
      <c r="E136" s="230">
        <v>8.8000000000000005E-3</v>
      </c>
      <c r="F136" s="183"/>
      <c r="G136" s="183"/>
      <c r="H136" s="184"/>
      <c r="I136" s="196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40" t="s">
        <v>581</v>
      </c>
      <c r="D137" s="227"/>
      <c r="E137" s="230">
        <v>5.3E-3</v>
      </c>
      <c r="F137" s="183"/>
      <c r="G137" s="183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40" t="s">
        <v>582</v>
      </c>
      <c r="D138" s="227"/>
      <c r="E138" s="230">
        <v>4.3299999999999998E-2</v>
      </c>
      <c r="F138" s="183"/>
      <c r="G138" s="183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69" t="s">
        <v>583</v>
      </c>
      <c r="C139" s="221"/>
      <c r="D139" s="192"/>
      <c r="E139" s="193"/>
      <c r="F139" s="194"/>
      <c r="G139" s="189"/>
      <c r="H139" s="184"/>
      <c r="I139" s="196"/>
      <c r="J139" s="164"/>
      <c r="K139" s="164">
        <v>1</v>
      </c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69" t="s">
        <v>584</v>
      </c>
      <c r="C140" s="221"/>
      <c r="D140" s="192"/>
      <c r="E140" s="193"/>
      <c r="F140" s="194"/>
      <c r="G140" s="189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69" t="s">
        <v>585</v>
      </c>
      <c r="C141" s="221"/>
      <c r="D141" s="192"/>
      <c r="E141" s="193"/>
      <c r="F141" s="194"/>
      <c r="G141" s="189"/>
      <c r="H141" s="184"/>
      <c r="I141" s="196"/>
      <c r="J141" s="164"/>
      <c r="K141" s="164">
        <v>2</v>
      </c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>
        <v>19</v>
      </c>
      <c r="B142" s="172" t="s">
        <v>586</v>
      </c>
      <c r="C142" s="219" t="s">
        <v>587</v>
      </c>
      <c r="D142" s="174" t="s">
        <v>217</v>
      </c>
      <c r="E142" s="177">
        <v>290.31400000000002</v>
      </c>
      <c r="F142" s="182"/>
      <c r="G142" s="183">
        <f>E142*F142</f>
        <v>0</v>
      </c>
      <c r="H142" s="184" t="s">
        <v>507</v>
      </c>
      <c r="I142" s="196" t="s">
        <v>207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20" t="s">
        <v>556</v>
      </c>
      <c r="D143" s="175"/>
      <c r="E143" s="178"/>
      <c r="F143" s="185"/>
      <c r="G143" s="186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5" t="str">
        <f>C143</f>
        <v>Specifikace 1.01</v>
      </c>
      <c r="BB143" s="164"/>
      <c r="BC143" s="164"/>
      <c r="BD143" s="164"/>
      <c r="BE143" s="164"/>
      <c r="BF143" s="164"/>
      <c r="BG143" s="164"/>
      <c r="BH143" s="164"/>
    </row>
    <row r="144" spans="1:60" ht="22.5" outlineLevel="1">
      <c r="A144" s="191"/>
      <c r="B144" s="172"/>
      <c r="C144" s="220" t="s">
        <v>557</v>
      </c>
      <c r="D144" s="175"/>
      <c r="E144" s="178"/>
      <c r="F144" s="185"/>
      <c r="G144" s="186"/>
      <c r="H144" s="184"/>
      <c r="I144" s="196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5" t="str">
        <f>C144</f>
        <v>Obsahuje veškerý hlavní a pomocný materiál, rovněž pak hlavní, pomocné a přidružené práce (např. řezání, napojování, kotvení, provázání stěn) kromě položek vysloveně uvedených samostatně.</v>
      </c>
      <c r="BB144" s="164"/>
      <c r="BC144" s="164"/>
      <c r="BD144" s="164"/>
      <c r="BE144" s="164"/>
      <c r="BF144" s="164"/>
      <c r="BG144" s="164"/>
      <c r="BH144" s="164"/>
    </row>
    <row r="145" spans="1:60" ht="33.75" outlineLevel="1">
      <c r="A145" s="191"/>
      <c r="B145" s="172"/>
      <c r="C145" s="240" t="s">
        <v>588</v>
      </c>
      <c r="D145" s="227"/>
      <c r="E145" s="230">
        <v>300.33</v>
      </c>
      <c r="F145" s="183"/>
      <c r="G145" s="183"/>
      <c r="H145" s="184"/>
      <c r="I145" s="196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72"/>
      <c r="C146" s="240" t="s">
        <v>589</v>
      </c>
      <c r="D146" s="227"/>
      <c r="E146" s="230">
        <v>-28.28</v>
      </c>
      <c r="F146" s="183"/>
      <c r="G146" s="183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40" t="s">
        <v>590</v>
      </c>
      <c r="D147" s="227"/>
      <c r="E147" s="230">
        <v>21.9</v>
      </c>
      <c r="F147" s="183"/>
      <c r="G147" s="183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>
      <c r="A148" s="191"/>
      <c r="B148" s="172"/>
      <c r="C148" s="240" t="s">
        <v>591</v>
      </c>
      <c r="D148" s="227"/>
      <c r="E148" s="230">
        <v>-3.6360000000000001</v>
      </c>
      <c r="F148" s="183"/>
      <c r="G148" s="183"/>
      <c r="H148" s="184"/>
      <c r="I148" s="196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>
        <v>20</v>
      </c>
      <c r="B149" s="172" t="s">
        <v>592</v>
      </c>
      <c r="C149" s="219" t="s">
        <v>593</v>
      </c>
      <c r="D149" s="174" t="s">
        <v>217</v>
      </c>
      <c r="E149" s="177">
        <v>650.67200000000003</v>
      </c>
      <c r="F149" s="182"/>
      <c r="G149" s="183">
        <f>E149*F149</f>
        <v>0</v>
      </c>
      <c r="H149" s="184" t="s">
        <v>507</v>
      </c>
      <c r="I149" s="196" t="s">
        <v>207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72"/>
      <c r="C150" s="220" t="s">
        <v>556</v>
      </c>
      <c r="D150" s="175"/>
      <c r="E150" s="178"/>
      <c r="F150" s="185"/>
      <c r="G150" s="186"/>
      <c r="H150" s="184"/>
      <c r="I150" s="196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5" t="str">
        <f>C150</f>
        <v>Specifikace 1.01</v>
      </c>
      <c r="BB150" s="164"/>
      <c r="BC150" s="164"/>
      <c r="BD150" s="164"/>
      <c r="BE150" s="164"/>
      <c r="BF150" s="164"/>
      <c r="BG150" s="164"/>
      <c r="BH150" s="164"/>
    </row>
    <row r="151" spans="1:60" ht="22.5" outlineLevel="1">
      <c r="A151" s="191"/>
      <c r="B151" s="172"/>
      <c r="C151" s="220" t="s">
        <v>557</v>
      </c>
      <c r="D151" s="175"/>
      <c r="E151" s="178"/>
      <c r="F151" s="185"/>
      <c r="G151" s="186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5" t="str">
        <f>C151</f>
        <v>Obsahuje veškerý hlavní a pomocný materiál, rovněž pak hlavní, pomocné a přidružené práce (např. řezání, napojování, kotvení, provázání stěn) kromě položek vysloveně uvedených samostatně.</v>
      </c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40" t="s">
        <v>594</v>
      </c>
      <c r="D152" s="227"/>
      <c r="E152" s="230">
        <v>370.39499999999998</v>
      </c>
      <c r="F152" s="183"/>
      <c r="G152" s="183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ht="45" outlineLevel="1">
      <c r="A153" s="191"/>
      <c r="B153" s="172"/>
      <c r="C153" s="240" t="s">
        <v>595</v>
      </c>
      <c r="D153" s="227"/>
      <c r="E153" s="230">
        <v>-66.343999999999994</v>
      </c>
      <c r="F153" s="183"/>
      <c r="G153" s="183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40" t="s">
        <v>223</v>
      </c>
      <c r="D154" s="227"/>
      <c r="E154" s="230"/>
      <c r="F154" s="183"/>
      <c r="G154" s="183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/>
      <c r="B155" s="172"/>
      <c r="C155" s="240" t="s">
        <v>596</v>
      </c>
      <c r="D155" s="227"/>
      <c r="E155" s="230">
        <v>346.005</v>
      </c>
      <c r="F155" s="183"/>
      <c r="G155" s="183"/>
      <c r="H155" s="184"/>
      <c r="I155" s="196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ht="33.75" outlineLevel="1">
      <c r="A156" s="191"/>
      <c r="B156" s="172"/>
      <c r="C156" s="240" t="s">
        <v>597</v>
      </c>
      <c r="D156" s="227"/>
      <c r="E156" s="230">
        <v>-37.904000000000003</v>
      </c>
      <c r="F156" s="183"/>
      <c r="G156" s="183"/>
      <c r="H156" s="184"/>
      <c r="I156" s="196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40" t="s">
        <v>223</v>
      </c>
      <c r="D157" s="227"/>
      <c r="E157" s="230"/>
      <c r="F157" s="183"/>
      <c r="G157" s="183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40" t="s">
        <v>598</v>
      </c>
      <c r="D158" s="227"/>
      <c r="E158" s="230">
        <v>28.92</v>
      </c>
      <c r="F158" s="183"/>
      <c r="G158" s="183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40" t="s">
        <v>599</v>
      </c>
      <c r="D159" s="227"/>
      <c r="E159" s="230">
        <v>9.6</v>
      </c>
      <c r="F159" s="183"/>
      <c r="G159" s="183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>
        <v>21</v>
      </c>
      <c r="B160" s="172" t="s">
        <v>600</v>
      </c>
      <c r="C160" s="219" t="s">
        <v>601</v>
      </c>
      <c r="D160" s="174" t="s">
        <v>217</v>
      </c>
      <c r="E160" s="177">
        <v>14.94</v>
      </c>
      <c r="F160" s="182"/>
      <c r="G160" s="183">
        <f>E160*F160</f>
        <v>0</v>
      </c>
      <c r="H160" s="184" t="s">
        <v>507</v>
      </c>
      <c r="I160" s="196" t="s">
        <v>207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/>
      <c r="B161" s="172"/>
      <c r="C161" s="220" t="s">
        <v>602</v>
      </c>
      <c r="D161" s="175"/>
      <c r="E161" s="178"/>
      <c r="F161" s="185"/>
      <c r="G161" s="186"/>
      <c r="H161" s="184"/>
      <c r="I161" s="196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5" t="str">
        <f>C161</f>
        <v>Specifikace 1.02</v>
      </c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72"/>
      <c r="C162" s="240" t="s">
        <v>603</v>
      </c>
      <c r="D162" s="227"/>
      <c r="E162" s="230">
        <v>9.24</v>
      </c>
      <c r="F162" s="183"/>
      <c r="G162" s="183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40" t="s">
        <v>604</v>
      </c>
      <c r="D163" s="227"/>
      <c r="E163" s="230">
        <v>2.7</v>
      </c>
      <c r="F163" s="183"/>
      <c r="G163" s="183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/>
      <c r="B164" s="172"/>
      <c r="C164" s="240" t="s">
        <v>605</v>
      </c>
      <c r="D164" s="227"/>
      <c r="E164" s="230">
        <v>3</v>
      </c>
      <c r="F164" s="183"/>
      <c r="G164" s="183"/>
      <c r="H164" s="184"/>
      <c r="I164" s="196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/>
      <c r="B165" s="169" t="s">
        <v>606</v>
      </c>
      <c r="C165" s="221"/>
      <c r="D165" s="192"/>
      <c r="E165" s="193"/>
      <c r="F165" s="194"/>
      <c r="G165" s="189"/>
      <c r="H165" s="184"/>
      <c r="I165" s="196"/>
      <c r="J165" s="164"/>
      <c r="K165" s="164">
        <v>1</v>
      </c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>
        <v>22</v>
      </c>
      <c r="B166" s="172" t="s">
        <v>607</v>
      </c>
      <c r="C166" s="219" t="s">
        <v>608</v>
      </c>
      <c r="D166" s="174" t="s">
        <v>249</v>
      </c>
      <c r="E166" s="177">
        <v>102</v>
      </c>
      <c r="F166" s="182"/>
      <c r="G166" s="183">
        <f>E166*F166</f>
        <v>0</v>
      </c>
      <c r="H166" s="184" t="s">
        <v>507</v>
      </c>
      <c r="I166" s="196" t="s">
        <v>207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20" t="s">
        <v>609</v>
      </c>
      <c r="D167" s="175"/>
      <c r="E167" s="178"/>
      <c r="F167" s="185"/>
      <c r="G167" s="186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5" t="str">
        <f>C167</f>
        <v>Včetně dodávky kotev i spojovacího materiálu.</v>
      </c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72"/>
      <c r="C168" s="240" t="s">
        <v>610</v>
      </c>
      <c r="D168" s="227"/>
      <c r="E168" s="230">
        <v>102</v>
      </c>
      <c r="F168" s="183"/>
      <c r="G168" s="183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/>
      <c r="B169" s="169" t="s">
        <v>611</v>
      </c>
      <c r="C169" s="221"/>
      <c r="D169" s="192"/>
      <c r="E169" s="193"/>
      <c r="F169" s="194"/>
      <c r="G169" s="189"/>
      <c r="H169" s="184"/>
      <c r="I169" s="196"/>
      <c r="J169" s="164"/>
      <c r="K169" s="164">
        <v>1</v>
      </c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/>
      <c r="B170" s="169" t="s">
        <v>612</v>
      </c>
      <c r="C170" s="221"/>
      <c r="D170" s="192"/>
      <c r="E170" s="193"/>
      <c r="F170" s="194"/>
      <c r="G170" s="189"/>
      <c r="H170" s="184"/>
      <c r="I170" s="196"/>
      <c r="J170" s="164"/>
      <c r="K170" s="164">
        <v>2</v>
      </c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>
        <v>23</v>
      </c>
      <c r="B171" s="172" t="s">
        <v>613</v>
      </c>
      <c r="C171" s="219" t="s">
        <v>614</v>
      </c>
      <c r="D171" s="174" t="s">
        <v>249</v>
      </c>
      <c r="E171" s="177">
        <v>72.2</v>
      </c>
      <c r="F171" s="182"/>
      <c r="G171" s="183">
        <f>E171*F171</f>
        <v>0</v>
      </c>
      <c r="H171" s="184" t="s">
        <v>507</v>
      </c>
      <c r="I171" s="196" t="s">
        <v>207</v>
      </c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>
        <v>21</v>
      </c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20" t="s">
        <v>615</v>
      </c>
      <c r="D172" s="175"/>
      <c r="E172" s="178"/>
      <c r="F172" s="185"/>
      <c r="G172" s="186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5" t="str">
        <f>C172</f>
        <v>Rozmeření, nařezání a montáž minerální izolace, zapravení spáry montážní pěnou, dodávka tepelné izolace a montážní pěny.</v>
      </c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72"/>
      <c r="C173" s="240" t="s">
        <v>616</v>
      </c>
      <c r="D173" s="227"/>
      <c r="E173" s="230">
        <v>72.2</v>
      </c>
      <c r="F173" s="183"/>
      <c r="G173" s="183"/>
      <c r="H173" s="184"/>
      <c r="I173" s="196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ht="22.5" outlineLevel="1">
      <c r="A174" s="191">
        <v>24</v>
      </c>
      <c r="B174" s="172" t="s">
        <v>617</v>
      </c>
      <c r="C174" s="219" t="s">
        <v>618</v>
      </c>
      <c r="D174" s="174" t="s">
        <v>249</v>
      </c>
      <c r="E174" s="177">
        <v>310.5</v>
      </c>
      <c r="F174" s="182"/>
      <c r="G174" s="183">
        <f>E174*F174</f>
        <v>0</v>
      </c>
      <c r="H174" s="184"/>
      <c r="I174" s="196" t="s">
        <v>151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72"/>
      <c r="C175" s="240" t="s">
        <v>619</v>
      </c>
      <c r="D175" s="227"/>
      <c r="E175" s="230"/>
      <c r="F175" s="183"/>
      <c r="G175" s="183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/>
      <c r="B176" s="172"/>
      <c r="C176" s="240" t="s">
        <v>620</v>
      </c>
      <c r="D176" s="227"/>
      <c r="E176" s="230">
        <v>60</v>
      </c>
      <c r="F176" s="183"/>
      <c r="G176" s="183"/>
      <c r="H176" s="184"/>
      <c r="I176" s="196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/>
      <c r="B177" s="172"/>
      <c r="C177" s="240" t="s">
        <v>621</v>
      </c>
      <c r="D177" s="227"/>
      <c r="E177" s="230">
        <v>48.4</v>
      </c>
      <c r="F177" s="183"/>
      <c r="G177" s="183"/>
      <c r="H177" s="184"/>
      <c r="I177" s="196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72"/>
      <c r="C178" s="240" t="s">
        <v>622</v>
      </c>
      <c r="D178" s="227"/>
      <c r="E178" s="230">
        <v>45.1</v>
      </c>
      <c r="F178" s="183"/>
      <c r="G178" s="183"/>
      <c r="H178" s="184"/>
      <c r="I178" s="196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/>
      <c r="B179" s="172"/>
      <c r="C179" s="240" t="s">
        <v>623</v>
      </c>
      <c r="D179" s="227"/>
      <c r="E179" s="230"/>
      <c r="F179" s="183"/>
      <c r="G179" s="183"/>
      <c r="H179" s="184"/>
      <c r="I179" s="196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/>
      <c r="B180" s="172"/>
      <c r="C180" s="240" t="s">
        <v>624</v>
      </c>
      <c r="D180" s="227"/>
      <c r="E180" s="230">
        <v>48</v>
      </c>
      <c r="F180" s="183"/>
      <c r="G180" s="183"/>
      <c r="H180" s="184"/>
      <c r="I180" s="196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72"/>
      <c r="C181" s="240" t="s">
        <v>625</v>
      </c>
      <c r="D181" s="227"/>
      <c r="E181" s="230">
        <v>30</v>
      </c>
      <c r="F181" s="183"/>
      <c r="G181" s="183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72"/>
      <c r="C182" s="240" t="s">
        <v>626</v>
      </c>
      <c r="D182" s="227"/>
      <c r="E182" s="230">
        <v>79</v>
      </c>
      <c r="F182" s="183"/>
      <c r="G182" s="183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ht="22.5" outlineLevel="1">
      <c r="A183" s="191">
        <v>25</v>
      </c>
      <c r="B183" s="172" t="s">
        <v>627</v>
      </c>
      <c r="C183" s="219" t="s">
        <v>628</v>
      </c>
      <c r="D183" s="174" t="s">
        <v>249</v>
      </c>
      <c r="E183" s="177">
        <v>72</v>
      </c>
      <c r="F183" s="182"/>
      <c r="G183" s="183">
        <f>E183*F183</f>
        <v>0</v>
      </c>
      <c r="H183" s="184"/>
      <c r="I183" s="196" t="s">
        <v>151</v>
      </c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>
        <v>21</v>
      </c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ht="22.5" outlineLevel="1">
      <c r="A184" s="191"/>
      <c r="B184" s="172"/>
      <c r="C184" s="220" t="s">
        <v>629</v>
      </c>
      <c r="D184" s="175"/>
      <c r="E184" s="178"/>
      <c r="F184" s="185"/>
      <c r="G184" s="186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5" t="str">
        <f>C184</f>
        <v>Obsahuje veškerý hlavní a pomocný materiál, rovněž pak hlavní, pomocné a přidružené práce (např. podepření nosníků, dobednění) kromě položek vysloveně uvedených samostatně. Výztuž ceněna samostatně.</v>
      </c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/>
      <c r="B185" s="172"/>
      <c r="C185" s="240" t="s">
        <v>630</v>
      </c>
      <c r="D185" s="227"/>
      <c r="E185" s="230">
        <v>6.25</v>
      </c>
      <c r="F185" s="183"/>
      <c r="G185" s="183"/>
      <c r="H185" s="184"/>
      <c r="I185" s="196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/>
      <c r="B186" s="172"/>
      <c r="C186" s="240" t="s">
        <v>631</v>
      </c>
      <c r="D186" s="227"/>
      <c r="E186" s="230">
        <v>36</v>
      </c>
      <c r="F186" s="183"/>
      <c r="G186" s="183"/>
      <c r="H186" s="184"/>
      <c r="I186" s="196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/>
      <c r="B187" s="172"/>
      <c r="C187" s="240" t="s">
        <v>632</v>
      </c>
      <c r="D187" s="227"/>
      <c r="E187" s="230">
        <v>8</v>
      </c>
      <c r="F187" s="183"/>
      <c r="G187" s="183"/>
      <c r="H187" s="184"/>
      <c r="I187" s="196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40" t="s">
        <v>633</v>
      </c>
      <c r="D188" s="227"/>
      <c r="E188" s="230">
        <v>9</v>
      </c>
      <c r="F188" s="183"/>
      <c r="G188" s="183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/>
      <c r="B189" s="172"/>
      <c r="C189" s="240" t="s">
        <v>634</v>
      </c>
      <c r="D189" s="227"/>
      <c r="E189" s="230">
        <v>10</v>
      </c>
      <c r="F189" s="183"/>
      <c r="G189" s="183"/>
      <c r="H189" s="184"/>
      <c r="I189" s="196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40" t="s">
        <v>635</v>
      </c>
      <c r="D190" s="227"/>
      <c r="E190" s="230">
        <v>2.75</v>
      </c>
      <c r="F190" s="183"/>
      <c r="G190" s="183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>
        <v>26</v>
      </c>
      <c r="B191" s="172" t="s">
        <v>636</v>
      </c>
      <c r="C191" s="219" t="s">
        <v>637</v>
      </c>
      <c r="D191" s="174" t="s">
        <v>344</v>
      </c>
      <c r="E191" s="177">
        <v>15</v>
      </c>
      <c r="F191" s="182"/>
      <c r="G191" s="183">
        <f>E191*F191</f>
        <v>0</v>
      </c>
      <c r="H191" s="184"/>
      <c r="I191" s="196" t="s">
        <v>151</v>
      </c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>
        <v>21</v>
      </c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>
      <c r="A192" s="191">
        <v>27</v>
      </c>
      <c r="B192" s="172" t="s">
        <v>638</v>
      </c>
      <c r="C192" s="219" t="s">
        <v>639</v>
      </c>
      <c r="D192" s="174" t="s">
        <v>344</v>
      </c>
      <c r="E192" s="177">
        <v>5</v>
      </c>
      <c r="F192" s="182"/>
      <c r="G192" s="183">
        <f>E192*F192</f>
        <v>0</v>
      </c>
      <c r="H192" s="184"/>
      <c r="I192" s="196" t="s">
        <v>151</v>
      </c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>
        <v>21</v>
      </c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ht="22.5" outlineLevel="1">
      <c r="A193" s="191">
        <v>28</v>
      </c>
      <c r="B193" s="172" t="s">
        <v>640</v>
      </c>
      <c r="C193" s="219" t="s">
        <v>641</v>
      </c>
      <c r="D193" s="174" t="s">
        <v>217</v>
      </c>
      <c r="E193" s="177">
        <v>346.62099999999998</v>
      </c>
      <c r="F193" s="182"/>
      <c r="G193" s="183">
        <f>E193*F193</f>
        <v>0</v>
      </c>
      <c r="H193" s="184"/>
      <c r="I193" s="196" t="s">
        <v>151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20" t="s">
        <v>838</v>
      </c>
      <c r="D194" s="175"/>
      <c r="E194" s="178"/>
      <c r="F194" s="185"/>
      <c r="G194" s="186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5" t="str">
        <f>C194</f>
        <v>V této položce je zahrnuto:</v>
      </c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72"/>
      <c r="C195" s="220" t="s">
        <v>839</v>
      </c>
      <c r="D195" s="175"/>
      <c r="E195" s="178"/>
      <c r="F195" s="185"/>
      <c r="G195" s="186"/>
      <c r="H195" s="184"/>
      <c r="I195" s="196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5" t="str">
        <f>C195</f>
        <v>- zvýšená pracnost zdění v souvislosti s pohledovými nároky na zdivo</v>
      </c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/>
      <c r="B196" s="172"/>
      <c r="C196" s="220" t="s">
        <v>840</v>
      </c>
      <c r="D196" s="175"/>
      <c r="E196" s="178"/>
      <c r="F196" s="185"/>
      <c r="G196" s="186"/>
      <c r="H196" s="184"/>
      <c r="I196" s="196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5" t="str">
        <f>C196</f>
        <v>- zejména přesnost spar, přesnost provázání, použivání pouze celých a nepoškozených kusů tvárnic</v>
      </c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72"/>
      <c r="C197" s="220" t="s">
        <v>841</v>
      </c>
      <c r="D197" s="175"/>
      <c r="E197" s="178"/>
      <c r="F197" s="185"/>
      <c r="G197" s="186"/>
      <c r="H197" s="184"/>
      <c r="I197" s="196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5" t="str">
        <f>C197</f>
        <v>- rovinnatost zdi dle specifikace PD (pokud není uvedeno, uvažjte 2mm/2m)</v>
      </c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/>
      <c r="B198" s="172"/>
      <c r="C198" s="220" t="s">
        <v>842</v>
      </c>
      <c r="D198" s="175"/>
      <c r="E198" s="178"/>
      <c r="F198" s="185"/>
      <c r="G198" s="186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5" t="str">
        <f>C198</f>
        <v>- přesnost vyřezávání v případě prostupu instalace</v>
      </c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20" t="s">
        <v>843</v>
      </c>
      <c r="D199" s="175"/>
      <c r="E199" s="178"/>
      <c r="F199" s="185"/>
      <c r="G199" s="186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5" t="str">
        <f>C199</f>
        <v>- ochrana vyzděného zdiva před stékající maltoi</v>
      </c>
      <c r="BB199" s="164"/>
      <c r="BC199" s="164"/>
      <c r="BD199" s="164"/>
      <c r="BE199" s="164"/>
      <c r="BF199" s="164"/>
      <c r="BG199" s="164"/>
      <c r="BH199" s="164"/>
    </row>
    <row r="200" spans="1:60" ht="22.5" outlineLevel="1">
      <c r="A200" s="191"/>
      <c r="B200" s="172"/>
      <c r="C200" s="220" t="s">
        <v>642</v>
      </c>
      <c r="D200" s="175"/>
      <c r="E200" s="178"/>
      <c r="F200" s="185"/>
      <c r="G200" s="186"/>
      <c r="H200" s="184"/>
      <c r="I200" s="196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5" t="str">
        <f>C200</f>
        <v>- zakrytí a ochrana zdiva v průběhu další stavby  - bude důsledně vyžadováno, je třeba zcela odstranit riziko stékání malty po hotovém zdivu.</v>
      </c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40" t="s">
        <v>596</v>
      </c>
      <c r="D201" s="227"/>
      <c r="E201" s="230">
        <v>346.005</v>
      </c>
      <c r="F201" s="183"/>
      <c r="G201" s="183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ht="33.75" outlineLevel="1">
      <c r="A202" s="191"/>
      <c r="B202" s="172"/>
      <c r="C202" s="240" t="s">
        <v>597</v>
      </c>
      <c r="D202" s="227"/>
      <c r="E202" s="230">
        <v>-37.904000000000003</v>
      </c>
      <c r="F202" s="183"/>
      <c r="G202" s="183"/>
      <c r="H202" s="184"/>
      <c r="I202" s="196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/>
      <c r="B203" s="172"/>
      <c r="C203" s="240" t="s">
        <v>223</v>
      </c>
      <c r="D203" s="227"/>
      <c r="E203" s="230"/>
      <c r="F203" s="183"/>
      <c r="G203" s="183"/>
      <c r="H203" s="184"/>
      <c r="I203" s="196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>
      <c r="A204" s="191"/>
      <c r="B204" s="172"/>
      <c r="C204" s="240" t="s">
        <v>598</v>
      </c>
      <c r="D204" s="227"/>
      <c r="E204" s="230">
        <v>28.92</v>
      </c>
      <c r="F204" s="183"/>
      <c r="G204" s="183"/>
      <c r="H204" s="184"/>
      <c r="I204" s="196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/>
      <c r="B205" s="172"/>
      <c r="C205" s="240" t="s">
        <v>599</v>
      </c>
      <c r="D205" s="227"/>
      <c r="E205" s="230">
        <v>9.6</v>
      </c>
      <c r="F205" s="183"/>
      <c r="G205" s="183"/>
      <c r="H205" s="184"/>
      <c r="I205" s="196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>
      <c r="A206" s="190" t="s">
        <v>145</v>
      </c>
      <c r="B206" s="171" t="s">
        <v>643</v>
      </c>
      <c r="C206" s="218" t="s">
        <v>644</v>
      </c>
      <c r="D206" s="173"/>
      <c r="E206" s="176"/>
      <c r="F206" s="187">
        <f>SUM(G207:G240)</f>
        <v>0</v>
      </c>
      <c r="G206" s="188"/>
      <c r="H206" s="181"/>
      <c r="I206" s="195"/>
    </row>
    <row r="207" spans="1:60" outlineLevel="1">
      <c r="A207" s="191"/>
      <c r="B207" s="225" t="s">
        <v>645</v>
      </c>
      <c r="C207" s="239"/>
      <c r="D207" s="226"/>
      <c r="E207" s="229"/>
      <c r="F207" s="232"/>
      <c r="G207" s="233"/>
      <c r="H207" s="184"/>
      <c r="I207" s="196"/>
      <c r="J207" s="164"/>
      <c r="K207" s="164">
        <v>1</v>
      </c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>
      <c r="A208" s="191"/>
      <c r="B208" s="169" t="s">
        <v>646</v>
      </c>
      <c r="C208" s="221"/>
      <c r="D208" s="192"/>
      <c r="E208" s="193"/>
      <c r="F208" s="194"/>
      <c r="G208" s="189"/>
      <c r="H208" s="184"/>
      <c r="I208" s="196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>
      <c r="A209" s="191">
        <v>29</v>
      </c>
      <c r="B209" s="172" t="s">
        <v>647</v>
      </c>
      <c r="C209" s="219" t="s">
        <v>648</v>
      </c>
      <c r="D209" s="174" t="s">
        <v>249</v>
      </c>
      <c r="E209" s="177">
        <v>11.9</v>
      </c>
      <c r="F209" s="182"/>
      <c r="G209" s="183">
        <f>E209*F209</f>
        <v>0</v>
      </c>
      <c r="H209" s="184" t="s">
        <v>507</v>
      </c>
      <c r="I209" s="196" t="s">
        <v>207</v>
      </c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>
        <v>21</v>
      </c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>
      <c r="A210" s="191"/>
      <c r="B210" s="172"/>
      <c r="C210" s="240" t="s">
        <v>649</v>
      </c>
      <c r="D210" s="227"/>
      <c r="E210" s="230">
        <v>11.9</v>
      </c>
      <c r="F210" s="183"/>
      <c r="G210" s="183"/>
      <c r="H210" s="184"/>
      <c r="I210" s="196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/>
      <c r="B211" s="169" t="s">
        <v>650</v>
      </c>
      <c r="C211" s="221"/>
      <c r="D211" s="192"/>
      <c r="E211" s="193"/>
      <c r="F211" s="194"/>
      <c r="G211" s="189"/>
      <c r="H211" s="184"/>
      <c r="I211" s="196"/>
      <c r="J211" s="164"/>
      <c r="K211" s="164">
        <v>1</v>
      </c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>
        <v>30</v>
      </c>
      <c r="B212" s="172" t="s">
        <v>651</v>
      </c>
      <c r="C212" s="219" t="s">
        <v>506</v>
      </c>
      <c r="D212" s="174" t="s">
        <v>256</v>
      </c>
      <c r="E212" s="177">
        <v>0.73399999999999999</v>
      </c>
      <c r="F212" s="182"/>
      <c r="G212" s="183">
        <f>E212*F212</f>
        <v>0</v>
      </c>
      <c r="H212" s="184" t="s">
        <v>507</v>
      </c>
      <c r="I212" s="196" t="s">
        <v>207</v>
      </c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>
        <v>21</v>
      </c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>
      <c r="A213" s="191"/>
      <c r="B213" s="172"/>
      <c r="C213" s="240" t="s">
        <v>652</v>
      </c>
      <c r="D213" s="227"/>
      <c r="E213" s="230">
        <v>0.73399999999999999</v>
      </c>
      <c r="F213" s="183"/>
      <c r="G213" s="183"/>
      <c r="H213" s="184"/>
      <c r="I213" s="196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>
      <c r="A214" s="191"/>
      <c r="B214" s="169" t="s">
        <v>653</v>
      </c>
      <c r="C214" s="221"/>
      <c r="D214" s="192"/>
      <c r="E214" s="193"/>
      <c r="F214" s="194"/>
      <c r="G214" s="189"/>
      <c r="H214" s="184"/>
      <c r="I214" s="196"/>
      <c r="J214" s="164"/>
      <c r="K214" s="164">
        <v>1</v>
      </c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/>
      <c r="B215" s="169" t="s">
        <v>654</v>
      </c>
      <c r="C215" s="221"/>
      <c r="D215" s="192"/>
      <c r="E215" s="193"/>
      <c r="F215" s="194"/>
      <c r="G215" s="189"/>
      <c r="H215" s="184"/>
      <c r="I215" s="196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>
        <v>31</v>
      </c>
      <c r="B216" s="172" t="s">
        <v>655</v>
      </c>
      <c r="C216" s="219" t="s">
        <v>656</v>
      </c>
      <c r="D216" s="174" t="s">
        <v>249</v>
      </c>
      <c r="E216" s="177">
        <v>36.700000000000003</v>
      </c>
      <c r="F216" s="182"/>
      <c r="G216" s="183">
        <f>E216*F216</f>
        <v>0</v>
      </c>
      <c r="H216" s="184" t="s">
        <v>507</v>
      </c>
      <c r="I216" s="196" t="s">
        <v>207</v>
      </c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>
        <v>21</v>
      </c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91"/>
      <c r="B217" s="172"/>
      <c r="C217" s="220" t="s">
        <v>657</v>
      </c>
      <c r="D217" s="175"/>
      <c r="E217" s="178"/>
      <c r="F217" s="185"/>
      <c r="G217" s="186"/>
      <c r="H217" s="184"/>
      <c r="I217" s="196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5" t="str">
        <f>C217</f>
        <v>bednění věnců průřezu 0,1x0,2m</v>
      </c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91"/>
      <c r="B218" s="172"/>
      <c r="C218" s="240" t="s">
        <v>658</v>
      </c>
      <c r="D218" s="227"/>
      <c r="E218" s="230">
        <v>36.700000000000003</v>
      </c>
      <c r="F218" s="183"/>
      <c r="G218" s="183"/>
      <c r="H218" s="184"/>
      <c r="I218" s="196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91">
        <v>32</v>
      </c>
      <c r="B219" s="172" t="s">
        <v>659</v>
      </c>
      <c r="C219" s="219" t="s">
        <v>660</v>
      </c>
      <c r="D219" s="174" t="s">
        <v>249</v>
      </c>
      <c r="E219" s="177">
        <v>36.700000000000003</v>
      </c>
      <c r="F219" s="182"/>
      <c r="G219" s="183">
        <f>E219*F219</f>
        <v>0</v>
      </c>
      <c r="H219" s="184" t="s">
        <v>507</v>
      </c>
      <c r="I219" s="196" t="s">
        <v>207</v>
      </c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>
        <v>21</v>
      </c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/>
      <c r="B220" s="169" t="s">
        <v>661</v>
      </c>
      <c r="C220" s="221"/>
      <c r="D220" s="192"/>
      <c r="E220" s="193"/>
      <c r="F220" s="194"/>
      <c r="G220" s="189"/>
      <c r="H220" s="184"/>
      <c r="I220" s="196"/>
      <c r="J220" s="164"/>
      <c r="K220" s="164">
        <v>1</v>
      </c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69" t="s">
        <v>662</v>
      </c>
      <c r="C221" s="221"/>
      <c r="D221" s="192"/>
      <c r="E221" s="193"/>
      <c r="F221" s="194"/>
      <c r="G221" s="189"/>
      <c r="H221" s="184"/>
      <c r="I221" s="196"/>
      <c r="J221" s="164"/>
      <c r="K221" s="164">
        <v>2</v>
      </c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>
        <v>33</v>
      </c>
      <c r="B222" s="172" t="s">
        <v>663</v>
      </c>
      <c r="C222" s="219" t="s">
        <v>563</v>
      </c>
      <c r="D222" s="174" t="s">
        <v>426</v>
      </c>
      <c r="E222" s="177">
        <v>1.30389</v>
      </c>
      <c r="F222" s="182"/>
      <c r="G222" s="183">
        <f>E222*F222</f>
        <v>0</v>
      </c>
      <c r="H222" s="184" t="s">
        <v>507</v>
      </c>
      <c r="I222" s="196" t="s">
        <v>207</v>
      </c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>
        <v>21</v>
      </c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>
      <c r="A223" s="191"/>
      <c r="B223" s="172"/>
      <c r="C223" s="240" t="s">
        <v>664</v>
      </c>
      <c r="D223" s="227"/>
      <c r="E223" s="230"/>
      <c r="F223" s="183"/>
      <c r="G223" s="183"/>
      <c r="H223" s="184"/>
      <c r="I223" s="196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</row>
    <row r="224" spans="1:60" outlineLevel="1">
      <c r="A224" s="191"/>
      <c r="B224" s="172"/>
      <c r="C224" s="240" t="s">
        <v>665</v>
      </c>
      <c r="D224" s="227"/>
      <c r="E224" s="230">
        <v>6.2799999999999995E-2</v>
      </c>
      <c r="F224" s="183"/>
      <c r="G224" s="183"/>
      <c r="H224" s="184"/>
      <c r="I224" s="196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/>
      <c r="B225" s="172"/>
      <c r="C225" s="240" t="s">
        <v>223</v>
      </c>
      <c r="D225" s="227"/>
      <c r="E225" s="230"/>
      <c r="F225" s="183"/>
      <c r="G225" s="183"/>
      <c r="H225" s="184"/>
      <c r="I225" s="196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/>
      <c r="B226" s="172"/>
      <c r="C226" s="240" t="s">
        <v>666</v>
      </c>
      <c r="D226" s="227"/>
      <c r="E226" s="230">
        <v>0.34189999999999998</v>
      </c>
      <c r="F226" s="183"/>
      <c r="G226" s="183"/>
      <c r="H226" s="184"/>
      <c r="I226" s="196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>
      <c r="A227" s="191"/>
      <c r="B227" s="172"/>
      <c r="C227" s="240" t="s">
        <v>667</v>
      </c>
      <c r="D227" s="227"/>
      <c r="E227" s="230">
        <v>0.31340000000000001</v>
      </c>
      <c r="F227" s="183"/>
      <c r="G227" s="183"/>
      <c r="H227" s="184"/>
      <c r="I227" s="196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</row>
    <row r="228" spans="1:60" outlineLevel="1">
      <c r="A228" s="191"/>
      <c r="B228" s="172"/>
      <c r="C228" s="240" t="s">
        <v>623</v>
      </c>
      <c r="D228" s="227"/>
      <c r="E228" s="230"/>
      <c r="F228" s="183"/>
      <c r="G228" s="183"/>
      <c r="H228" s="184"/>
      <c r="I228" s="196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>
      <c r="A229" s="191"/>
      <c r="B229" s="172"/>
      <c r="C229" s="240" t="s">
        <v>668</v>
      </c>
      <c r="D229" s="227"/>
      <c r="E229" s="230">
        <v>8.3199999999999996E-2</v>
      </c>
      <c r="F229" s="183"/>
      <c r="G229" s="183"/>
      <c r="H229" s="184"/>
      <c r="I229" s="196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>
      <c r="A230" s="191"/>
      <c r="B230" s="172"/>
      <c r="C230" s="240" t="s">
        <v>669</v>
      </c>
      <c r="D230" s="227"/>
      <c r="E230" s="230">
        <v>0.38229999999999997</v>
      </c>
      <c r="F230" s="183"/>
      <c r="G230" s="183"/>
      <c r="H230" s="184"/>
      <c r="I230" s="196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</row>
    <row r="231" spans="1:60" outlineLevel="1">
      <c r="A231" s="191"/>
      <c r="B231" s="172"/>
      <c r="C231" s="240" t="s">
        <v>223</v>
      </c>
      <c r="D231" s="227"/>
      <c r="E231" s="230"/>
      <c r="F231" s="183"/>
      <c r="G231" s="183"/>
      <c r="H231" s="184"/>
      <c r="I231" s="196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>
      <c r="A232" s="191"/>
      <c r="B232" s="172"/>
      <c r="C232" s="240" t="s">
        <v>670</v>
      </c>
      <c r="D232" s="227"/>
      <c r="E232" s="230"/>
      <c r="F232" s="183"/>
      <c r="G232" s="183"/>
      <c r="H232" s="184"/>
      <c r="I232" s="196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outlineLevel="1">
      <c r="A233" s="191"/>
      <c r="B233" s="172"/>
      <c r="C233" s="240" t="s">
        <v>671</v>
      </c>
      <c r="D233" s="227"/>
      <c r="E233" s="230">
        <v>0.12039999999999999</v>
      </c>
      <c r="F233" s="183"/>
      <c r="G233" s="183"/>
      <c r="H233" s="184"/>
      <c r="I233" s="196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ht="22.5" outlineLevel="1">
      <c r="A234" s="191">
        <v>34</v>
      </c>
      <c r="B234" s="172" t="s">
        <v>672</v>
      </c>
      <c r="C234" s="219" t="s">
        <v>673</v>
      </c>
      <c r="D234" s="174" t="s">
        <v>249</v>
      </c>
      <c r="E234" s="177">
        <v>212.25</v>
      </c>
      <c r="F234" s="182"/>
      <c r="G234" s="183">
        <f>E234*F234</f>
        <v>0</v>
      </c>
      <c r="H234" s="184"/>
      <c r="I234" s="196" t="s">
        <v>151</v>
      </c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>
        <v>21</v>
      </c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>
      <c r="A235" s="191"/>
      <c r="B235" s="172"/>
      <c r="C235" s="240" t="s">
        <v>619</v>
      </c>
      <c r="D235" s="227"/>
      <c r="E235" s="230"/>
      <c r="F235" s="183"/>
      <c r="G235" s="183"/>
      <c r="H235" s="184"/>
      <c r="I235" s="196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>
      <c r="A236" s="191"/>
      <c r="B236" s="172"/>
      <c r="C236" s="240" t="s">
        <v>674</v>
      </c>
      <c r="D236" s="227"/>
      <c r="E236" s="230">
        <v>64.75</v>
      </c>
      <c r="F236" s="183"/>
      <c r="G236" s="183"/>
      <c r="H236" s="184"/>
      <c r="I236" s="196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>
      <c r="A237" s="191"/>
      <c r="B237" s="172"/>
      <c r="C237" s="240" t="s">
        <v>675</v>
      </c>
      <c r="D237" s="227"/>
      <c r="E237" s="230">
        <v>59.35</v>
      </c>
      <c r="F237" s="183"/>
      <c r="G237" s="183"/>
      <c r="H237" s="184"/>
      <c r="I237" s="196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>
      <c r="A238" s="191"/>
      <c r="B238" s="172"/>
      <c r="C238" s="240" t="s">
        <v>623</v>
      </c>
      <c r="D238" s="227"/>
      <c r="E238" s="230"/>
      <c r="F238" s="183"/>
      <c r="G238" s="183"/>
      <c r="H238" s="184"/>
      <c r="I238" s="196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>
      <c r="A239" s="191"/>
      <c r="B239" s="172"/>
      <c r="C239" s="240" t="s">
        <v>676</v>
      </c>
      <c r="D239" s="227"/>
      <c r="E239" s="230">
        <v>15.75</v>
      </c>
      <c r="F239" s="183"/>
      <c r="G239" s="183"/>
      <c r="H239" s="184"/>
      <c r="I239" s="196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>
      <c r="A240" s="191"/>
      <c r="B240" s="172"/>
      <c r="C240" s="240" t="s">
        <v>677</v>
      </c>
      <c r="D240" s="227"/>
      <c r="E240" s="230">
        <v>72.400000000000006</v>
      </c>
      <c r="F240" s="183"/>
      <c r="G240" s="183"/>
      <c r="H240" s="184"/>
      <c r="I240" s="196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>
      <c r="A241" s="190" t="s">
        <v>145</v>
      </c>
      <c r="B241" s="171" t="s">
        <v>678</v>
      </c>
      <c r="C241" s="218" t="s">
        <v>679</v>
      </c>
      <c r="D241" s="173"/>
      <c r="E241" s="176"/>
      <c r="F241" s="187">
        <f>SUM(G242:G254)</f>
        <v>0</v>
      </c>
      <c r="G241" s="188"/>
      <c r="H241" s="181"/>
      <c r="I241" s="195"/>
    </row>
    <row r="242" spans="1:60" outlineLevel="1">
      <c r="A242" s="191">
        <v>35</v>
      </c>
      <c r="B242" s="172" t="s">
        <v>680</v>
      </c>
      <c r="C242" s="219" t="s">
        <v>681</v>
      </c>
      <c r="D242" s="174" t="s">
        <v>217</v>
      </c>
      <c r="E242" s="177">
        <v>371.38499999999999</v>
      </c>
      <c r="F242" s="182"/>
      <c r="G242" s="183">
        <f>E242*F242</f>
        <v>0</v>
      </c>
      <c r="H242" s="184"/>
      <c r="I242" s="196" t="s">
        <v>151</v>
      </c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>
        <v>21</v>
      </c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>
      <c r="A243" s="191"/>
      <c r="B243" s="172"/>
      <c r="C243" s="220" t="s">
        <v>682</v>
      </c>
      <c r="D243" s="175"/>
      <c r="E243" s="178"/>
      <c r="F243" s="185"/>
      <c r="G243" s="186"/>
      <c r="H243" s="184"/>
      <c r="I243" s="196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5" t="str">
        <f>C243</f>
        <v>Vyrovnání násypu pod folii.</v>
      </c>
      <c r="BB243" s="164"/>
      <c r="BC243" s="164"/>
      <c r="BD243" s="164"/>
      <c r="BE243" s="164"/>
      <c r="BF243" s="164"/>
      <c r="BG243" s="164"/>
      <c r="BH243" s="164"/>
    </row>
    <row r="244" spans="1:60" outlineLevel="1">
      <c r="A244" s="191"/>
      <c r="B244" s="172"/>
      <c r="C244" s="240" t="s">
        <v>683</v>
      </c>
      <c r="D244" s="227"/>
      <c r="E244" s="230">
        <v>371.38499999999999</v>
      </c>
      <c r="F244" s="183"/>
      <c r="G244" s="183"/>
      <c r="H244" s="184"/>
      <c r="I244" s="196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outlineLevel="1">
      <c r="A245" s="191">
        <v>36</v>
      </c>
      <c r="B245" s="172" t="s">
        <v>684</v>
      </c>
      <c r="C245" s="219" t="s">
        <v>685</v>
      </c>
      <c r="D245" s="174" t="s">
        <v>217</v>
      </c>
      <c r="E245" s="177">
        <v>371.38499999999999</v>
      </c>
      <c r="F245" s="182"/>
      <c r="G245" s="183">
        <f>E245*F245</f>
        <v>0</v>
      </c>
      <c r="H245" s="184"/>
      <c r="I245" s="196" t="s">
        <v>151</v>
      </c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>
        <v>21</v>
      </c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>
      <c r="A246" s="191"/>
      <c r="B246" s="172"/>
      <c r="C246" s="220" t="s">
        <v>686</v>
      </c>
      <c r="D246" s="175"/>
      <c r="E246" s="178"/>
      <c r="F246" s="185"/>
      <c r="G246" s="186"/>
      <c r="H246" s="184"/>
      <c r="I246" s="196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5" t="str">
        <f>C246</f>
        <v>Pozor - práce bude realizována ve vnitřních prostorách haly.</v>
      </c>
      <c r="BB246" s="164"/>
      <c r="BC246" s="164"/>
      <c r="BD246" s="164"/>
      <c r="BE246" s="164"/>
      <c r="BF246" s="164"/>
      <c r="BG246" s="164"/>
      <c r="BH246" s="164"/>
    </row>
    <row r="247" spans="1:60" outlineLevel="1">
      <c r="A247" s="191"/>
      <c r="B247" s="172"/>
      <c r="C247" s="240" t="s">
        <v>687</v>
      </c>
      <c r="D247" s="227"/>
      <c r="E247" s="230">
        <v>371.38499999999999</v>
      </c>
      <c r="F247" s="183"/>
      <c r="G247" s="183"/>
      <c r="H247" s="184"/>
      <c r="I247" s="196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>
      <c r="A248" s="191">
        <v>37</v>
      </c>
      <c r="B248" s="172" t="s">
        <v>688</v>
      </c>
      <c r="C248" s="219" t="s">
        <v>689</v>
      </c>
      <c r="D248" s="174" t="s">
        <v>217</v>
      </c>
      <c r="E248" s="177">
        <v>326.92500000000001</v>
      </c>
      <c r="F248" s="182"/>
      <c r="G248" s="183">
        <f>E248*F248</f>
        <v>0</v>
      </c>
      <c r="H248" s="184"/>
      <c r="I248" s="196" t="s">
        <v>151</v>
      </c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>
        <v>21</v>
      </c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outlineLevel="1">
      <c r="A249" s="191"/>
      <c r="B249" s="172"/>
      <c r="C249" s="220" t="s">
        <v>686</v>
      </c>
      <c r="D249" s="175"/>
      <c r="E249" s="178"/>
      <c r="F249" s="185"/>
      <c r="G249" s="186"/>
      <c r="H249" s="184"/>
      <c r="I249" s="196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5" t="str">
        <f>C249</f>
        <v>Pozor - práce bude realizována ve vnitřních prostorách haly.</v>
      </c>
      <c r="BB249" s="164"/>
      <c r="BC249" s="164"/>
      <c r="BD249" s="164"/>
      <c r="BE249" s="164"/>
      <c r="BF249" s="164"/>
      <c r="BG249" s="164"/>
      <c r="BH249" s="164"/>
    </row>
    <row r="250" spans="1:60" outlineLevel="1">
      <c r="A250" s="191"/>
      <c r="B250" s="172"/>
      <c r="C250" s="240" t="s">
        <v>690</v>
      </c>
      <c r="D250" s="227"/>
      <c r="E250" s="230">
        <v>326.92500000000001</v>
      </c>
      <c r="F250" s="183"/>
      <c r="G250" s="183"/>
      <c r="H250" s="184"/>
      <c r="I250" s="196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>
      <c r="A251" s="191">
        <v>38</v>
      </c>
      <c r="B251" s="172" t="s">
        <v>691</v>
      </c>
      <c r="C251" s="219" t="s">
        <v>692</v>
      </c>
      <c r="D251" s="174" t="s">
        <v>498</v>
      </c>
      <c r="E251" s="177">
        <v>199.92083</v>
      </c>
      <c r="F251" s="182"/>
      <c r="G251" s="183">
        <f>E251*F251</f>
        <v>0</v>
      </c>
      <c r="H251" s="184"/>
      <c r="I251" s="196" t="s">
        <v>151</v>
      </c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>
        <v>21</v>
      </c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>
      <c r="A252" s="191"/>
      <c r="B252" s="172"/>
      <c r="C252" s="240" t="s">
        <v>500</v>
      </c>
      <c r="D252" s="227"/>
      <c r="E252" s="230"/>
      <c r="F252" s="183"/>
      <c r="G252" s="183"/>
      <c r="H252" s="184"/>
      <c r="I252" s="196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</row>
    <row r="253" spans="1:60" outlineLevel="1">
      <c r="A253" s="191"/>
      <c r="B253" s="172"/>
      <c r="C253" s="240" t="s">
        <v>693</v>
      </c>
      <c r="D253" s="227"/>
      <c r="E253" s="230">
        <v>72.420100000000005</v>
      </c>
      <c r="F253" s="183"/>
      <c r="G253" s="183"/>
      <c r="H253" s="184"/>
      <c r="I253" s="196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</row>
    <row r="254" spans="1:60" outlineLevel="1">
      <c r="A254" s="191"/>
      <c r="B254" s="172"/>
      <c r="C254" s="240" t="s">
        <v>694</v>
      </c>
      <c r="D254" s="227"/>
      <c r="E254" s="230">
        <v>127.5008</v>
      </c>
      <c r="F254" s="183"/>
      <c r="G254" s="183"/>
      <c r="H254" s="184"/>
      <c r="I254" s="196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>
      <c r="A255" s="190" t="s">
        <v>145</v>
      </c>
      <c r="B255" s="171" t="s">
        <v>695</v>
      </c>
      <c r="C255" s="218" t="s">
        <v>696</v>
      </c>
      <c r="D255" s="173"/>
      <c r="E255" s="176"/>
      <c r="F255" s="187">
        <f>SUM(G256:G258)</f>
        <v>0</v>
      </c>
      <c r="G255" s="188"/>
      <c r="H255" s="181"/>
      <c r="I255" s="195"/>
    </row>
    <row r="256" spans="1:60" outlineLevel="1">
      <c r="A256" s="191"/>
      <c r="B256" s="225" t="s">
        <v>697</v>
      </c>
      <c r="C256" s="239"/>
      <c r="D256" s="226"/>
      <c r="E256" s="229"/>
      <c r="F256" s="232"/>
      <c r="G256" s="233"/>
      <c r="H256" s="184"/>
      <c r="I256" s="196"/>
      <c r="J256" s="164"/>
      <c r="K256" s="164">
        <v>1</v>
      </c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>
      <c r="A257" s="191">
        <v>39</v>
      </c>
      <c r="B257" s="172" t="s">
        <v>698</v>
      </c>
      <c r="C257" s="219" t="s">
        <v>699</v>
      </c>
      <c r="D257" s="174" t="s">
        <v>217</v>
      </c>
      <c r="E257" s="177">
        <v>64</v>
      </c>
      <c r="F257" s="182"/>
      <c r="G257" s="183">
        <f>E257*F257</f>
        <v>0</v>
      </c>
      <c r="H257" s="184" t="s">
        <v>700</v>
      </c>
      <c r="I257" s="196" t="s">
        <v>207</v>
      </c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>
        <v>21</v>
      </c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outlineLevel="1">
      <c r="A258" s="191"/>
      <c r="B258" s="172"/>
      <c r="C258" s="240" t="s">
        <v>701</v>
      </c>
      <c r="D258" s="227"/>
      <c r="E258" s="230">
        <v>64</v>
      </c>
      <c r="F258" s="183"/>
      <c r="G258" s="183"/>
      <c r="H258" s="184"/>
      <c r="I258" s="196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>
      <c r="A259" s="190" t="s">
        <v>145</v>
      </c>
      <c r="B259" s="171" t="s">
        <v>702</v>
      </c>
      <c r="C259" s="218" t="s">
        <v>703</v>
      </c>
      <c r="D259" s="173"/>
      <c r="E259" s="176"/>
      <c r="F259" s="187">
        <f>SUM(G260:G262)</f>
        <v>0</v>
      </c>
      <c r="G259" s="188"/>
      <c r="H259" s="181"/>
      <c r="I259" s="195"/>
    </row>
    <row r="260" spans="1:60" outlineLevel="1">
      <c r="A260" s="191">
        <v>40</v>
      </c>
      <c r="B260" s="172" t="s">
        <v>704</v>
      </c>
      <c r="C260" s="219" t="s">
        <v>705</v>
      </c>
      <c r="D260" s="174" t="s">
        <v>217</v>
      </c>
      <c r="E260" s="177">
        <v>720</v>
      </c>
      <c r="F260" s="182"/>
      <c r="G260" s="183">
        <f>E260*F260</f>
        <v>0</v>
      </c>
      <c r="H260" s="184"/>
      <c r="I260" s="196" t="s">
        <v>151</v>
      </c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>
        <v>21</v>
      </c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ht="22.5" outlineLevel="1">
      <c r="A261" s="191"/>
      <c r="B261" s="172"/>
      <c r="C261" s="220" t="s">
        <v>706</v>
      </c>
      <c r="D261" s="175"/>
      <c r="E261" s="178"/>
      <c r="F261" s="185"/>
      <c r="G261" s="186"/>
      <c r="H261" s="184"/>
      <c r="I261" s="196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5" t="str">
        <f>C261</f>
        <v>podlaha haly, určená k vestavbě, očištění od mechanických nesoudržných a částečně i chemických nečistot. čištění provedeno po demolících</v>
      </c>
      <c r="BB261" s="164"/>
      <c r="BC261" s="164"/>
      <c r="BD261" s="164"/>
      <c r="BE261" s="164"/>
      <c r="BF261" s="164"/>
      <c r="BG261" s="164"/>
      <c r="BH261" s="164"/>
    </row>
    <row r="262" spans="1:60" outlineLevel="1">
      <c r="A262" s="191"/>
      <c r="B262" s="172"/>
      <c r="C262" s="240" t="s">
        <v>707</v>
      </c>
      <c r="D262" s="227"/>
      <c r="E262" s="230">
        <v>720</v>
      </c>
      <c r="F262" s="183"/>
      <c r="G262" s="183"/>
      <c r="H262" s="184"/>
      <c r="I262" s="196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>
      <c r="A263" s="190" t="s">
        <v>145</v>
      </c>
      <c r="B263" s="171" t="s">
        <v>304</v>
      </c>
      <c r="C263" s="218" t="s">
        <v>305</v>
      </c>
      <c r="D263" s="173"/>
      <c r="E263" s="176"/>
      <c r="F263" s="187">
        <f>SUM(G264:G273)</f>
        <v>0</v>
      </c>
      <c r="G263" s="188"/>
      <c r="H263" s="181"/>
      <c r="I263" s="195"/>
    </row>
    <row r="264" spans="1:60" outlineLevel="1">
      <c r="A264" s="191"/>
      <c r="B264" s="225" t="s">
        <v>708</v>
      </c>
      <c r="C264" s="239"/>
      <c r="D264" s="226"/>
      <c r="E264" s="229"/>
      <c r="F264" s="232"/>
      <c r="G264" s="233"/>
      <c r="H264" s="184"/>
      <c r="I264" s="196"/>
      <c r="J264" s="164"/>
      <c r="K264" s="164">
        <v>1</v>
      </c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</row>
    <row r="265" spans="1:60" outlineLevel="1">
      <c r="A265" s="191">
        <v>41</v>
      </c>
      <c r="B265" s="172" t="s">
        <v>709</v>
      </c>
      <c r="C265" s="219" t="s">
        <v>710</v>
      </c>
      <c r="D265" s="174" t="s">
        <v>217</v>
      </c>
      <c r="E265" s="177">
        <v>40</v>
      </c>
      <c r="F265" s="182"/>
      <c r="G265" s="183">
        <f>E265*F265</f>
        <v>0</v>
      </c>
      <c r="H265" s="184" t="s">
        <v>309</v>
      </c>
      <c r="I265" s="196" t="s">
        <v>207</v>
      </c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>
        <v>21</v>
      </c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outlineLevel="1">
      <c r="A266" s="191">
        <v>42</v>
      </c>
      <c r="B266" s="172" t="s">
        <v>711</v>
      </c>
      <c r="C266" s="219" t="s">
        <v>712</v>
      </c>
      <c r="D266" s="174" t="s">
        <v>217</v>
      </c>
      <c r="E266" s="177">
        <v>60</v>
      </c>
      <c r="F266" s="182"/>
      <c r="G266" s="183">
        <f>E266*F266</f>
        <v>0</v>
      </c>
      <c r="H266" s="184" t="s">
        <v>309</v>
      </c>
      <c r="I266" s="196" t="s">
        <v>207</v>
      </c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>
        <v>21</v>
      </c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</row>
    <row r="267" spans="1:60" outlineLevel="1">
      <c r="A267" s="191">
        <v>43</v>
      </c>
      <c r="B267" s="172" t="s">
        <v>713</v>
      </c>
      <c r="C267" s="219" t="s">
        <v>714</v>
      </c>
      <c r="D267" s="174" t="s">
        <v>217</v>
      </c>
      <c r="E267" s="177">
        <v>40</v>
      </c>
      <c r="F267" s="182"/>
      <c r="G267" s="183">
        <f>E267*F267</f>
        <v>0</v>
      </c>
      <c r="H267" s="184" t="s">
        <v>309</v>
      </c>
      <c r="I267" s="196" t="s">
        <v>207</v>
      </c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>
        <v>21</v>
      </c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</row>
    <row r="268" spans="1:60" outlineLevel="1">
      <c r="A268" s="191"/>
      <c r="B268" s="169" t="s">
        <v>322</v>
      </c>
      <c r="C268" s="221"/>
      <c r="D268" s="192"/>
      <c r="E268" s="193"/>
      <c r="F268" s="194"/>
      <c r="G268" s="189"/>
      <c r="H268" s="184"/>
      <c r="I268" s="196"/>
      <c r="J268" s="164"/>
      <c r="K268" s="164">
        <v>1</v>
      </c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4"/>
      <c r="BA268" s="164"/>
      <c r="BB268" s="164"/>
      <c r="BC268" s="164"/>
      <c r="BD268" s="164"/>
      <c r="BE268" s="164"/>
      <c r="BF268" s="164"/>
      <c r="BG268" s="164"/>
      <c r="BH268" s="164"/>
    </row>
    <row r="269" spans="1:60" outlineLevel="1">
      <c r="A269" s="191">
        <v>44</v>
      </c>
      <c r="B269" s="172" t="s">
        <v>323</v>
      </c>
      <c r="C269" s="219" t="s">
        <v>324</v>
      </c>
      <c r="D269" s="174" t="s">
        <v>211</v>
      </c>
      <c r="E269" s="177">
        <v>2</v>
      </c>
      <c r="F269" s="182"/>
      <c r="G269" s="183">
        <f>E269*F269</f>
        <v>0</v>
      </c>
      <c r="H269" s="184" t="s">
        <v>309</v>
      </c>
      <c r="I269" s="196" t="s">
        <v>207</v>
      </c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>
        <v>21</v>
      </c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4"/>
      <c r="BB269" s="164"/>
      <c r="BC269" s="164"/>
      <c r="BD269" s="164"/>
      <c r="BE269" s="164"/>
      <c r="BF269" s="164"/>
      <c r="BG269" s="164"/>
      <c r="BH269" s="164"/>
    </row>
    <row r="270" spans="1:60" outlineLevel="1">
      <c r="A270" s="191"/>
      <c r="B270" s="169" t="s">
        <v>325</v>
      </c>
      <c r="C270" s="221"/>
      <c r="D270" s="192"/>
      <c r="E270" s="193"/>
      <c r="F270" s="194"/>
      <c r="G270" s="189"/>
      <c r="H270" s="184"/>
      <c r="I270" s="196"/>
      <c r="J270" s="164"/>
      <c r="K270" s="164">
        <v>2</v>
      </c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  <c r="AZ270" s="164"/>
      <c r="BA270" s="164"/>
      <c r="BB270" s="164"/>
      <c r="BC270" s="164"/>
      <c r="BD270" s="164"/>
      <c r="BE270" s="164"/>
      <c r="BF270" s="164"/>
      <c r="BG270" s="164"/>
      <c r="BH270" s="164"/>
    </row>
    <row r="271" spans="1:60" outlineLevel="1">
      <c r="A271" s="191">
        <v>45</v>
      </c>
      <c r="B271" s="172" t="s">
        <v>326</v>
      </c>
      <c r="C271" s="219" t="s">
        <v>327</v>
      </c>
      <c r="D271" s="174" t="s">
        <v>328</v>
      </c>
      <c r="E271" s="177">
        <v>20</v>
      </c>
      <c r="F271" s="182"/>
      <c r="G271" s="183">
        <f>E271*F271</f>
        <v>0</v>
      </c>
      <c r="H271" s="184" t="s">
        <v>309</v>
      </c>
      <c r="I271" s="196" t="s">
        <v>207</v>
      </c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>
        <v>21</v>
      </c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  <c r="AZ271" s="164"/>
      <c r="BA271" s="164"/>
      <c r="BB271" s="164"/>
      <c r="BC271" s="164"/>
      <c r="BD271" s="164"/>
      <c r="BE271" s="164"/>
      <c r="BF271" s="164"/>
      <c r="BG271" s="164"/>
      <c r="BH271" s="164"/>
    </row>
    <row r="272" spans="1:60" outlineLevel="1">
      <c r="A272" s="191"/>
      <c r="B272" s="169" t="s">
        <v>329</v>
      </c>
      <c r="C272" s="221"/>
      <c r="D272" s="192"/>
      <c r="E272" s="193"/>
      <c r="F272" s="194"/>
      <c r="G272" s="189"/>
      <c r="H272" s="184"/>
      <c r="I272" s="196"/>
      <c r="J272" s="164"/>
      <c r="K272" s="164">
        <v>1</v>
      </c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4"/>
      <c r="BB272" s="164"/>
      <c r="BC272" s="164"/>
      <c r="BD272" s="164"/>
      <c r="BE272" s="164"/>
      <c r="BF272" s="164"/>
      <c r="BG272" s="164"/>
      <c r="BH272" s="164"/>
    </row>
    <row r="273" spans="1:60" outlineLevel="1">
      <c r="A273" s="191">
        <v>46</v>
      </c>
      <c r="B273" s="172" t="s">
        <v>330</v>
      </c>
      <c r="C273" s="219" t="s">
        <v>331</v>
      </c>
      <c r="D273" s="174" t="s">
        <v>211</v>
      </c>
      <c r="E273" s="177">
        <v>2</v>
      </c>
      <c r="F273" s="182"/>
      <c r="G273" s="183">
        <f>E273*F273</f>
        <v>0</v>
      </c>
      <c r="H273" s="184" t="s">
        <v>309</v>
      </c>
      <c r="I273" s="196" t="s">
        <v>207</v>
      </c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>
        <v>21</v>
      </c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</row>
    <row r="274" spans="1:60">
      <c r="A274" s="190" t="s">
        <v>145</v>
      </c>
      <c r="B274" s="171" t="s">
        <v>362</v>
      </c>
      <c r="C274" s="218" t="s">
        <v>363</v>
      </c>
      <c r="D274" s="173"/>
      <c r="E274" s="176"/>
      <c r="F274" s="187">
        <f>SUM(G275:G280)</f>
        <v>0</v>
      </c>
      <c r="G274" s="188"/>
      <c r="H274" s="181"/>
      <c r="I274" s="195"/>
    </row>
    <row r="275" spans="1:60" ht="22.5" outlineLevel="1">
      <c r="A275" s="191">
        <v>47</v>
      </c>
      <c r="B275" s="172" t="s">
        <v>715</v>
      </c>
      <c r="C275" s="219" t="s">
        <v>716</v>
      </c>
      <c r="D275" s="174" t="s">
        <v>249</v>
      </c>
      <c r="E275" s="177">
        <v>0.3</v>
      </c>
      <c r="F275" s="182"/>
      <c r="G275" s="183">
        <f>E275*F275</f>
        <v>0</v>
      </c>
      <c r="H275" s="184"/>
      <c r="I275" s="196" t="s">
        <v>151</v>
      </c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>
        <v>21</v>
      </c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4"/>
      <c r="BB275" s="164"/>
      <c r="BC275" s="164"/>
      <c r="BD275" s="164"/>
      <c r="BE275" s="164"/>
      <c r="BF275" s="164"/>
      <c r="BG275" s="164"/>
      <c r="BH275" s="164"/>
    </row>
    <row r="276" spans="1:60" outlineLevel="1">
      <c r="A276" s="191"/>
      <c r="B276" s="172"/>
      <c r="C276" s="240" t="s">
        <v>717</v>
      </c>
      <c r="D276" s="227"/>
      <c r="E276" s="230">
        <v>0.3</v>
      </c>
      <c r="F276" s="183"/>
      <c r="G276" s="183"/>
      <c r="H276" s="184"/>
      <c r="I276" s="196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</row>
    <row r="277" spans="1:60" ht="22.5" outlineLevel="1">
      <c r="A277" s="191">
        <v>48</v>
      </c>
      <c r="B277" s="172" t="s">
        <v>718</v>
      </c>
      <c r="C277" s="219" t="s">
        <v>719</v>
      </c>
      <c r="D277" s="174" t="s">
        <v>249</v>
      </c>
      <c r="E277" s="177">
        <v>1.65</v>
      </c>
      <c r="F277" s="182"/>
      <c r="G277" s="183">
        <f>E277*F277</f>
        <v>0</v>
      </c>
      <c r="H277" s="184"/>
      <c r="I277" s="196" t="s">
        <v>151</v>
      </c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>
        <v>21</v>
      </c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</row>
    <row r="278" spans="1:60" outlineLevel="1">
      <c r="A278" s="191"/>
      <c r="B278" s="172"/>
      <c r="C278" s="240" t="s">
        <v>720</v>
      </c>
      <c r="D278" s="227"/>
      <c r="E278" s="230">
        <v>1.65</v>
      </c>
      <c r="F278" s="183"/>
      <c r="G278" s="183"/>
      <c r="H278" s="184"/>
      <c r="I278" s="196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</row>
    <row r="279" spans="1:60" ht="22.5" outlineLevel="1">
      <c r="A279" s="191">
        <v>49</v>
      </c>
      <c r="B279" s="172" t="s">
        <v>721</v>
      </c>
      <c r="C279" s="219" t="s">
        <v>722</v>
      </c>
      <c r="D279" s="174" t="s">
        <v>249</v>
      </c>
      <c r="E279" s="177">
        <v>2.1</v>
      </c>
      <c r="F279" s="182"/>
      <c r="G279" s="183">
        <f>E279*F279</f>
        <v>0</v>
      </c>
      <c r="H279" s="184"/>
      <c r="I279" s="196" t="s">
        <v>151</v>
      </c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>
        <v>21</v>
      </c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</row>
    <row r="280" spans="1:60" outlineLevel="1">
      <c r="A280" s="191"/>
      <c r="B280" s="172"/>
      <c r="C280" s="240" t="s">
        <v>723</v>
      </c>
      <c r="D280" s="227"/>
      <c r="E280" s="230">
        <v>2.1</v>
      </c>
      <c r="F280" s="183"/>
      <c r="G280" s="183"/>
      <c r="H280" s="184"/>
      <c r="I280" s="196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4"/>
      <c r="BB280" s="164"/>
      <c r="BC280" s="164"/>
      <c r="BD280" s="164"/>
      <c r="BE280" s="164"/>
      <c r="BF280" s="164"/>
      <c r="BG280" s="164"/>
      <c r="BH280" s="164"/>
    </row>
    <row r="281" spans="1:60">
      <c r="A281" s="190" t="s">
        <v>145</v>
      </c>
      <c r="B281" s="171" t="s">
        <v>724</v>
      </c>
      <c r="C281" s="218" t="s">
        <v>725</v>
      </c>
      <c r="D281" s="173"/>
      <c r="E281" s="176"/>
      <c r="F281" s="187">
        <f>SUM(G282:G285)</f>
        <v>0</v>
      </c>
      <c r="G281" s="188"/>
      <c r="H281" s="181"/>
      <c r="I281" s="195"/>
    </row>
    <row r="282" spans="1:60" outlineLevel="1">
      <c r="A282" s="191"/>
      <c r="B282" s="225" t="s">
        <v>726</v>
      </c>
      <c r="C282" s="239"/>
      <c r="D282" s="226"/>
      <c r="E282" s="229"/>
      <c r="F282" s="232"/>
      <c r="G282" s="233"/>
      <c r="H282" s="184"/>
      <c r="I282" s="196"/>
      <c r="J282" s="164"/>
      <c r="K282" s="164">
        <v>1</v>
      </c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4"/>
      <c r="BB282" s="164"/>
      <c r="BC282" s="164"/>
      <c r="BD282" s="164"/>
      <c r="BE282" s="164"/>
      <c r="BF282" s="164"/>
      <c r="BG282" s="164"/>
      <c r="BH282" s="164"/>
    </row>
    <row r="283" spans="1:60" ht="22.5" outlineLevel="1">
      <c r="A283" s="191"/>
      <c r="B283" s="169" t="s">
        <v>727</v>
      </c>
      <c r="C283" s="221"/>
      <c r="D283" s="192"/>
      <c r="E283" s="193"/>
      <c r="F283" s="194"/>
      <c r="G283" s="189"/>
      <c r="H283" s="184"/>
      <c r="I283" s="196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5" t="str">
        <f>B283</f>
        <v>přesun hmot pro budovy občanské výstavby (JKSO 801), budovy pro bydlení (JKSO 803) budovy pro výrobu a služby (JKSO 812) s nosnou svislou konstrukcí zděnou z cihel nebo tvárnic nebo kovovou</v>
      </c>
      <c r="BA283" s="164"/>
      <c r="BB283" s="164"/>
      <c r="BC283" s="164"/>
      <c r="BD283" s="164"/>
      <c r="BE283" s="164"/>
      <c r="BF283" s="164"/>
      <c r="BG283" s="164"/>
      <c r="BH283" s="164"/>
    </row>
    <row r="284" spans="1:60" outlineLevel="1">
      <c r="A284" s="191">
        <v>50</v>
      </c>
      <c r="B284" s="172" t="s">
        <v>728</v>
      </c>
      <c r="C284" s="219" t="s">
        <v>729</v>
      </c>
      <c r="D284" s="174" t="s">
        <v>426</v>
      </c>
      <c r="E284" s="177">
        <v>596.85792000000004</v>
      </c>
      <c r="F284" s="182"/>
      <c r="G284" s="183">
        <f>E284*F284</f>
        <v>0</v>
      </c>
      <c r="H284" s="184" t="s">
        <v>507</v>
      </c>
      <c r="I284" s="196" t="s">
        <v>207</v>
      </c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>
        <v>21</v>
      </c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4"/>
      <c r="BB284" s="164"/>
      <c r="BC284" s="164"/>
      <c r="BD284" s="164"/>
      <c r="BE284" s="164"/>
      <c r="BF284" s="164"/>
      <c r="BG284" s="164"/>
      <c r="BH284" s="164"/>
    </row>
    <row r="285" spans="1:60" outlineLevel="1">
      <c r="A285" s="191"/>
      <c r="B285" s="172"/>
      <c r="C285" s="220" t="s">
        <v>730</v>
      </c>
      <c r="D285" s="175"/>
      <c r="E285" s="178"/>
      <c r="F285" s="185"/>
      <c r="G285" s="186"/>
      <c r="H285" s="184"/>
      <c r="I285" s="196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  <c r="AZ285" s="164"/>
      <c r="BA285" s="165" t="str">
        <f>C285</f>
        <v>Pozor, v přesunu hmot zohledněna i hmotnost betonového recyklátu.</v>
      </c>
      <c r="BB285" s="164"/>
      <c r="BC285" s="164"/>
      <c r="BD285" s="164"/>
      <c r="BE285" s="164"/>
      <c r="BF285" s="164"/>
      <c r="BG285" s="164"/>
      <c r="BH285" s="164"/>
    </row>
    <row r="286" spans="1:60">
      <c r="A286" s="190" t="s">
        <v>145</v>
      </c>
      <c r="B286" s="171" t="s">
        <v>374</v>
      </c>
      <c r="C286" s="218" t="s">
        <v>375</v>
      </c>
      <c r="D286" s="173"/>
      <c r="E286" s="176"/>
      <c r="F286" s="187">
        <f>SUM(G287:G323)</f>
        <v>0</v>
      </c>
      <c r="G286" s="188"/>
      <c r="H286" s="181"/>
      <c r="I286" s="195"/>
    </row>
    <row r="287" spans="1:60" outlineLevel="1">
      <c r="A287" s="191"/>
      <c r="B287" s="225" t="s">
        <v>731</v>
      </c>
      <c r="C287" s="239"/>
      <c r="D287" s="226"/>
      <c r="E287" s="229"/>
      <c r="F287" s="232"/>
      <c r="G287" s="233"/>
      <c r="H287" s="184"/>
      <c r="I287" s="196"/>
      <c r="J287" s="164"/>
      <c r="K287" s="164">
        <v>1</v>
      </c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</row>
    <row r="288" spans="1:60" outlineLevel="1">
      <c r="A288" s="191">
        <v>51</v>
      </c>
      <c r="B288" s="172" t="s">
        <v>732</v>
      </c>
      <c r="C288" s="219" t="s">
        <v>733</v>
      </c>
      <c r="D288" s="174" t="s">
        <v>217</v>
      </c>
      <c r="E288" s="177">
        <v>46.68</v>
      </c>
      <c r="F288" s="182"/>
      <c r="G288" s="183">
        <f>E288*F288</f>
        <v>0</v>
      </c>
      <c r="H288" s="184" t="s">
        <v>379</v>
      </c>
      <c r="I288" s="196" t="s">
        <v>207</v>
      </c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>
        <v>21</v>
      </c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</row>
    <row r="289" spans="1:60" outlineLevel="1">
      <c r="A289" s="191"/>
      <c r="B289" s="172"/>
      <c r="C289" s="220" t="s">
        <v>734</v>
      </c>
      <c r="D289" s="175"/>
      <c r="E289" s="178"/>
      <c r="F289" s="185"/>
      <c r="G289" s="186"/>
      <c r="H289" s="184"/>
      <c r="I289" s="196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5" t="str">
        <f>C289</f>
        <v>Podklad pod stropnice a lem proti vodním parám</v>
      </c>
      <c r="BB289" s="164"/>
      <c r="BC289" s="164"/>
      <c r="BD289" s="164"/>
      <c r="BE289" s="164"/>
      <c r="BF289" s="164"/>
      <c r="BG289" s="164"/>
      <c r="BH289" s="164"/>
    </row>
    <row r="290" spans="1:60" outlineLevel="1">
      <c r="A290" s="191"/>
      <c r="B290" s="172"/>
      <c r="C290" s="220" t="s">
        <v>735</v>
      </c>
      <c r="D290" s="175"/>
      <c r="E290" s="178"/>
      <c r="F290" s="185"/>
      <c r="G290" s="186"/>
      <c r="H290" s="184"/>
      <c r="I290" s="196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5" t="str">
        <f>C290</f>
        <v>viz detail uložení stropnice u panelu</v>
      </c>
      <c r="BB290" s="164"/>
      <c r="BC290" s="164"/>
      <c r="BD290" s="164"/>
      <c r="BE290" s="164"/>
      <c r="BF290" s="164"/>
      <c r="BG290" s="164"/>
      <c r="BH290" s="164"/>
    </row>
    <row r="291" spans="1:60" outlineLevel="1">
      <c r="A291" s="191"/>
      <c r="B291" s="172"/>
      <c r="C291" s="240" t="s">
        <v>736</v>
      </c>
      <c r="D291" s="227"/>
      <c r="E291" s="230">
        <v>46.68</v>
      </c>
      <c r="F291" s="183"/>
      <c r="G291" s="183"/>
      <c r="H291" s="184"/>
      <c r="I291" s="196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</row>
    <row r="292" spans="1:60" outlineLevel="1">
      <c r="A292" s="191"/>
      <c r="B292" s="169" t="s">
        <v>737</v>
      </c>
      <c r="C292" s="221"/>
      <c r="D292" s="192"/>
      <c r="E292" s="193"/>
      <c r="F292" s="194"/>
      <c r="G292" s="189"/>
      <c r="H292" s="184"/>
      <c r="I292" s="196"/>
      <c r="J292" s="164"/>
      <c r="K292" s="164">
        <v>1</v>
      </c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</row>
    <row r="293" spans="1:60" outlineLevel="1">
      <c r="A293" s="191">
        <v>52</v>
      </c>
      <c r="B293" s="172" t="s">
        <v>738</v>
      </c>
      <c r="C293" s="219" t="s">
        <v>739</v>
      </c>
      <c r="D293" s="174" t="s">
        <v>217</v>
      </c>
      <c r="E293" s="177">
        <v>371.38499999999999</v>
      </c>
      <c r="F293" s="182"/>
      <c r="G293" s="183">
        <f>E293*F293</f>
        <v>0</v>
      </c>
      <c r="H293" s="184" t="s">
        <v>379</v>
      </c>
      <c r="I293" s="196" t="s">
        <v>207</v>
      </c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>
        <v>21</v>
      </c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</row>
    <row r="294" spans="1:60" outlineLevel="1">
      <c r="A294" s="191"/>
      <c r="B294" s="172"/>
      <c r="C294" s="240" t="s">
        <v>740</v>
      </c>
      <c r="D294" s="227"/>
      <c r="E294" s="230">
        <v>371.38499999999999</v>
      </c>
      <c r="F294" s="183"/>
      <c r="G294" s="183"/>
      <c r="H294" s="184"/>
      <c r="I294" s="196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</row>
    <row r="295" spans="1:60" outlineLevel="1">
      <c r="A295" s="191">
        <v>53</v>
      </c>
      <c r="B295" s="172" t="s">
        <v>741</v>
      </c>
      <c r="C295" s="219" t="s">
        <v>742</v>
      </c>
      <c r="D295" s="174" t="s">
        <v>217</v>
      </c>
      <c r="E295" s="177">
        <v>39</v>
      </c>
      <c r="F295" s="182"/>
      <c r="G295" s="183">
        <f>E295*F295</f>
        <v>0</v>
      </c>
      <c r="H295" s="184" t="s">
        <v>379</v>
      </c>
      <c r="I295" s="196" t="s">
        <v>207</v>
      </c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>
        <v>21</v>
      </c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</row>
    <row r="296" spans="1:60" outlineLevel="1">
      <c r="A296" s="191"/>
      <c r="B296" s="172"/>
      <c r="C296" s="240" t="s">
        <v>743</v>
      </c>
      <c r="D296" s="227"/>
      <c r="E296" s="230">
        <v>39</v>
      </c>
      <c r="F296" s="183"/>
      <c r="G296" s="183"/>
      <c r="H296" s="184"/>
      <c r="I296" s="196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</row>
    <row r="297" spans="1:60" outlineLevel="1">
      <c r="A297" s="191"/>
      <c r="B297" s="169" t="s">
        <v>744</v>
      </c>
      <c r="C297" s="221"/>
      <c r="D297" s="192"/>
      <c r="E297" s="193"/>
      <c r="F297" s="194"/>
      <c r="G297" s="189"/>
      <c r="H297" s="184"/>
      <c r="I297" s="196"/>
      <c r="J297" s="164"/>
      <c r="K297" s="164">
        <v>1</v>
      </c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</row>
    <row r="298" spans="1:60" outlineLevel="1">
      <c r="A298" s="191">
        <v>54</v>
      </c>
      <c r="B298" s="172" t="s">
        <v>745</v>
      </c>
      <c r="C298" s="219" t="s">
        <v>746</v>
      </c>
      <c r="D298" s="174" t="s">
        <v>217</v>
      </c>
      <c r="E298" s="177">
        <v>371.38499999999999</v>
      </c>
      <c r="F298" s="182"/>
      <c r="G298" s="183">
        <f>E298*F298</f>
        <v>0</v>
      </c>
      <c r="H298" s="184" t="s">
        <v>379</v>
      </c>
      <c r="I298" s="196" t="s">
        <v>207</v>
      </c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>
        <v>21</v>
      </c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</row>
    <row r="299" spans="1:60" outlineLevel="1">
      <c r="A299" s="191">
        <v>55</v>
      </c>
      <c r="B299" s="172" t="s">
        <v>747</v>
      </c>
      <c r="C299" s="219" t="s">
        <v>748</v>
      </c>
      <c r="D299" s="174" t="s">
        <v>217</v>
      </c>
      <c r="E299" s="177">
        <v>371.38499999999999</v>
      </c>
      <c r="F299" s="182"/>
      <c r="G299" s="183">
        <f>E299*F299</f>
        <v>0</v>
      </c>
      <c r="H299" s="184" t="s">
        <v>379</v>
      </c>
      <c r="I299" s="196" t="s">
        <v>207</v>
      </c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>
        <v>21</v>
      </c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</row>
    <row r="300" spans="1:60" outlineLevel="1">
      <c r="A300" s="191"/>
      <c r="B300" s="169" t="s">
        <v>749</v>
      </c>
      <c r="C300" s="221"/>
      <c r="D300" s="192"/>
      <c r="E300" s="193"/>
      <c r="F300" s="194"/>
      <c r="G300" s="189"/>
      <c r="H300" s="184"/>
      <c r="I300" s="196"/>
      <c r="J300" s="164"/>
      <c r="K300" s="164">
        <v>1</v>
      </c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</row>
    <row r="301" spans="1:60" outlineLevel="1">
      <c r="A301" s="191"/>
      <c r="B301" s="169" t="s">
        <v>750</v>
      </c>
      <c r="C301" s="221"/>
      <c r="D301" s="192"/>
      <c r="E301" s="193"/>
      <c r="F301" s="194"/>
      <c r="G301" s="189"/>
      <c r="H301" s="184"/>
      <c r="I301" s="196"/>
      <c r="J301" s="164"/>
      <c r="K301" s="164">
        <v>2</v>
      </c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</row>
    <row r="302" spans="1:60" outlineLevel="1">
      <c r="A302" s="191">
        <v>56</v>
      </c>
      <c r="B302" s="172" t="s">
        <v>751</v>
      </c>
      <c r="C302" s="219" t="s">
        <v>752</v>
      </c>
      <c r="D302" s="174" t="s">
        <v>249</v>
      </c>
      <c r="E302" s="177">
        <v>77.8</v>
      </c>
      <c r="F302" s="182"/>
      <c r="G302" s="183">
        <f>E302*F302</f>
        <v>0</v>
      </c>
      <c r="H302" s="184" t="s">
        <v>379</v>
      </c>
      <c r="I302" s="196" t="s">
        <v>207</v>
      </c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>
        <v>21</v>
      </c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</row>
    <row r="303" spans="1:60" outlineLevel="1">
      <c r="A303" s="191"/>
      <c r="B303" s="172"/>
      <c r="C303" s="240" t="s">
        <v>753</v>
      </c>
      <c r="D303" s="227"/>
      <c r="E303" s="230">
        <v>77.8</v>
      </c>
      <c r="F303" s="183"/>
      <c r="G303" s="183"/>
      <c r="H303" s="184"/>
      <c r="I303" s="196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</row>
    <row r="304" spans="1:60" outlineLevel="1">
      <c r="A304" s="191">
        <v>57</v>
      </c>
      <c r="B304" s="172" t="s">
        <v>754</v>
      </c>
      <c r="C304" s="219" t="s">
        <v>755</v>
      </c>
      <c r="D304" s="174" t="s">
        <v>249</v>
      </c>
      <c r="E304" s="177">
        <v>78</v>
      </c>
      <c r="F304" s="182"/>
      <c r="G304" s="183">
        <f>E304*F304</f>
        <v>0</v>
      </c>
      <c r="H304" s="184" t="s">
        <v>379</v>
      </c>
      <c r="I304" s="196" t="s">
        <v>207</v>
      </c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>
        <v>21</v>
      </c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</row>
    <row r="305" spans="1:60" outlineLevel="1">
      <c r="A305" s="191"/>
      <c r="B305" s="172"/>
      <c r="C305" s="240" t="s">
        <v>756</v>
      </c>
      <c r="D305" s="227"/>
      <c r="E305" s="230">
        <v>78</v>
      </c>
      <c r="F305" s="183"/>
      <c r="G305" s="183"/>
      <c r="H305" s="184"/>
      <c r="I305" s="196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</row>
    <row r="306" spans="1:60" outlineLevel="1">
      <c r="A306" s="191"/>
      <c r="B306" s="169" t="s">
        <v>757</v>
      </c>
      <c r="C306" s="221"/>
      <c r="D306" s="192"/>
      <c r="E306" s="193"/>
      <c r="F306" s="194"/>
      <c r="G306" s="189"/>
      <c r="H306" s="184"/>
      <c r="I306" s="196"/>
      <c r="J306" s="164"/>
      <c r="K306" s="164">
        <v>1</v>
      </c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</row>
    <row r="307" spans="1:60" ht="22.5" outlineLevel="1">
      <c r="A307" s="191">
        <v>58</v>
      </c>
      <c r="B307" s="172" t="s">
        <v>758</v>
      </c>
      <c r="C307" s="219" t="s">
        <v>759</v>
      </c>
      <c r="D307" s="174" t="s">
        <v>344</v>
      </c>
      <c r="E307" s="177">
        <v>48</v>
      </c>
      <c r="F307" s="182"/>
      <c r="G307" s="183">
        <f>E307*F307</f>
        <v>0</v>
      </c>
      <c r="H307" s="184" t="s">
        <v>379</v>
      </c>
      <c r="I307" s="196" t="s">
        <v>207</v>
      </c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>
        <v>21</v>
      </c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4"/>
      <c r="BB307" s="164"/>
      <c r="BC307" s="164"/>
      <c r="BD307" s="164"/>
      <c r="BE307" s="164"/>
      <c r="BF307" s="164"/>
      <c r="BG307" s="164"/>
      <c r="BH307" s="164"/>
    </row>
    <row r="308" spans="1:60" ht="22.5" outlineLevel="1">
      <c r="A308" s="191">
        <v>59</v>
      </c>
      <c r="B308" s="172" t="s">
        <v>760</v>
      </c>
      <c r="C308" s="219" t="s">
        <v>761</v>
      </c>
      <c r="D308" s="174" t="s">
        <v>217</v>
      </c>
      <c r="E308" s="177">
        <v>452.51799999999997</v>
      </c>
      <c r="F308" s="182"/>
      <c r="G308" s="183">
        <f>E308*F308</f>
        <v>0</v>
      </c>
      <c r="H308" s="184" t="s">
        <v>499</v>
      </c>
      <c r="I308" s="196" t="s">
        <v>207</v>
      </c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>
        <v>21</v>
      </c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</row>
    <row r="309" spans="1:60" outlineLevel="1">
      <c r="A309" s="191"/>
      <c r="B309" s="172"/>
      <c r="C309" s="220" t="s">
        <v>762</v>
      </c>
      <c r="D309" s="175"/>
      <c r="E309" s="178"/>
      <c r="F309" s="185"/>
      <c r="G309" s="186"/>
      <c r="H309" s="184"/>
      <c r="I309" s="196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5" t="str">
        <f>C309</f>
        <v>Speicfikace 06.06</v>
      </c>
      <c r="BB309" s="164"/>
      <c r="BC309" s="164"/>
      <c r="BD309" s="164"/>
      <c r="BE309" s="164"/>
      <c r="BF309" s="164"/>
      <c r="BG309" s="164"/>
      <c r="BH309" s="164"/>
    </row>
    <row r="310" spans="1:60" outlineLevel="1">
      <c r="A310" s="191"/>
      <c r="B310" s="172"/>
      <c r="C310" s="240" t="s">
        <v>763</v>
      </c>
      <c r="D310" s="227"/>
      <c r="E310" s="230">
        <v>371.38</v>
      </c>
      <c r="F310" s="183"/>
      <c r="G310" s="183"/>
      <c r="H310" s="184"/>
      <c r="I310" s="196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</row>
    <row r="311" spans="1:60" outlineLevel="1">
      <c r="A311" s="191"/>
      <c r="B311" s="172"/>
      <c r="C311" s="240" t="s">
        <v>764</v>
      </c>
      <c r="D311" s="227"/>
      <c r="E311" s="230">
        <v>40</v>
      </c>
      <c r="F311" s="183"/>
      <c r="G311" s="183"/>
      <c r="H311" s="184"/>
      <c r="I311" s="196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</row>
    <row r="312" spans="1:60" outlineLevel="1">
      <c r="A312" s="191"/>
      <c r="B312" s="172"/>
      <c r="C312" s="240" t="s">
        <v>765</v>
      </c>
      <c r="D312" s="227"/>
      <c r="E312" s="230">
        <v>41.137999999999998</v>
      </c>
      <c r="F312" s="183"/>
      <c r="G312" s="183"/>
      <c r="H312" s="184"/>
      <c r="I312" s="196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</row>
    <row r="313" spans="1:60" ht="22.5" outlineLevel="1">
      <c r="A313" s="191">
        <v>60</v>
      </c>
      <c r="B313" s="172" t="s">
        <v>766</v>
      </c>
      <c r="C313" s="219" t="s">
        <v>767</v>
      </c>
      <c r="D313" s="174" t="s">
        <v>217</v>
      </c>
      <c r="E313" s="177">
        <v>452.51799999999997</v>
      </c>
      <c r="F313" s="182"/>
      <c r="G313" s="183">
        <f>E313*F313</f>
        <v>0</v>
      </c>
      <c r="H313" s="184" t="s">
        <v>499</v>
      </c>
      <c r="I313" s="196" t="s">
        <v>207</v>
      </c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>
        <v>21</v>
      </c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</row>
    <row r="314" spans="1:60" outlineLevel="1">
      <c r="A314" s="191"/>
      <c r="B314" s="172"/>
      <c r="C314" s="240" t="s">
        <v>763</v>
      </c>
      <c r="D314" s="227"/>
      <c r="E314" s="230">
        <v>371.38</v>
      </c>
      <c r="F314" s="183"/>
      <c r="G314" s="183"/>
      <c r="H314" s="184"/>
      <c r="I314" s="196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</row>
    <row r="315" spans="1:60" outlineLevel="1">
      <c r="A315" s="191"/>
      <c r="B315" s="172"/>
      <c r="C315" s="240" t="s">
        <v>764</v>
      </c>
      <c r="D315" s="227"/>
      <c r="E315" s="230">
        <v>40</v>
      </c>
      <c r="F315" s="183"/>
      <c r="G315" s="183"/>
      <c r="H315" s="184"/>
      <c r="I315" s="196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</row>
    <row r="316" spans="1:60" outlineLevel="1">
      <c r="A316" s="191"/>
      <c r="B316" s="172"/>
      <c r="C316" s="240" t="s">
        <v>765</v>
      </c>
      <c r="D316" s="227"/>
      <c r="E316" s="230">
        <v>41.137999999999998</v>
      </c>
      <c r="F316" s="183"/>
      <c r="G316" s="183"/>
      <c r="H316" s="184"/>
      <c r="I316" s="196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</row>
    <row r="317" spans="1:60" ht="22.5" outlineLevel="1">
      <c r="A317" s="191">
        <v>61</v>
      </c>
      <c r="B317" s="172" t="s">
        <v>768</v>
      </c>
      <c r="C317" s="219" t="s">
        <v>769</v>
      </c>
      <c r="D317" s="174" t="s">
        <v>217</v>
      </c>
      <c r="E317" s="177">
        <v>452.51799999999997</v>
      </c>
      <c r="F317" s="182"/>
      <c r="G317" s="183">
        <f>E317*F317</f>
        <v>0</v>
      </c>
      <c r="H317" s="184" t="s">
        <v>499</v>
      </c>
      <c r="I317" s="196" t="s">
        <v>207</v>
      </c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>
        <v>21</v>
      </c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4"/>
      <c r="BB317" s="164"/>
      <c r="BC317" s="164"/>
      <c r="BD317" s="164"/>
      <c r="BE317" s="164"/>
      <c r="BF317" s="164"/>
      <c r="BG317" s="164"/>
      <c r="BH317" s="164"/>
    </row>
    <row r="318" spans="1:60" outlineLevel="1">
      <c r="A318" s="191"/>
      <c r="B318" s="172"/>
      <c r="C318" s="240" t="s">
        <v>763</v>
      </c>
      <c r="D318" s="227"/>
      <c r="E318" s="230">
        <v>371.38</v>
      </c>
      <c r="F318" s="183"/>
      <c r="G318" s="183"/>
      <c r="H318" s="184"/>
      <c r="I318" s="196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</row>
    <row r="319" spans="1:60" outlineLevel="1">
      <c r="A319" s="191"/>
      <c r="B319" s="172"/>
      <c r="C319" s="240" t="s">
        <v>764</v>
      </c>
      <c r="D319" s="227"/>
      <c r="E319" s="230">
        <v>40</v>
      </c>
      <c r="F319" s="183"/>
      <c r="G319" s="183"/>
      <c r="H319" s="184"/>
      <c r="I319" s="196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</row>
    <row r="320" spans="1:60" outlineLevel="1">
      <c r="A320" s="191"/>
      <c r="B320" s="172"/>
      <c r="C320" s="240" t="s">
        <v>765</v>
      </c>
      <c r="D320" s="227"/>
      <c r="E320" s="230">
        <v>41.137999999999998</v>
      </c>
      <c r="F320" s="183"/>
      <c r="G320" s="183"/>
      <c r="H320" s="184"/>
      <c r="I320" s="196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</row>
    <row r="321" spans="1:60" outlineLevel="1">
      <c r="A321" s="191"/>
      <c r="B321" s="169" t="s">
        <v>770</v>
      </c>
      <c r="C321" s="221"/>
      <c r="D321" s="192"/>
      <c r="E321" s="193"/>
      <c r="F321" s="194"/>
      <c r="G321" s="189"/>
      <c r="H321" s="184"/>
      <c r="I321" s="196"/>
      <c r="J321" s="164"/>
      <c r="K321" s="164">
        <v>1</v>
      </c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  <c r="AZ321" s="164"/>
      <c r="BA321" s="164"/>
      <c r="BB321" s="164"/>
      <c r="BC321" s="164"/>
      <c r="BD321" s="164"/>
      <c r="BE321" s="164"/>
      <c r="BF321" s="164"/>
      <c r="BG321" s="164"/>
      <c r="BH321" s="164"/>
    </row>
    <row r="322" spans="1:60" outlineLevel="1">
      <c r="A322" s="191"/>
      <c r="B322" s="169" t="s">
        <v>771</v>
      </c>
      <c r="C322" s="221"/>
      <c r="D322" s="192"/>
      <c r="E322" s="193"/>
      <c r="F322" s="194"/>
      <c r="G322" s="189"/>
      <c r="H322" s="184"/>
      <c r="I322" s="196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  <c r="BE322" s="164"/>
      <c r="BF322" s="164"/>
      <c r="BG322" s="164"/>
      <c r="BH322" s="164"/>
    </row>
    <row r="323" spans="1:60" outlineLevel="1">
      <c r="A323" s="191">
        <v>62</v>
      </c>
      <c r="B323" s="172" t="s">
        <v>772</v>
      </c>
      <c r="C323" s="219" t="s">
        <v>773</v>
      </c>
      <c r="D323" s="174" t="s">
        <v>774</v>
      </c>
      <c r="E323" s="177">
        <v>1700.6410000000001</v>
      </c>
      <c r="F323" s="182"/>
      <c r="G323" s="183">
        <f>E323*F323</f>
        <v>0</v>
      </c>
      <c r="H323" s="184" t="s">
        <v>379</v>
      </c>
      <c r="I323" s="196" t="s">
        <v>207</v>
      </c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>
        <v>21</v>
      </c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</row>
    <row r="324" spans="1:60">
      <c r="A324" s="190" t="s">
        <v>145</v>
      </c>
      <c r="B324" s="171" t="s">
        <v>775</v>
      </c>
      <c r="C324" s="218" t="s">
        <v>776</v>
      </c>
      <c r="D324" s="173"/>
      <c r="E324" s="176"/>
      <c r="F324" s="187">
        <f>SUM(G325:G374)</f>
        <v>0</v>
      </c>
      <c r="G324" s="188"/>
      <c r="H324" s="181"/>
      <c r="I324" s="195"/>
    </row>
    <row r="325" spans="1:60" outlineLevel="1">
      <c r="A325" s="191"/>
      <c r="B325" s="225" t="s">
        <v>777</v>
      </c>
      <c r="C325" s="239"/>
      <c r="D325" s="226"/>
      <c r="E325" s="229"/>
      <c r="F325" s="232"/>
      <c r="G325" s="233"/>
      <c r="H325" s="184"/>
      <c r="I325" s="196"/>
      <c r="J325" s="164"/>
      <c r="K325" s="164">
        <v>1</v>
      </c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</row>
    <row r="326" spans="1:60" outlineLevel="1">
      <c r="A326" s="191"/>
      <c r="B326" s="169" t="s">
        <v>778</v>
      </c>
      <c r="C326" s="221"/>
      <c r="D326" s="192"/>
      <c r="E326" s="193"/>
      <c r="F326" s="194"/>
      <c r="G326" s="189"/>
      <c r="H326" s="184"/>
      <c r="I326" s="196"/>
      <c r="J326" s="164"/>
      <c r="K326" s="164">
        <v>2</v>
      </c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4"/>
      <c r="BB326" s="164"/>
      <c r="BC326" s="164"/>
      <c r="BD326" s="164"/>
      <c r="BE326" s="164"/>
      <c r="BF326" s="164"/>
      <c r="BG326" s="164"/>
      <c r="BH326" s="164"/>
    </row>
    <row r="327" spans="1:60" ht="22.5" outlineLevel="1">
      <c r="A327" s="191">
        <v>63</v>
      </c>
      <c r="B327" s="172" t="s">
        <v>779</v>
      </c>
      <c r="C327" s="219" t="s">
        <v>780</v>
      </c>
      <c r="D327" s="174" t="s">
        <v>249</v>
      </c>
      <c r="E327" s="177">
        <v>772.11</v>
      </c>
      <c r="F327" s="182"/>
      <c r="G327" s="183">
        <f>E327*F327</f>
        <v>0</v>
      </c>
      <c r="H327" s="184" t="s">
        <v>781</v>
      </c>
      <c r="I327" s="196" t="s">
        <v>207</v>
      </c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>
        <v>21</v>
      </c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</row>
    <row r="328" spans="1:60" outlineLevel="1">
      <c r="A328" s="191"/>
      <c r="B328" s="172"/>
      <c r="C328" s="240" t="s">
        <v>619</v>
      </c>
      <c r="D328" s="227"/>
      <c r="E328" s="230"/>
      <c r="F328" s="183"/>
      <c r="G328" s="183"/>
      <c r="H328" s="184"/>
      <c r="I328" s="196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4"/>
      <c r="BB328" s="164"/>
      <c r="BC328" s="164"/>
      <c r="BD328" s="164"/>
      <c r="BE328" s="164"/>
      <c r="BF328" s="164"/>
      <c r="BG328" s="164"/>
      <c r="BH328" s="164"/>
    </row>
    <row r="329" spans="1:60" outlineLevel="1">
      <c r="A329" s="191"/>
      <c r="B329" s="172"/>
      <c r="C329" s="240" t="s">
        <v>782</v>
      </c>
      <c r="D329" s="227"/>
      <c r="E329" s="230">
        <v>48</v>
      </c>
      <c r="F329" s="183"/>
      <c r="G329" s="183"/>
      <c r="H329" s="184"/>
      <c r="I329" s="196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  <c r="AZ329" s="164"/>
      <c r="BA329" s="164"/>
      <c r="BB329" s="164"/>
      <c r="BC329" s="164"/>
      <c r="BD329" s="164"/>
      <c r="BE329" s="164"/>
      <c r="BF329" s="164"/>
      <c r="BG329" s="164"/>
      <c r="BH329" s="164"/>
    </row>
    <row r="330" spans="1:60" outlineLevel="1">
      <c r="A330" s="191"/>
      <c r="B330" s="172"/>
      <c r="C330" s="240" t="s">
        <v>783</v>
      </c>
      <c r="D330" s="227"/>
      <c r="E330" s="230">
        <v>52.77</v>
      </c>
      <c r="F330" s="183"/>
      <c r="G330" s="183"/>
      <c r="H330" s="184"/>
      <c r="I330" s="196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</row>
    <row r="331" spans="1:60" outlineLevel="1">
      <c r="A331" s="191"/>
      <c r="B331" s="172"/>
      <c r="C331" s="240" t="s">
        <v>784</v>
      </c>
      <c r="D331" s="227"/>
      <c r="E331" s="230">
        <v>53</v>
      </c>
      <c r="F331" s="183"/>
      <c r="G331" s="183"/>
      <c r="H331" s="184"/>
      <c r="I331" s="196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</row>
    <row r="332" spans="1:60" outlineLevel="1">
      <c r="A332" s="191"/>
      <c r="B332" s="172"/>
      <c r="C332" s="240" t="s">
        <v>785</v>
      </c>
      <c r="D332" s="227"/>
      <c r="E332" s="230">
        <v>20</v>
      </c>
      <c r="F332" s="183"/>
      <c r="G332" s="183"/>
      <c r="H332" s="184"/>
      <c r="I332" s="196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</row>
    <row r="333" spans="1:60" outlineLevel="1">
      <c r="A333" s="191"/>
      <c r="B333" s="172"/>
      <c r="C333" s="240" t="s">
        <v>786</v>
      </c>
      <c r="D333" s="227"/>
      <c r="E333" s="230">
        <v>2</v>
      </c>
      <c r="F333" s="183"/>
      <c r="G333" s="183"/>
      <c r="H333" s="184"/>
      <c r="I333" s="196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</row>
    <row r="334" spans="1:60" outlineLevel="1">
      <c r="A334" s="191"/>
      <c r="B334" s="172"/>
      <c r="C334" s="240" t="s">
        <v>787</v>
      </c>
      <c r="D334" s="227"/>
      <c r="E334" s="230">
        <v>120</v>
      </c>
      <c r="F334" s="183"/>
      <c r="G334" s="183"/>
      <c r="H334" s="184"/>
      <c r="I334" s="196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</row>
    <row r="335" spans="1:60" outlineLevel="1">
      <c r="A335" s="191"/>
      <c r="B335" s="172"/>
      <c r="C335" s="240" t="s">
        <v>223</v>
      </c>
      <c r="D335" s="227"/>
      <c r="E335" s="230"/>
      <c r="F335" s="183"/>
      <c r="G335" s="183"/>
      <c r="H335" s="184"/>
      <c r="I335" s="196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</row>
    <row r="336" spans="1:60" outlineLevel="1">
      <c r="A336" s="191"/>
      <c r="B336" s="172"/>
      <c r="C336" s="240" t="s">
        <v>623</v>
      </c>
      <c r="D336" s="227"/>
      <c r="E336" s="230"/>
      <c r="F336" s="183"/>
      <c r="G336" s="183"/>
      <c r="H336" s="184"/>
      <c r="I336" s="196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  <c r="BE336" s="164"/>
      <c r="BF336" s="164"/>
      <c r="BG336" s="164"/>
      <c r="BH336" s="164"/>
    </row>
    <row r="337" spans="1:60" outlineLevel="1">
      <c r="A337" s="191"/>
      <c r="B337" s="172"/>
      <c r="C337" s="240" t="s">
        <v>788</v>
      </c>
      <c r="D337" s="227"/>
      <c r="E337" s="230">
        <v>66</v>
      </c>
      <c r="F337" s="183"/>
      <c r="G337" s="183"/>
      <c r="H337" s="184"/>
      <c r="I337" s="196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</row>
    <row r="338" spans="1:60" outlineLevel="1">
      <c r="A338" s="191"/>
      <c r="B338" s="172"/>
      <c r="C338" s="240" t="s">
        <v>789</v>
      </c>
      <c r="D338" s="227"/>
      <c r="E338" s="230">
        <v>39.5</v>
      </c>
      <c r="F338" s="183"/>
      <c r="G338" s="183"/>
      <c r="H338" s="184"/>
      <c r="I338" s="196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</row>
    <row r="339" spans="1:60" outlineLevel="1">
      <c r="A339" s="191"/>
      <c r="B339" s="172"/>
      <c r="C339" s="240" t="s">
        <v>790</v>
      </c>
      <c r="D339" s="227"/>
      <c r="E339" s="230">
        <v>23.64</v>
      </c>
      <c r="F339" s="183"/>
      <c r="G339" s="183"/>
      <c r="H339" s="184"/>
      <c r="I339" s="196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</row>
    <row r="340" spans="1:60" outlineLevel="1">
      <c r="A340" s="191"/>
      <c r="B340" s="172"/>
      <c r="C340" s="240" t="s">
        <v>791</v>
      </c>
      <c r="D340" s="227"/>
      <c r="E340" s="230">
        <v>16</v>
      </c>
      <c r="F340" s="183"/>
      <c r="G340" s="183"/>
      <c r="H340" s="184"/>
      <c r="I340" s="196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</row>
    <row r="341" spans="1:60" outlineLevel="1">
      <c r="A341" s="191"/>
      <c r="B341" s="172"/>
      <c r="C341" s="240" t="s">
        <v>792</v>
      </c>
      <c r="D341" s="227"/>
      <c r="E341" s="230">
        <v>30.5</v>
      </c>
      <c r="F341" s="183"/>
      <c r="G341" s="183"/>
      <c r="H341" s="184"/>
      <c r="I341" s="196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</row>
    <row r="342" spans="1:60" outlineLevel="1">
      <c r="A342" s="191"/>
      <c r="B342" s="172"/>
      <c r="C342" s="240" t="s">
        <v>793</v>
      </c>
      <c r="D342" s="227"/>
      <c r="E342" s="230">
        <v>22.75</v>
      </c>
      <c r="F342" s="183"/>
      <c r="G342" s="183"/>
      <c r="H342" s="184"/>
      <c r="I342" s="196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</row>
    <row r="343" spans="1:60" outlineLevel="1">
      <c r="A343" s="191"/>
      <c r="B343" s="172"/>
      <c r="C343" s="240" t="s">
        <v>794</v>
      </c>
      <c r="D343" s="227"/>
      <c r="E343" s="230">
        <v>8</v>
      </c>
      <c r="F343" s="183"/>
      <c r="G343" s="183"/>
      <c r="H343" s="184"/>
      <c r="I343" s="196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</row>
    <row r="344" spans="1:60" outlineLevel="1">
      <c r="A344" s="191"/>
      <c r="B344" s="172"/>
      <c r="C344" s="240" t="s">
        <v>795</v>
      </c>
      <c r="D344" s="227"/>
      <c r="E344" s="230">
        <v>17.600000000000001</v>
      </c>
      <c r="F344" s="183"/>
      <c r="G344" s="183"/>
      <c r="H344" s="184"/>
      <c r="I344" s="196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</row>
    <row r="345" spans="1:60" outlineLevel="1">
      <c r="A345" s="191"/>
      <c r="B345" s="172"/>
      <c r="C345" s="240" t="s">
        <v>796</v>
      </c>
      <c r="D345" s="227"/>
      <c r="E345" s="230">
        <v>13.35</v>
      </c>
      <c r="F345" s="183"/>
      <c r="G345" s="183"/>
      <c r="H345" s="184"/>
      <c r="I345" s="196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</row>
    <row r="346" spans="1:60" outlineLevel="1">
      <c r="A346" s="191"/>
      <c r="B346" s="172"/>
      <c r="C346" s="240" t="s">
        <v>797</v>
      </c>
      <c r="D346" s="227"/>
      <c r="E346" s="230">
        <v>64</v>
      </c>
      <c r="F346" s="183"/>
      <c r="G346" s="183"/>
      <c r="H346" s="184"/>
      <c r="I346" s="196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</row>
    <row r="347" spans="1:60" outlineLevel="1">
      <c r="A347" s="191"/>
      <c r="B347" s="172"/>
      <c r="C347" s="240" t="s">
        <v>798</v>
      </c>
      <c r="D347" s="227"/>
      <c r="E347" s="230">
        <v>175</v>
      </c>
      <c r="F347" s="183"/>
      <c r="G347" s="183"/>
      <c r="H347" s="184"/>
      <c r="I347" s="196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  <c r="AZ347" s="164"/>
      <c r="BA347" s="164"/>
      <c r="BB347" s="164"/>
      <c r="BC347" s="164"/>
      <c r="BD347" s="164"/>
      <c r="BE347" s="164"/>
      <c r="BF347" s="164"/>
      <c r="BG347" s="164"/>
      <c r="BH347" s="164"/>
    </row>
    <row r="348" spans="1:60" ht="22.5" outlineLevel="1">
      <c r="A348" s="191">
        <v>64</v>
      </c>
      <c r="B348" s="172" t="s">
        <v>799</v>
      </c>
      <c r="C348" s="219" t="s">
        <v>800</v>
      </c>
      <c r="D348" s="174" t="s">
        <v>249</v>
      </c>
      <c r="E348" s="177">
        <v>168.3</v>
      </c>
      <c r="F348" s="182"/>
      <c r="G348" s="183">
        <f>E348*F348</f>
        <v>0</v>
      </c>
      <c r="H348" s="184" t="s">
        <v>781</v>
      </c>
      <c r="I348" s="196" t="s">
        <v>207</v>
      </c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>
        <v>21</v>
      </c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</row>
    <row r="349" spans="1:60" outlineLevel="1">
      <c r="A349" s="191"/>
      <c r="B349" s="172"/>
      <c r="C349" s="240" t="s">
        <v>619</v>
      </c>
      <c r="D349" s="227"/>
      <c r="E349" s="230"/>
      <c r="F349" s="183"/>
      <c r="G349" s="183"/>
      <c r="H349" s="184"/>
      <c r="I349" s="196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  <c r="AZ349" s="164"/>
      <c r="BA349" s="164"/>
      <c r="BB349" s="164"/>
      <c r="BC349" s="164"/>
      <c r="BD349" s="164"/>
      <c r="BE349" s="164"/>
      <c r="BF349" s="164"/>
      <c r="BG349" s="164"/>
      <c r="BH349" s="164"/>
    </row>
    <row r="350" spans="1:60" outlineLevel="1">
      <c r="A350" s="191"/>
      <c r="B350" s="172"/>
      <c r="C350" s="240" t="s">
        <v>801</v>
      </c>
      <c r="D350" s="227"/>
      <c r="E350" s="230">
        <v>90</v>
      </c>
      <c r="F350" s="183"/>
      <c r="G350" s="183"/>
      <c r="H350" s="184"/>
      <c r="I350" s="196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  <c r="AZ350" s="164"/>
      <c r="BA350" s="164"/>
      <c r="BB350" s="164"/>
      <c r="BC350" s="164"/>
      <c r="BD350" s="164"/>
      <c r="BE350" s="164"/>
      <c r="BF350" s="164"/>
      <c r="BG350" s="164"/>
      <c r="BH350" s="164"/>
    </row>
    <row r="351" spans="1:60" outlineLevel="1">
      <c r="A351" s="191"/>
      <c r="B351" s="172"/>
      <c r="C351" s="240" t="s">
        <v>802</v>
      </c>
      <c r="D351" s="227"/>
      <c r="E351" s="230">
        <v>16.5</v>
      </c>
      <c r="F351" s="183"/>
      <c r="G351" s="183"/>
      <c r="H351" s="184"/>
      <c r="I351" s="196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  <c r="AZ351" s="164"/>
      <c r="BA351" s="164"/>
      <c r="BB351" s="164"/>
      <c r="BC351" s="164"/>
      <c r="BD351" s="164"/>
      <c r="BE351" s="164"/>
      <c r="BF351" s="164"/>
      <c r="BG351" s="164"/>
      <c r="BH351" s="164"/>
    </row>
    <row r="352" spans="1:60" outlineLevel="1">
      <c r="A352" s="191"/>
      <c r="B352" s="172"/>
      <c r="C352" s="240" t="s">
        <v>803</v>
      </c>
      <c r="D352" s="227"/>
      <c r="E352" s="230">
        <v>21.6</v>
      </c>
      <c r="F352" s="183"/>
      <c r="G352" s="183"/>
      <c r="H352" s="184"/>
      <c r="I352" s="196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  <c r="AZ352" s="164"/>
      <c r="BA352" s="164"/>
      <c r="BB352" s="164"/>
      <c r="BC352" s="164"/>
      <c r="BD352" s="164"/>
      <c r="BE352" s="164"/>
      <c r="BF352" s="164"/>
      <c r="BG352" s="164"/>
      <c r="BH352" s="164"/>
    </row>
    <row r="353" spans="1:60" outlineLevel="1">
      <c r="A353" s="191"/>
      <c r="B353" s="172"/>
      <c r="C353" s="240" t="s">
        <v>804</v>
      </c>
      <c r="D353" s="227"/>
      <c r="E353" s="230">
        <v>40.200000000000003</v>
      </c>
      <c r="F353" s="183"/>
      <c r="G353" s="183"/>
      <c r="H353" s="184"/>
      <c r="I353" s="196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  <c r="AZ353" s="164"/>
      <c r="BA353" s="164"/>
      <c r="BB353" s="164"/>
      <c r="BC353" s="164"/>
      <c r="BD353" s="164"/>
      <c r="BE353" s="164"/>
      <c r="BF353" s="164"/>
      <c r="BG353" s="164"/>
      <c r="BH353" s="164"/>
    </row>
    <row r="354" spans="1:60" ht="22.5" outlineLevel="1">
      <c r="A354" s="191">
        <v>65</v>
      </c>
      <c r="B354" s="172" t="s">
        <v>805</v>
      </c>
      <c r="C354" s="219" t="s">
        <v>806</v>
      </c>
      <c r="D354" s="174" t="s">
        <v>807</v>
      </c>
      <c r="E354" s="177">
        <v>60</v>
      </c>
      <c r="F354" s="182"/>
      <c r="G354" s="183">
        <f>E354*F354</f>
        <v>0</v>
      </c>
      <c r="H354" s="184"/>
      <c r="I354" s="196" t="s">
        <v>151</v>
      </c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>
        <v>21</v>
      </c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4"/>
      <c r="BB354" s="164"/>
      <c r="BC354" s="164"/>
      <c r="BD354" s="164"/>
      <c r="BE354" s="164"/>
      <c r="BF354" s="164"/>
      <c r="BG354" s="164"/>
      <c r="BH354" s="164"/>
    </row>
    <row r="355" spans="1:60" outlineLevel="1">
      <c r="A355" s="191"/>
      <c r="B355" s="172"/>
      <c r="C355" s="220" t="s">
        <v>808</v>
      </c>
      <c r="D355" s="175"/>
      <c r="E355" s="178"/>
      <c r="F355" s="185"/>
      <c r="G355" s="186"/>
      <c r="H355" s="184"/>
      <c r="I355" s="196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5" t="str">
        <f>C355</f>
        <v>Včetně dodávky materiálu a spojovacích prostředků.</v>
      </c>
      <c r="BB355" s="164"/>
      <c r="BC355" s="164"/>
      <c r="BD355" s="164"/>
      <c r="BE355" s="164"/>
      <c r="BF355" s="164"/>
      <c r="BG355" s="164"/>
      <c r="BH355" s="164"/>
    </row>
    <row r="356" spans="1:60" outlineLevel="1">
      <c r="A356" s="191"/>
      <c r="B356" s="172"/>
      <c r="C356" s="220" t="s">
        <v>809</v>
      </c>
      <c r="D356" s="175"/>
      <c r="E356" s="178"/>
      <c r="F356" s="185"/>
      <c r="G356" s="186"/>
      <c r="H356" s="184"/>
      <c r="I356" s="196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5" t="str">
        <f>C356</f>
        <v>Včetně těsnění prostupu difuzní folií a dodávky těsnících prostředků, pásky.</v>
      </c>
      <c r="BB356" s="164"/>
      <c r="BC356" s="164"/>
      <c r="BD356" s="164"/>
      <c r="BE356" s="164"/>
      <c r="BF356" s="164"/>
      <c r="BG356" s="164"/>
      <c r="BH356" s="164"/>
    </row>
    <row r="357" spans="1:60" outlineLevel="1">
      <c r="A357" s="191"/>
      <c r="B357" s="172"/>
      <c r="C357" s="240" t="s">
        <v>810</v>
      </c>
      <c r="D357" s="227"/>
      <c r="E357" s="230">
        <v>60</v>
      </c>
      <c r="F357" s="183"/>
      <c r="G357" s="183"/>
      <c r="H357" s="184"/>
      <c r="I357" s="196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</row>
    <row r="358" spans="1:60" ht="22.5" outlineLevel="1">
      <c r="A358" s="191">
        <v>66</v>
      </c>
      <c r="B358" s="172" t="s">
        <v>811</v>
      </c>
      <c r="C358" s="219" t="s">
        <v>812</v>
      </c>
      <c r="D358" s="174" t="s">
        <v>807</v>
      </c>
      <c r="E358" s="177">
        <v>30</v>
      </c>
      <c r="F358" s="182"/>
      <c r="G358" s="183">
        <f>E358*F358</f>
        <v>0</v>
      </c>
      <c r="H358" s="184"/>
      <c r="I358" s="196" t="s">
        <v>151</v>
      </c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>
        <v>21</v>
      </c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</row>
    <row r="359" spans="1:60" outlineLevel="1">
      <c r="A359" s="191"/>
      <c r="B359" s="172"/>
      <c r="C359" s="220" t="s">
        <v>808</v>
      </c>
      <c r="D359" s="175"/>
      <c r="E359" s="178"/>
      <c r="F359" s="185"/>
      <c r="G359" s="186"/>
      <c r="H359" s="184"/>
      <c r="I359" s="196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5" t="str">
        <f>C359</f>
        <v>Včetně dodávky materiálu a spojovacích prostředků.</v>
      </c>
      <c r="BB359" s="164"/>
      <c r="BC359" s="164"/>
      <c r="BD359" s="164"/>
      <c r="BE359" s="164"/>
      <c r="BF359" s="164"/>
      <c r="BG359" s="164"/>
      <c r="BH359" s="164"/>
    </row>
    <row r="360" spans="1:60" outlineLevel="1">
      <c r="A360" s="191"/>
      <c r="B360" s="172"/>
      <c r="C360" s="220" t="s">
        <v>809</v>
      </c>
      <c r="D360" s="175"/>
      <c r="E360" s="178"/>
      <c r="F360" s="185"/>
      <c r="G360" s="186"/>
      <c r="H360" s="184"/>
      <c r="I360" s="196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5" t="str">
        <f>C360</f>
        <v>Včetně těsnění prostupu difuzní folií a dodávky těsnících prostředků, pásky.</v>
      </c>
      <c r="BB360" s="164"/>
      <c r="BC360" s="164"/>
      <c r="BD360" s="164"/>
      <c r="BE360" s="164"/>
      <c r="BF360" s="164"/>
      <c r="BG360" s="164"/>
      <c r="BH360" s="164"/>
    </row>
    <row r="361" spans="1:60" outlineLevel="1">
      <c r="A361" s="191"/>
      <c r="B361" s="172"/>
      <c r="C361" s="240" t="s">
        <v>813</v>
      </c>
      <c r="D361" s="227"/>
      <c r="E361" s="230">
        <v>30</v>
      </c>
      <c r="F361" s="183"/>
      <c r="G361" s="183"/>
      <c r="H361" s="184"/>
      <c r="I361" s="196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/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  <c r="AZ361" s="164"/>
      <c r="BA361" s="164"/>
      <c r="BB361" s="164"/>
      <c r="BC361" s="164"/>
      <c r="BD361" s="164"/>
      <c r="BE361" s="164"/>
      <c r="BF361" s="164"/>
      <c r="BG361" s="164"/>
      <c r="BH361" s="164"/>
    </row>
    <row r="362" spans="1:60" outlineLevel="1">
      <c r="A362" s="191">
        <v>67</v>
      </c>
      <c r="B362" s="172" t="s">
        <v>814</v>
      </c>
      <c r="C362" s="219" t="s">
        <v>815</v>
      </c>
      <c r="D362" s="174" t="s">
        <v>256</v>
      </c>
      <c r="E362" s="177">
        <v>11.5</v>
      </c>
      <c r="F362" s="182"/>
      <c r="G362" s="183">
        <f>E362*F362</f>
        <v>0</v>
      </c>
      <c r="H362" s="184"/>
      <c r="I362" s="196" t="s">
        <v>151</v>
      </c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>
        <v>21</v>
      </c>
      <c r="AN362" s="164"/>
      <c r="AO362" s="164"/>
      <c r="AP362" s="164"/>
      <c r="AQ362" s="164"/>
      <c r="AR362" s="164"/>
      <c r="AS362" s="164"/>
      <c r="AT362" s="164"/>
      <c r="AU362" s="164"/>
      <c r="AV362" s="164"/>
      <c r="AW362" s="164"/>
      <c r="AX362" s="164"/>
      <c r="AY362" s="164"/>
      <c r="AZ362" s="164"/>
      <c r="BA362" s="164"/>
      <c r="BB362" s="164"/>
      <c r="BC362" s="164"/>
      <c r="BD362" s="164"/>
      <c r="BE362" s="164"/>
      <c r="BF362" s="164"/>
      <c r="BG362" s="164"/>
      <c r="BH362" s="164"/>
    </row>
    <row r="363" spans="1:60" outlineLevel="1">
      <c r="A363" s="191"/>
      <c r="B363" s="172"/>
      <c r="C363" s="220" t="s">
        <v>816</v>
      </c>
      <c r="D363" s="175"/>
      <c r="E363" s="178"/>
      <c r="F363" s="185"/>
      <c r="G363" s="186"/>
      <c r="H363" s="184"/>
      <c r="I363" s="196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  <c r="AZ363" s="164"/>
      <c r="BA363" s="165" t="str">
        <f>C363</f>
        <v>Veškeré spojovací, kotvící a pomocné prostředky pro montáž nosné konstrukce podhledu.</v>
      </c>
      <c r="BB363" s="164"/>
      <c r="BC363" s="164"/>
      <c r="BD363" s="164"/>
      <c r="BE363" s="164"/>
      <c r="BF363" s="164"/>
      <c r="BG363" s="164"/>
      <c r="BH363" s="164"/>
    </row>
    <row r="364" spans="1:60" outlineLevel="1">
      <c r="A364" s="191"/>
      <c r="B364" s="172"/>
      <c r="C364" s="220" t="s">
        <v>817</v>
      </c>
      <c r="D364" s="175"/>
      <c r="E364" s="178"/>
      <c r="F364" s="185"/>
      <c r="G364" s="186"/>
      <c r="H364" s="184"/>
      <c r="I364" s="196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  <c r="AZ364" s="164"/>
      <c r="BA364" s="165" t="str">
        <f>C364</f>
        <v>Včetně pozinkovaných úhelníků pro kotvení nosných hranolů do věnce.</v>
      </c>
      <c r="BB364" s="164"/>
      <c r="BC364" s="164"/>
      <c r="BD364" s="164"/>
      <c r="BE364" s="164"/>
      <c r="BF364" s="164"/>
      <c r="BG364" s="164"/>
      <c r="BH364" s="164"/>
    </row>
    <row r="365" spans="1:60" outlineLevel="1">
      <c r="A365" s="191"/>
      <c r="B365" s="172"/>
      <c r="C365" s="240" t="s">
        <v>818</v>
      </c>
      <c r="D365" s="227"/>
      <c r="E365" s="230">
        <v>11.5</v>
      </c>
      <c r="F365" s="183"/>
      <c r="G365" s="183"/>
      <c r="H365" s="184"/>
      <c r="I365" s="196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  <c r="AZ365" s="164"/>
      <c r="BA365" s="164"/>
      <c r="BB365" s="164"/>
      <c r="BC365" s="164"/>
      <c r="BD365" s="164"/>
      <c r="BE365" s="164"/>
      <c r="BF365" s="164"/>
      <c r="BG365" s="164"/>
      <c r="BH365" s="164"/>
    </row>
    <row r="366" spans="1:60" outlineLevel="1">
      <c r="A366" s="191">
        <v>68</v>
      </c>
      <c r="B366" s="172" t="s">
        <v>819</v>
      </c>
      <c r="C366" s="219" t="s">
        <v>820</v>
      </c>
      <c r="D366" s="174" t="s">
        <v>256</v>
      </c>
      <c r="E366" s="177">
        <v>12.573</v>
      </c>
      <c r="F366" s="182"/>
      <c r="G366" s="183">
        <f>E366*F366</f>
        <v>0</v>
      </c>
      <c r="H366" s="184"/>
      <c r="I366" s="196" t="s">
        <v>151</v>
      </c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>
        <v>21</v>
      </c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164"/>
      <c r="BG366" s="164"/>
      <c r="BH366" s="164"/>
    </row>
    <row r="367" spans="1:60" outlineLevel="1">
      <c r="A367" s="191"/>
      <c r="B367" s="172"/>
      <c r="C367" s="240" t="s">
        <v>821</v>
      </c>
      <c r="D367" s="227"/>
      <c r="E367" s="230">
        <v>4.79</v>
      </c>
      <c r="F367" s="183"/>
      <c r="G367" s="183"/>
      <c r="H367" s="184"/>
      <c r="I367" s="196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164"/>
      <c r="BG367" s="164"/>
      <c r="BH367" s="164"/>
    </row>
    <row r="368" spans="1:60" outlineLevel="1">
      <c r="A368" s="191"/>
      <c r="B368" s="172"/>
      <c r="C368" s="240" t="s">
        <v>822</v>
      </c>
      <c r="D368" s="227"/>
      <c r="E368" s="230">
        <v>1.74</v>
      </c>
      <c r="F368" s="183"/>
      <c r="G368" s="183"/>
      <c r="H368" s="184"/>
      <c r="I368" s="196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</row>
    <row r="369" spans="1:60" outlineLevel="1">
      <c r="A369" s="191"/>
      <c r="B369" s="172"/>
      <c r="C369" s="240" t="s">
        <v>823</v>
      </c>
      <c r="D369" s="227"/>
      <c r="E369" s="230">
        <v>3.45</v>
      </c>
      <c r="F369" s="183"/>
      <c r="G369" s="183"/>
      <c r="H369" s="184"/>
      <c r="I369" s="196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</row>
    <row r="370" spans="1:60" outlineLevel="1">
      <c r="A370" s="191"/>
      <c r="B370" s="172"/>
      <c r="C370" s="240" t="s">
        <v>824</v>
      </c>
      <c r="D370" s="227"/>
      <c r="E370" s="230">
        <v>1.45</v>
      </c>
      <c r="F370" s="183"/>
      <c r="G370" s="183"/>
      <c r="H370" s="184"/>
      <c r="I370" s="196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</row>
    <row r="371" spans="1:60" outlineLevel="1">
      <c r="A371" s="191"/>
      <c r="B371" s="172"/>
      <c r="C371" s="240" t="s">
        <v>825</v>
      </c>
      <c r="D371" s="227"/>
      <c r="E371" s="230">
        <v>1.143</v>
      </c>
      <c r="F371" s="183"/>
      <c r="G371" s="183"/>
      <c r="H371" s="184"/>
      <c r="I371" s="196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</row>
    <row r="372" spans="1:60" outlineLevel="1">
      <c r="A372" s="191"/>
      <c r="B372" s="169" t="s">
        <v>826</v>
      </c>
      <c r="C372" s="221"/>
      <c r="D372" s="192"/>
      <c r="E372" s="193"/>
      <c r="F372" s="194"/>
      <c r="G372" s="189"/>
      <c r="H372" s="184"/>
      <c r="I372" s="196"/>
      <c r="J372" s="164"/>
      <c r="K372" s="164">
        <v>1</v>
      </c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</row>
    <row r="373" spans="1:60" outlineLevel="1">
      <c r="A373" s="191"/>
      <c r="B373" s="169" t="s">
        <v>827</v>
      </c>
      <c r="C373" s="221"/>
      <c r="D373" s="192"/>
      <c r="E373" s="193"/>
      <c r="F373" s="194"/>
      <c r="G373" s="189"/>
      <c r="H373" s="184"/>
      <c r="I373" s="196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</row>
    <row r="374" spans="1:60" outlineLevel="1">
      <c r="A374" s="191">
        <v>69</v>
      </c>
      <c r="B374" s="172" t="s">
        <v>828</v>
      </c>
      <c r="C374" s="219" t="s">
        <v>829</v>
      </c>
      <c r="D374" s="174" t="s">
        <v>774</v>
      </c>
      <c r="E374" s="177">
        <v>2576.1916000000001</v>
      </c>
      <c r="F374" s="182"/>
      <c r="G374" s="183">
        <f>E374*F374</f>
        <v>0</v>
      </c>
      <c r="H374" s="184" t="s">
        <v>781</v>
      </c>
      <c r="I374" s="196" t="s">
        <v>207</v>
      </c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>
        <v>21</v>
      </c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</row>
    <row r="375" spans="1:60">
      <c r="A375" s="190" t="s">
        <v>145</v>
      </c>
      <c r="B375" s="171" t="s">
        <v>830</v>
      </c>
      <c r="C375" s="218" t="s">
        <v>831</v>
      </c>
      <c r="D375" s="173"/>
      <c r="E375" s="176"/>
      <c r="F375" s="187">
        <f>SUM(G376:G379)</f>
        <v>0</v>
      </c>
      <c r="G375" s="188"/>
      <c r="H375" s="181"/>
      <c r="I375" s="195"/>
    </row>
    <row r="376" spans="1:60" outlineLevel="1">
      <c r="A376" s="191"/>
      <c r="B376" s="225" t="s">
        <v>832</v>
      </c>
      <c r="C376" s="239"/>
      <c r="D376" s="226"/>
      <c r="E376" s="229"/>
      <c r="F376" s="232"/>
      <c r="G376" s="233"/>
      <c r="H376" s="184"/>
      <c r="I376" s="196"/>
      <c r="J376" s="164"/>
      <c r="K376" s="164">
        <v>1</v>
      </c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  <c r="AZ376" s="164"/>
      <c r="BA376" s="164"/>
      <c r="BB376" s="164"/>
      <c r="BC376" s="164"/>
      <c r="BD376" s="164"/>
      <c r="BE376" s="164"/>
      <c r="BF376" s="164"/>
      <c r="BG376" s="164"/>
      <c r="BH376" s="164"/>
    </row>
    <row r="377" spans="1:60" outlineLevel="1">
      <c r="A377" s="191"/>
      <c r="B377" s="169" t="s">
        <v>833</v>
      </c>
      <c r="C377" s="221"/>
      <c r="D377" s="192"/>
      <c r="E377" s="193"/>
      <c r="F377" s="194"/>
      <c r="G377" s="189"/>
      <c r="H377" s="184"/>
      <c r="I377" s="196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  <c r="AZ377" s="164"/>
      <c r="BA377" s="164"/>
      <c r="BB377" s="164"/>
      <c r="BC377" s="164"/>
      <c r="BD377" s="164"/>
      <c r="BE377" s="164"/>
      <c r="BF377" s="164"/>
      <c r="BG377" s="164"/>
      <c r="BH377" s="164"/>
    </row>
    <row r="378" spans="1:60" outlineLevel="1">
      <c r="A378" s="191">
        <v>70</v>
      </c>
      <c r="B378" s="172" t="s">
        <v>834</v>
      </c>
      <c r="C378" s="219" t="s">
        <v>835</v>
      </c>
      <c r="D378" s="174" t="s">
        <v>217</v>
      </c>
      <c r="E378" s="177">
        <v>65</v>
      </c>
      <c r="F378" s="182"/>
      <c r="G378" s="183">
        <f>E378*F378</f>
        <v>0</v>
      </c>
      <c r="H378" s="184" t="s">
        <v>836</v>
      </c>
      <c r="I378" s="196" t="s">
        <v>207</v>
      </c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>
        <v>21</v>
      </c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164"/>
      <c r="AZ378" s="164"/>
      <c r="BA378" s="164"/>
      <c r="BB378" s="164"/>
      <c r="BC378" s="164"/>
      <c r="BD378" s="164"/>
      <c r="BE378" s="164"/>
      <c r="BF378" s="164"/>
      <c r="BG378" s="164"/>
      <c r="BH378" s="164"/>
    </row>
    <row r="379" spans="1:60" ht="13.5" outlineLevel="1" thickBot="1">
      <c r="A379" s="206"/>
      <c r="B379" s="207"/>
      <c r="C379" s="248" t="s">
        <v>837</v>
      </c>
      <c r="D379" s="245"/>
      <c r="E379" s="246">
        <v>65</v>
      </c>
      <c r="F379" s="211"/>
      <c r="G379" s="211"/>
      <c r="H379" s="212"/>
      <c r="I379" s="213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  <c r="AZ379" s="164"/>
      <c r="BA379" s="164"/>
      <c r="BB379" s="164"/>
      <c r="BC379" s="164"/>
      <c r="BD379" s="164"/>
      <c r="BE379" s="164"/>
      <c r="BF379" s="164"/>
      <c r="BG379" s="164"/>
      <c r="BH379" s="164"/>
    </row>
    <row r="380" spans="1:60" hidden="1">
      <c r="C380" s="105"/>
      <c r="AK380">
        <f>SUM(AK1:AK379)</f>
        <v>0</v>
      </c>
      <c r="AL380">
        <f>SUM(AL1:AL379)</f>
        <v>0</v>
      </c>
      <c r="AN380">
        <v>15</v>
      </c>
      <c r="AO380">
        <v>21</v>
      </c>
    </row>
    <row r="381" spans="1:60" ht="13.5" hidden="1" thickBot="1">
      <c r="A381" s="235"/>
      <c r="B381" s="236" t="s">
        <v>212</v>
      </c>
      <c r="C381" s="242"/>
      <c r="D381" s="237"/>
      <c r="E381" s="237"/>
      <c r="F381" s="237"/>
      <c r="G381" s="238">
        <f>F8+F63+F109+F206+F241+F255+F259+F263+F274+F281+F286+F324+F375</f>
        <v>0</v>
      </c>
      <c r="AN381">
        <f>SUMIF(AM8:AM380,AN380,G8:G380)</f>
        <v>0</v>
      </c>
      <c r="AO381">
        <f>SUMIF(AM8:AM380,AO380,G8:G380)</f>
        <v>0</v>
      </c>
    </row>
  </sheetData>
  <sheetProtection password="D8FF" sheet="1"/>
  <mergeCells count="120">
    <mergeCell ref="C364:G364"/>
    <mergeCell ref="B372:G372"/>
    <mergeCell ref="B373:G373"/>
    <mergeCell ref="F375:G375"/>
    <mergeCell ref="B376:G376"/>
    <mergeCell ref="B377:G377"/>
    <mergeCell ref="B326:G326"/>
    <mergeCell ref="C355:G355"/>
    <mergeCell ref="C356:G356"/>
    <mergeCell ref="C359:G359"/>
    <mergeCell ref="C360:G360"/>
    <mergeCell ref="C363:G363"/>
    <mergeCell ref="B306:G306"/>
    <mergeCell ref="C309:G309"/>
    <mergeCell ref="B321:G321"/>
    <mergeCell ref="B322:G322"/>
    <mergeCell ref="F324:G324"/>
    <mergeCell ref="B325:G325"/>
    <mergeCell ref="C289:G289"/>
    <mergeCell ref="C290:G290"/>
    <mergeCell ref="B292:G292"/>
    <mergeCell ref="B297:G297"/>
    <mergeCell ref="B300:G300"/>
    <mergeCell ref="B301:G301"/>
    <mergeCell ref="F281:G281"/>
    <mergeCell ref="B282:G282"/>
    <mergeCell ref="B283:G283"/>
    <mergeCell ref="C285:G285"/>
    <mergeCell ref="F286:G286"/>
    <mergeCell ref="B287:G287"/>
    <mergeCell ref="F263:G263"/>
    <mergeCell ref="B264:G264"/>
    <mergeCell ref="B268:G268"/>
    <mergeCell ref="B270:G270"/>
    <mergeCell ref="B272:G272"/>
    <mergeCell ref="F274:G274"/>
    <mergeCell ref="C246:G246"/>
    <mergeCell ref="C249:G249"/>
    <mergeCell ref="F255:G255"/>
    <mergeCell ref="B256:G256"/>
    <mergeCell ref="F259:G259"/>
    <mergeCell ref="C261:G261"/>
    <mergeCell ref="B215:G215"/>
    <mergeCell ref="C217:G217"/>
    <mergeCell ref="B220:G220"/>
    <mergeCell ref="B221:G221"/>
    <mergeCell ref="F241:G241"/>
    <mergeCell ref="C243:G243"/>
    <mergeCell ref="C200:G200"/>
    <mergeCell ref="F206:G206"/>
    <mergeCell ref="B207:G207"/>
    <mergeCell ref="B208:G208"/>
    <mergeCell ref="B211:G211"/>
    <mergeCell ref="B214:G214"/>
    <mergeCell ref="C194:G194"/>
    <mergeCell ref="C195:G195"/>
    <mergeCell ref="C196:G196"/>
    <mergeCell ref="C197:G197"/>
    <mergeCell ref="C198:G198"/>
    <mergeCell ref="C199:G199"/>
    <mergeCell ref="B165:G165"/>
    <mergeCell ref="C167:G167"/>
    <mergeCell ref="B169:G169"/>
    <mergeCell ref="B170:G170"/>
    <mergeCell ref="C172:G172"/>
    <mergeCell ref="C184:G184"/>
    <mergeCell ref="B141:G141"/>
    <mergeCell ref="C143:G143"/>
    <mergeCell ref="C144:G144"/>
    <mergeCell ref="C150:G150"/>
    <mergeCell ref="C151:G151"/>
    <mergeCell ref="C161:G161"/>
    <mergeCell ref="B117:G117"/>
    <mergeCell ref="B118:G118"/>
    <mergeCell ref="B123:G123"/>
    <mergeCell ref="B124:G124"/>
    <mergeCell ref="B139:G139"/>
    <mergeCell ref="B140:G140"/>
    <mergeCell ref="C102:G102"/>
    <mergeCell ref="F109:G109"/>
    <mergeCell ref="B110:G110"/>
    <mergeCell ref="B111:G111"/>
    <mergeCell ref="C113:G113"/>
    <mergeCell ref="C114:G114"/>
    <mergeCell ref="C84:G84"/>
    <mergeCell ref="B87:G87"/>
    <mergeCell ref="C89:G89"/>
    <mergeCell ref="B96:G96"/>
    <mergeCell ref="B97:G97"/>
    <mergeCell ref="C99:G99"/>
    <mergeCell ref="B68:G68"/>
    <mergeCell ref="B69:G69"/>
    <mergeCell ref="C71:G71"/>
    <mergeCell ref="C72:G72"/>
    <mergeCell ref="B79:G79"/>
    <mergeCell ref="B80:G80"/>
    <mergeCell ref="B49:G49"/>
    <mergeCell ref="B56:G56"/>
    <mergeCell ref="B57:G57"/>
    <mergeCell ref="F63:G63"/>
    <mergeCell ref="B64:G64"/>
    <mergeCell ref="B65:G65"/>
    <mergeCell ref="B31:G31"/>
    <mergeCell ref="B32:G32"/>
    <mergeCell ref="C34:G34"/>
    <mergeCell ref="B44:G44"/>
    <mergeCell ref="B45:G45"/>
    <mergeCell ref="B48:G48"/>
    <mergeCell ref="B9:G9"/>
    <mergeCell ref="B10:G10"/>
    <mergeCell ref="B23:G23"/>
    <mergeCell ref="B24:G24"/>
    <mergeCell ref="B27:G27"/>
    <mergeCell ref="B28:G2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715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97</v>
      </c>
      <c r="C4" s="168" t="s">
        <v>98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SUM(G9:G75)</f>
        <v>0</v>
      </c>
      <c r="G8" s="180"/>
      <c r="H8" s="181"/>
      <c r="I8" s="195"/>
      <c r="J8" s="54"/>
    </row>
    <row r="9" spans="1:60" outlineLevel="1">
      <c r="A9" s="191"/>
      <c r="B9" s="225" t="s">
        <v>446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69" t="s">
        <v>447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844</v>
      </c>
      <c r="C11" s="219" t="s">
        <v>845</v>
      </c>
      <c r="D11" s="174" t="s">
        <v>256</v>
      </c>
      <c r="E11" s="177">
        <v>145.148</v>
      </c>
      <c r="F11" s="182"/>
      <c r="G11" s="183">
        <f>E11*F11</f>
        <v>0</v>
      </c>
      <c r="H11" s="184" t="s">
        <v>257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846</v>
      </c>
      <c r="D12" s="227"/>
      <c r="E12" s="230"/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40" t="s">
        <v>847</v>
      </c>
      <c r="D13" s="227"/>
      <c r="E13" s="230">
        <v>24.108000000000001</v>
      </c>
      <c r="F13" s="183"/>
      <c r="G13" s="183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0" t="s">
        <v>848</v>
      </c>
      <c r="D14" s="227"/>
      <c r="E14" s="230">
        <v>22.007999999999999</v>
      </c>
      <c r="F14" s="183"/>
      <c r="G14" s="183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849</v>
      </c>
      <c r="D15" s="227"/>
      <c r="E15" s="230">
        <v>22.007999999999999</v>
      </c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850</v>
      </c>
      <c r="D16" s="227"/>
      <c r="E16" s="230">
        <v>23.52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223</v>
      </c>
      <c r="D17" s="227"/>
      <c r="E17" s="230"/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40" t="s">
        <v>851</v>
      </c>
      <c r="D18" s="227"/>
      <c r="E18" s="230"/>
      <c r="F18" s="183"/>
      <c r="G18" s="183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40" t="s">
        <v>852</v>
      </c>
      <c r="D19" s="227"/>
      <c r="E19" s="230">
        <v>2.09</v>
      </c>
      <c r="F19" s="183"/>
      <c r="G19" s="183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40" t="s">
        <v>853</v>
      </c>
      <c r="D20" s="227"/>
      <c r="E20" s="230">
        <v>12.16</v>
      </c>
      <c r="F20" s="183"/>
      <c r="G20" s="183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72"/>
      <c r="C21" s="240" t="s">
        <v>854</v>
      </c>
      <c r="D21" s="227"/>
      <c r="E21" s="230">
        <v>10.64</v>
      </c>
      <c r="F21" s="183"/>
      <c r="G21" s="183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0" t="s">
        <v>855</v>
      </c>
      <c r="D22" s="227"/>
      <c r="E22" s="230">
        <v>10.64</v>
      </c>
      <c r="F22" s="183"/>
      <c r="G22" s="183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40" t="s">
        <v>856</v>
      </c>
      <c r="D23" s="227"/>
      <c r="E23" s="230">
        <v>8.36</v>
      </c>
      <c r="F23" s="183"/>
      <c r="G23" s="183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40" t="s">
        <v>857</v>
      </c>
      <c r="D24" s="227"/>
      <c r="E24" s="230">
        <v>9.6140000000000008</v>
      </c>
      <c r="F24" s="183"/>
      <c r="G24" s="183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2</v>
      </c>
      <c r="B25" s="172" t="s">
        <v>858</v>
      </c>
      <c r="C25" s="219" t="s">
        <v>859</v>
      </c>
      <c r="D25" s="174" t="s">
        <v>256</v>
      </c>
      <c r="E25" s="177">
        <v>145</v>
      </c>
      <c r="F25" s="182"/>
      <c r="G25" s="183">
        <f>E25*F25</f>
        <v>0</v>
      </c>
      <c r="H25" s="184" t="s">
        <v>257</v>
      </c>
      <c r="I25" s="196" t="s">
        <v>207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69" t="s">
        <v>860</v>
      </c>
      <c r="C26" s="221"/>
      <c r="D26" s="192"/>
      <c r="E26" s="193"/>
      <c r="F26" s="194"/>
      <c r="G26" s="189"/>
      <c r="H26" s="184"/>
      <c r="I26" s="196"/>
      <c r="J26" s="163"/>
      <c r="K26" s="164">
        <v>1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ht="22.5" outlineLevel="1">
      <c r="A27" s="191"/>
      <c r="B27" s="169" t="s">
        <v>861</v>
      </c>
      <c r="C27" s="221"/>
      <c r="D27" s="192"/>
      <c r="E27" s="193"/>
      <c r="F27" s="194"/>
      <c r="G27" s="189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5" t="str">
        <f>B27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>
        <v>3</v>
      </c>
      <c r="B28" s="172" t="s">
        <v>862</v>
      </c>
      <c r="C28" s="219" t="s">
        <v>863</v>
      </c>
      <c r="D28" s="174" t="s">
        <v>256</v>
      </c>
      <c r="E28" s="177">
        <v>30.96</v>
      </c>
      <c r="F28" s="182"/>
      <c r="G28" s="183">
        <f>E28*F28</f>
        <v>0</v>
      </c>
      <c r="H28" s="184" t="s">
        <v>257</v>
      </c>
      <c r="I28" s="196" t="s">
        <v>207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40" t="s">
        <v>864</v>
      </c>
      <c r="D29" s="227"/>
      <c r="E29" s="230">
        <v>15.48</v>
      </c>
      <c r="F29" s="183"/>
      <c r="G29" s="183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865</v>
      </c>
      <c r="D30" s="227"/>
      <c r="E30" s="230">
        <v>15.48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4</v>
      </c>
      <c r="B31" s="172" t="s">
        <v>866</v>
      </c>
      <c r="C31" s="219" t="s">
        <v>859</v>
      </c>
      <c r="D31" s="174" t="s">
        <v>256</v>
      </c>
      <c r="E31" s="177">
        <v>30.96</v>
      </c>
      <c r="F31" s="182"/>
      <c r="G31" s="183">
        <f>E31*F31</f>
        <v>0</v>
      </c>
      <c r="H31" s="184" t="s">
        <v>257</v>
      </c>
      <c r="I31" s="196" t="s">
        <v>207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461</v>
      </c>
      <c r="C32" s="221"/>
      <c r="D32" s="192"/>
      <c r="E32" s="193"/>
      <c r="F32" s="194"/>
      <c r="G32" s="189"/>
      <c r="H32" s="184"/>
      <c r="I32" s="196"/>
      <c r="J32" s="163"/>
      <c r="K32" s="164">
        <v>1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69" t="s">
        <v>462</v>
      </c>
      <c r="C33" s="221"/>
      <c r="D33" s="192"/>
      <c r="E33" s="193"/>
      <c r="F33" s="194"/>
      <c r="G33" s="189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5</v>
      </c>
      <c r="B34" s="172" t="s">
        <v>463</v>
      </c>
      <c r="C34" s="219" t="s">
        <v>275</v>
      </c>
      <c r="D34" s="174" t="s">
        <v>256</v>
      </c>
      <c r="E34" s="177">
        <v>24.9</v>
      </c>
      <c r="F34" s="182"/>
      <c r="G34" s="183">
        <f>E34*F34</f>
        <v>0</v>
      </c>
      <c r="H34" s="184" t="s">
        <v>257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867</v>
      </c>
      <c r="D35" s="227"/>
      <c r="E35" s="230">
        <v>9</v>
      </c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40" t="s">
        <v>868</v>
      </c>
      <c r="D36" s="227"/>
      <c r="E36" s="230">
        <v>8.8000000000000007</v>
      </c>
      <c r="F36" s="183"/>
      <c r="G36" s="183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40" t="s">
        <v>869</v>
      </c>
      <c r="D37" s="227"/>
      <c r="E37" s="230">
        <v>7.1</v>
      </c>
      <c r="F37" s="183"/>
      <c r="G37" s="183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69" t="s">
        <v>870</v>
      </c>
      <c r="C38" s="221"/>
      <c r="D38" s="192"/>
      <c r="E38" s="193"/>
      <c r="F38" s="194"/>
      <c r="G38" s="189"/>
      <c r="H38" s="184"/>
      <c r="I38" s="196"/>
      <c r="J38" s="163"/>
      <c r="K38" s="164">
        <v>1</v>
      </c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69" t="s">
        <v>871</v>
      </c>
      <c r="C39" s="221"/>
      <c r="D39" s="192"/>
      <c r="E39" s="193"/>
      <c r="F39" s="194"/>
      <c r="G39" s="189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>
        <v>6</v>
      </c>
      <c r="B40" s="172" t="s">
        <v>872</v>
      </c>
      <c r="C40" s="219" t="s">
        <v>873</v>
      </c>
      <c r="D40" s="174" t="s">
        <v>256</v>
      </c>
      <c r="E40" s="177">
        <v>175</v>
      </c>
      <c r="F40" s="182"/>
      <c r="G40" s="183">
        <f>E40*F40</f>
        <v>0</v>
      </c>
      <c r="H40" s="184" t="s">
        <v>257</v>
      </c>
      <c r="I40" s="196" t="s">
        <v>207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40" t="s">
        <v>874</v>
      </c>
      <c r="D41" s="227"/>
      <c r="E41" s="230">
        <v>175</v>
      </c>
      <c r="F41" s="183"/>
      <c r="G41" s="183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69" t="s">
        <v>465</v>
      </c>
      <c r="C42" s="221"/>
      <c r="D42" s="192"/>
      <c r="E42" s="193"/>
      <c r="F42" s="194"/>
      <c r="G42" s="189"/>
      <c r="H42" s="184"/>
      <c r="I42" s="196"/>
      <c r="J42" s="163"/>
      <c r="K42" s="164">
        <v>1</v>
      </c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69" t="s">
        <v>466</v>
      </c>
      <c r="C43" s="221"/>
      <c r="D43" s="192"/>
      <c r="E43" s="193"/>
      <c r="F43" s="194"/>
      <c r="G43" s="189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>
        <v>7</v>
      </c>
      <c r="B44" s="172" t="s">
        <v>467</v>
      </c>
      <c r="C44" s="219" t="s">
        <v>468</v>
      </c>
      <c r="D44" s="174" t="s">
        <v>256</v>
      </c>
      <c r="E44" s="177">
        <v>43.05</v>
      </c>
      <c r="F44" s="182"/>
      <c r="G44" s="183">
        <f>E44*F44</f>
        <v>0</v>
      </c>
      <c r="H44" s="184" t="s">
        <v>257</v>
      </c>
      <c r="I44" s="196" t="s">
        <v>207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20" t="s">
        <v>469</v>
      </c>
      <c r="D45" s="175"/>
      <c r="E45" s="178"/>
      <c r="F45" s="185"/>
      <c r="G45" s="186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5" t="str">
        <f>C45</f>
        <v>včetně strojního přemístění materiálu pro zásyp ze vzdálenosti do 10 m od okraje zásypu</v>
      </c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875</v>
      </c>
      <c r="D46" s="227"/>
      <c r="E46" s="230"/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876</v>
      </c>
      <c r="D47" s="227"/>
      <c r="E47" s="230">
        <v>8.61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40" t="s">
        <v>877</v>
      </c>
      <c r="D48" s="227"/>
      <c r="E48" s="230">
        <v>7.86</v>
      </c>
      <c r="F48" s="183"/>
      <c r="G48" s="183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40" t="s">
        <v>878</v>
      </c>
      <c r="D49" s="227"/>
      <c r="E49" s="230">
        <v>7.86</v>
      </c>
      <c r="F49" s="183"/>
      <c r="G49" s="183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0" t="s">
        <v>879</v>
      </c>
      <c r="D50" s="227"/>
      <c r="E50" s="230">
        <v>8.4</v>
      </c>
      <c r="F50" s="183"/>
      <c r="G50" s="183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40" t="s">
        <v>223</v>
      </c>
      <c r="D51" s="227"/>
      <c r="E51" s="230"/>
      <c r="F51" s="183"/>
      <c r="G51" s="183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40" t="s">
        <v>880</v>
      </c>
      <c r="D52" s="227"/>
      <c r="E52" s="230">
        <v>5.16</v>
      </c>
      <c r="F52" s="183"/>
      <c r="G52" s="183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881</v>
      </c>
      <c r="D53" s="227"/>
      <c r="E53" s="230">
        <v>5.16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8</v>
      </c>
      <c r="B54" s="172" t="s">
        <v>467</v>
      </c>
      <c r="C54" s="219" t="s">
        <v>468</v>
      </c>
      <c r="D54" s="174" t="s">
        <v>256</v>
      </c>
      <c r="E54" s="177">
        <v>44.432000000000002</v>
      </c>
      <c r="F54" s="182"/>
      <c r="G54" s="183">
        <f>E54*F54</f>
        <v>0</v>
      </c>
      <c r="H54" s="184" t="s">
        <v>257</v>
      </c>
      <c r="I54" s="196" t="s">
        <v>207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20" t="s">
        <v>469</v>
      </c>
      <c r="D55" s="175"/>
      <c r="E55" s="178"/>
      <c r="F55" s="185"/>
      <c r="G55" s="186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včetně strojního přemístění materiálu pro zásyp ze vzdálenosti do 10 m od okraje zásypu</v>
      </c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0" t="s">
        <v>882</v>
      </c>
      <c r="D56" s="227"/>
      <c r="E56" s="230"/>
      <c r="F56" s="183"/>
      <c r="G56" s="183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72"/>
      <c r="C57" s="240" t="s">
        <v>852</v>
      </c>
      <c r="D57" s="227"/>
      <c r="E57" s="230">
        <v>2.09</v>
      </c>
      <c r="F57" s="183"/>
      <c r="G57" s="183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40" t="s">
        <v>853</v>
      </c>
      <c r="D58" s="227"/>
      <c r="E58" s="230">
        <v>12.16</v>
      </c>
      <c r="F58" s="183"/>
      <c r="G58" s="183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40" t="s">
        <v>854</v>
      </c>
      <c r="D59" s="227"/>
      <c r="E59" s="230">
        <v>10.64</v>
      </c>
      <c r="F59" s="183"/>
      <c r="G59" s="183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40" t="s">
        <v>855</v>
      </c>
      <c r="D60" s="227"/>
      <c r="E60" s="230">
        <v>10.64</v>
      </c>
      <c r="F60" s="183"/>
      <c r="G60" s="183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40" t="s">
        <v>856</v>
      </c>
      <c r="D61" s="227"/>
      <c r="E61" s="230">
        <v>8.36</v>
      </c>
      <c r="F61" s="183"/>
      <c r="G61" s="183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40" t="s">
        <v>857</v>
      </c>
      <c r="D62" s="227"/>
      <c r="E62" s="230">
        <v>9.6140000000000008</v>
      </c>
      <c r="F62" s="183"/>
      <c r="G62" s="183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40" t="s">
        <v>883</v>
      </c>
      <c r="D63" s="227"/>
      <c r="E63" s="230">
        <v>-9.0719999999999992</v>
      </c>
      <c r="F63" s="183"/>
      <c r="G63" s="183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69" t="s">
        <v>482</v>
      </c>
      <c r="C64" s="221"/>
      <c r="D64" s="192"/>
      <c r="E64" s="193"/>
      <c r="F64" s="194"/>
      <c r="G64" s="189"/>
      <c r="H64" s="184"/>
      <c r="I64" s="196"/>
      <c r="J64" s="164"/>
      <c r="K64" s="164">
        <v>1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69" t="s">
        <v>483</v>
      </c>
      <c r="C65" s="221"/>
      <c r="D65" s="192"/>
      <c r="E65" s="193"/>
      <c r="F65" s="194"/>
      <c r="G65" s="189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5" t="str">
        <f>B65</f>
        <v>sypaninou z vhodných hornin tř. 1 - 4 nebo materiálem, uloženým ve vzdálenosti do 30 m od vnějšího kraje objektu, pro jakoukoliv míru zhutnění,</v>
      </c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>
        <v>9</v>
      </c>
      <c r="B66" s="172" t="s">
        <v>484</v>
      </c>
      <c r="C66" s="219" t="s">
        <v>480</v>
      </c>
      <c r="D66" s="174" t="s">
        <v>256</v>
      </c>
      <c r="E66" s="177">
        <v>9.1151999999999997</v>
      </c>
      <c r="F66" s="182"/>
      <c r="G66" s="183">
        <f>E66*F66</f>
        <v>0</v>
      </c>
      <c r="H66" s="184" t="s">
        <v>257</v>
      </c>
      <c r="I66" s="196" t="s">
        <v>207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40" t="s">
        <v>884</v>
      </c>
      <c r="D67" s="227"/>
      <c r="E67" s="230"/>
      <c r="F67" s="183"/>
      <c r="G67" s="183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40" t="s">
        <v>885</v>
      </c>
      <c r="D68" s="227"/>
      <c r="E68" s="230">
        <v>2.2959999999999998</v>
      </c>
      <c r="F68" s="183"/>
      <c r="G68" s="183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72"/>
      <c r="C69" s="240" t="s">
        <v>886</v>
      </c>
      <c r="D69" s="227"/>
      <c r="E69" s="230">
        <v>1.2576000000000001</v>
      </c>
      <c r="F69" s="183"/>
      <c r="G69" s="183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72"/>
      <c r="C70" s="240" t="s">
        <v>887</v>
      </c>
      <c r="D70" s="227"/>
      <c r="E70" s="230">
        <v>1.2576000000000001</v>
      </c>
      <c r="F70" s="183"/>
      <c r="G70" s="183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40" t="s">
        <v>888</v>
      </c>
      <c r="D71" s="227"/>
      <c r="E71" s="230">
        <v>2.2400000000000002</v>
      </c>
      <c r="F71" s="183"/>
      <c r="G71" s="183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40" t="s">
        <v>223</v>
      </c>
      <c r="D72" s="227"/>
      <c r="E72" s="230"/>
      <c r="F72" s="183"/>
      <c r="G72" s="183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40" t="s">
        <v>223</v>
      </c>
      <c r="D73" s="227"/>
      <c r="E73" s="230"/>
      <c r="F73" s="183"/>
      <c r="G73" s="183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40" t="s">
        <v>889</v>
      </c>
      <c r="D74" s="227"/>
      <c r="E74" s="230">
        <v>1.032</v>
      </c>
      <c r="F74" s="183"/>
      <c r="G74" s="183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890</v>
      </c>
      <c r="D75" s="227"/>
      <c r="E75" s="230">
        <v>1.032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>
      <c r="A76" s="190" t="s">
        <v>145</v>
      </c>
      <c r="B76" s="171" t="s">
        <v>58</v>
      </c>
      <c r="C76" s="218" t="s">
        <v>502</v>
      </c>
      <c r="D76" s="173"/>
      <c r="E76" s="176"/>
      <c r="F76" s="187">
        <f>SUM(G77:G207)</f>
        <v>0</v>
      </c>
      <c r="G76" s="188"/>
      <c r="H76" s="181"/>
      <c r="I76" s="195"/>
    </row>
    <row r="77" spans="1:60" outlineLevel="1">
      <c r="A77" s="191"/>
      <c r="B77" s="225" t="s">
        <v>891</v>
      </c>
      <c r="C77" s="239"/>
      <c r="D77" s="226"/>
      <c r="E77" s="229"/>
      <c r="F77" s="232"/>
      <c r="G77" s="233"/>
      <c r="H77" s="184"/>
      <c r="I77" s="196"/>
      <c r="J77" s="164"/>
      <c r="K77" s="164">
        <v>1</v>
      </c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69" t="s">
        <v>892</v>
      </c>
      <c r="C78" s="221"/>
      <c r="D78" s="192"/>
      <c r="E78" s="193"/>
      <c r="F78" s="194"/>
      <c r="G78" s="189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>
        <v>10</v>
      </c>
      <c r="B79" s="172" t="s">
        <v>893</v>
      </c>
      <c r="C79" s="219" t="s">
        <v>894</v>
      </c>
      <c r="D79" s="174" t="s">
        <v>249</v>
      </c>
      <c r="E79" s="177">
        <v>187</v>
      </c>
      <c r="F79" s="182"/>
      <c r="G79" s="183">
        <f>E79*F79</f>
        <v>0</v>
      </c>
      <c r="H79" s="184" t="s">
        <v>494</v>
      </c>
      <c r="I79" s="196" t="s">
        <v>207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40" t="s">
        <v>895</v>
      </c>
      <c r="D80" s="227"/>
      <c r="E80" s="230">
        <v>22</v>
      </c>
      <c r="F80" s="183"/>
      <c r="G80" s="183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896</v>
      </c>
      <c r="D81" s="227"/>
      <c r="E81" s="230">
        <v>12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72"/>
      <c r="C82" s="240" t="s">
        <v>897</v>
      </c>
      <c r="D82" s="227"/>
      <c r="E82" s="230">
        <v>47</v>
      </c>
      <c r="F82" s="183"/>
      <c r="G82" s="183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898</v>
      </c>
      <c r="D83" s="227"/>
      <c r="E83" s="230">
        <v>50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40" t="s">
        <v>899</v>
      </c>
      <c r="D84" s="227"/>
      <c r="E84" s="230">
        <v>32</v>
      </c>
      <c r="F84" s="183"/>
      <c r="G84" s="183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40" t="s">
        <v>900</v>
      </c>
      <c r="D85" s="227"/>
      <c r="E85" s="230">
        <v>24</v>
      </c>
      <c r="F85" s="183"/>
      <c r="G85" s="183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69" t="s">
        <v>901</v>
      </c>
      <c r="C86" s="221"/>
      <c r="D86" s="192"/>
      <c r="E86" s="193"/>
      <c r="F86" s="194"/>
      <c r="G86" s="189"/>
      <c r="H86" s="184"/>
      <c r="I86" s="196"/>
      <c r="J86" s="164"/>
      <c r="K86" s="164">
        <v>1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>
        <v>11</v>
      </c>
      <c r="B87" s="172" t="s">
        <v>902</v>
      </c>
      <c r="C87" s="219" t="s">
        <v>903</v>
      </c>
      <c r="D87" s="174" t="s">
        <v>256</v>
      </c>
      <c r="E87" s="177">
        <v>97.125299999999996</v>
      </c>
      <c r="F87" s="182"/>
      <c r="G87" s="183">
        <f>E87*F87</f>
        <v>0</v>
      </c>
      <c r="H87" s="184" t="s">
        <v>904</v>
      </c>
      <c r="I87" s="196" t="s">
        <v>207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72"/>
      <c r="C88" s="240" t="s">
        <v>905</v>
      </c>
      <c r="D88" s="227"/>
      <c r="E88" s="230">
        <v>5.7051999999999996</v>
      </c>
      <c r="F88" s="183"/>
      <c r="G88" s="183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40" t="s">
        <v>906</v>
      </c>
      <c r="D89" s="227"/>
      <c r="E89" s="230">
        <v>5.6475</v>
      </c>
      <c r="F89" s="183"/>
      <c r="G89" s="183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72"/>
      <c r="C90" s="240" t="s">
        <v>907</v>
      </c>
      <c r="D90" s="227"/>
      <c r="E90" s="230">
        <v>3.3965999999999998</v>
      </c>
      <c r="F90" s="183"/>
      <c r="G90" s="183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40" t="s">
        <v>908</v>
      </c>
      <c r="D91" s="227"/>
      <c r="E91" s="230">
        <v>12.699</v>
      </c>
      <c r="F91" s="183"/>
      <c r="G91" s="183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909</v>
      </c>
      <c r="D92" s="227"/>
      <c r="E92" s="230">
        <v>6.9309000000000003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40" t="s">
        <v>910</v>
      </c>
      <c r="D93" s="227"/>
      <c r="E93" s="230">
        <v>7.8029999999999999</v>
      </c>
      <c r="F93" s="183"/>
      <c r="G93" s="183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/>
      <c r="B94" s="172"/>
      <c r="C94" s="240" t="s">
        <v>911</v>
      </c>
      <c r="D94" s="227"/>
      <c r="E94" s="230">
        <v>12.699</v>
      </c>
      <c r="F94" s="183"/>
      <c r="G94" s="183"/>
      <c r="H94" s="184"/>
      <c r="I94" s="196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40" t="s">
        <v>910</v>
      </c>
      <c r="D95" s="227"/>
      <c r="E95" s="230">
        <v>7.8029999999999999</v>
      </c>
      <c r="F95" s="183"/>
      <c r="G95" s="183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72"/>
      <c r="C96" s="240" t="s">
        <v>910</v>
      </c>
      <c r="D96" s="227"/>
      <c r="E96" s="230">
        <v>7.8029999999999999</v>
      </c>
      <c r="F96" s="183"/>
      <c r="G96" s="183"/>
      <c r="H96" s="184"/>
      <c r="I96" s="196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40" t="s">
        <v>912</v>
      </c>
      <c r="D97" s="227"/>
      <c r="E97" s="230">
        <v>8.1952999999999996</v>
      </c>
      <c r="F97" s="183"/>
      <c r="G97" s="183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40" t="s">
        <v>913</v>
      </c>
      <c r="D98" s="227"/>
      <c r="E98" s="230">
        <v>5.3014999999999999</v>
      </c>
      <c r="F98" s="183"/>
      <c r="G98" s="183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40" t="s">
        <v>913</v>
      </c>
      <c r="D99" s="227"/>
      <c r="E99" s="230">
        <v>5.3014999999999999</v>
      </c>
      <c r="F99" s="183"/>
      <c r="G99" s="183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/>
      <c r="B100" s="172"/>
      <c r="C100" s="240" t="s">
        <v>914</v>
      </c>
      <c r="D100" s="227"/>
      <c r="E100" s="230">
        <v>7.84</v>
      </c>
      <c r="F100" s="183"/>
      <c r="G100" s="183"/>
      <c r="H100" s="184"/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>
        <v>12</v>
      </c>
      <c r="B101" s="172" t="s">
        <v>915</v>
      </c>
      <c r="C101" s="219" t="s">
        <v>916</v>
      </c>
      <c r="D101" s="174" t="s">
        <v>256</v>
      </c>
      <c r="E101" s="177">
        <v>25.5442</v>
      </c>
      <c r="F101" s="182"/>
      <c r="G101" s="183">
        <f>E101*F101</f>
        <v>0</v>
      </c>
      <c r="H101" s="184" t="s">
        <v>904</v>
      </c>
      <c r="I101" s="196" t="s">
        <v>207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917</v>
      </c>
      <c r="D102" s="227"/>
      <c r="E102" s="230"/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918</v>
      </c>
      <c r="D103" s="227"/>
      <c r="E103" s="230">
        <v>2.0746000000000002</v>
      </c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40" t="s">
        <v>919</v>
      </c>
      <c r="D104" s="227"/>
      <c r="E104" s="230"/>
      <c r="F104" s="183"/>
      <c r="G104" s="183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920</v>
      </c>
      <c r="D105" s="227"/>
      <c r="E105" s="230">
        <v>1.5096000000000001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921</v>
      </c>
      <c r="D106" s="227"/>
      <c r="E106" s="230"/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922</v>
      </c>
      <c r="D107" s="227"/>
      <c r="E107" s="230">
        <v>3.0804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923</v>
      </c>
      <c r="D108" s="227"/>
      <c r="E108" s="230">
        <v>3.468</v>
      </c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924</v>
      </c>
      <c r="D109" s="227"/>
      <c r="E109" s="230"/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40" t="s">
        <v>923</v>
      </c>
      <c r="D110" s="227"/>
      <c r="E110" s="230">
        <v>3.468</v>
      </c>
      <c r="F110" s="183"/>
      <c r="G110" s="183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40" t="s">
        <v>923</v>
      </c>
      <c r="D111" s="227"/>
      <c r="E111" s="230">
        <v>3.468</v>
      </c>
      <c r="F111" s="183"/>
      <c r="G111" s="183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/>
      <c r="B112" s="172"/>
      <c r="C112" s="240" t="s">
        <v>925</v>
      </c>
      <c r="D112" s="227"/>
      <c r="E112" s="230"/>
      <c r="F112" s="183"/>
      <c r="G112" s="183"/>
      <c r="H112" s="184"/>
      <c r="I112" s="196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40" t="s">
        <v>926</v>
      </c>
      <c r="D113" s="227"/>
      <c r="E113" s="230">
        <v>2.3561999999999999</v>
      </c>
      <c r="F113" s="183"/>
      <c r="G113" s="183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40" t="s">
        <v>926</v>
      </c>
      <c r="D114" s="227"/>
      <c r="E114" s="230">
        <v>2.3561999999999999</v>
      </c>
      <c r="F114" s="183"/>
      <c r="G114" s="183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40" t="s">
        <v>927</v>
      </c>
      <c r="D115" s="227"/>
      <c r="E115" s="230">
        <v>3.7631999999999999</v>
      </c>
      <c r="F115" s="183"/>
      <c r="G115" s="183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69" t="s">
        <v>928</v>
      </c>
      <c r="C116" s="221"/>
      <c r="D116" s="192"/>
      <c r="E116" s="193"/>
      <c r="F116" s="194"/>
      <c r="G116" s="189"/>
      <c r="H116" s="184"/>
      <c r="I116" s="196"/>
      <c r="J116" s="164"/>
      <c r="K116" s="164">
        <v>1</v>
      </c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69" t="s">
        <v>929</v>
      </c>
      <c r="C117" s="221"/>
      <c r="D117" s="192"/>
      <c r="E117" s="193"/>
      <c r="F117" s="194"/>
      <c r="G117" s="189"/>
      <c r="H117" s="184"/>
      <c r="I117" s="196"/>
      <c r="J117" s="164"/>
      <c r="K117" s="164">
        <v>2</v>
      </c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>
        <v>13</v>
      </c>
      <c r="B118" s="172" t="s">
        <v>930</v>
      </c>
      <c r="C118" s="219" t="s">
        <v>931</v>
      </c>
      <c r="D118" s="174" t="s">
        <v>256</v>
      </c>
      <c r="E118" s="177">
        <v>3.15</v>
      </c>
      <c r="F118" s="182"/>
      <c r="G118" s="183">
        <f>E118*F118</f>
        <v>0</v>
      </c>
      <c r="H118" s="184" t="s">
        <v>507</v>
      </c>
      <c r="I118" s="196" t="s">
        <v>207</v>
      </c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>
        <v>21</v>
      </c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/>
      <c r="B119" s="172"/>
      <c r="C119" s="240" t="s">
        <v>932</v>
      </c>
      <c r="D119" s="227"/>
      <c r="E119" s="230">
        <v>3.15</v>
      </c>
      <c r="F119" s="183"/>
      <c r="G119" s="183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69" t="s">
        <v>503</v>
      </c>
      <c r="C120" s="221"/>
      <c r="D120" s="192"/>
      <c r="E120" s="193"/>
      <c r="F120" s="194"/>
      <c r="G120" s="189"/>
      <c r="H120" s="184"/>
      <c r="I120" s="196"/>
      <c r="J120" s="164"/>
      <c r="K120" s="164">
        <v>1</v>
      </c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69" t="s">
        <v>504</v>
      </c>
      <c r="C121" s="221"/>
      <c r="D121" s="192"/>
      <c r="E121" s="193"/>
      <c r="F121" s="194"/>
      <c r="G121" s="189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>
        <v>14</v>
      </c>
      <c r="B122" s="172" t="s">
        <v>505</v>
      </c>
      <c r="C122" s="219" t="s">
        <v>506</v>
      </c>
      <c r="D122" s="174" t="s">
        <v>256</v>
      </c>
      <c r="E122" s="177">
        <v>55.618049999999997</v>
      </c>
      <c r="F122" s="182"/>
      <c r="G122" s="183">
        <f>E122*F122</f>
        <v>0</v>
      </c>
      <c r="H122" s="184" t="s">
        <v>507</v>
      </c>
      <c r="I122" s="196" t="s">
        <v>207</v>
      </c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>
        <v>21</v>
      </c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72"/>
      <c r="C123" s="240" t="s">
        <v>933</v>
      </c>
      <c r="D123" s="227"/>
      <c r="E123" s="230">
        <v>7.3815</v>
      </c>
      <c r="F123" s="183"/>
      <c r="G123" s="183"/>
      <c r="H123" s="184"/>
      <c r="I123" s="196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/>
      <c r="B124" s="172"/>
      <c r="C124" s="240" t="s">
        <v>934</v>
      </c>
      <c r="D124" s="227"/>
      <c r="E124" s="230">
        <v>15.045</v>
      </c>
      <c r="F124" s="183"/>
      <c r="G124" s="183"/>
      <c r="H124" s="184"/>
      <c r="I124" s="196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/>
      <c r="B125" s="172"/>
      <c r="C125" s="240" t="s">
        <v>935</v>
      </c>
      <c r="D125" s="227"/>
      <c r="E125" s="230">
        <v>15.045</v>
      </c>
      <c r="F125" s="183"/>
      <c r="G125" s="183"/>
      <c r="H125" s="184"/>
      <c r="I125" s="196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40" t="s">
        <v>936</v>
      </c>
      <c r="D126" s="227"/>
      <c r="E126" s="230">
        <v>9.8752999999999993</v>
      </c>
      <c r="F126" s="183"/>
      <c r="G126" s="183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/>
      <c r="B127" s="172"/>
      <c r="C127" s="240" t="s">
        <v>937</v>
      </c>
      <c r="D127" s="227"/>
      <c r="E127" s="230"/>
      <c r="F127" s="183"/>
      <c r="G127" s="183"/>
      <c r="H127" s="184"/>
      <c r="I127" s="196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40" t="s">
        <v>938</v>
      </c>
      <c r="D128" s="227"/>
      <c r="E128" s="230">
        <v>2.0760000000000001</v>
      </c>
      <c r="F128" s="183"/>
      <c r="G128" s="183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72"/>
      <c r="C129" s="240" t="s">
        <v>939</v>
      </c>
      <c r="D129" s="227"/>
      <c r="E129" s="230">
        <v>2.5952999999999999</v>
      </c>
      <c r="F129" s="183"/>
      <c r="G129" s="183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/>
      <c r="B130" s="172"/>
      <c r="C130" s="240" t="s">
        <v>940</v>
      </c>
      <c r="D130" s="227"/>
      <c r="E130" s="230">
        <v>3.6</v>
      </c>
      <c r="F130" s="183"/>
      <c r="G130" s="183"/>
      <c r="H130" s="184"/>
      <c r="I130" s="196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69" t="s">
        <v>941</v>
      </c>
      <c r="C131" s="221"/>
      <c r="D131" s="192"/>
      <c r="E131" s="193"/>
      <c r="F131" s="194"/>
      <c r="G131" s="189"/>
      <c r="H131" s="184"/>
      <c r="I131" s="196"/>
      <c r="J131" s="164"/>
      <c r="K131" s="164">
        <v>1</v>
      </c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ht="22.5" outlineLevel="1">
      <c r="A132" s="191"/>
      <c r="B132" s="169" t="s">
        <v>942</v>
      </c>
      <c r="C132" s="221"/>
      <c r="D132" s="192"/>
      <c r="E132" s="193"/>
      <c r="F132" s="194"/>
      <c r="G132" s="189"/>
      <c r="H132" s="184"/>
      <c r="I132" s="196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5" t="str">
        <f>B132</f>
        <v>svislé nebo šikmé (odkloněné) , půdorysně přímé nebo zalomené, stěn základových desek ve volných nebo zapažených jámách, rýhách, šachtách, včetně případných vzpěr,</v>
      </c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>
        <v>15</v>
      </c>
      <c r="B133" s="172" t="s">
        <v>943</v>
      </c>
      <c r="C133" s="219" t="s">
        <v>523</v>
      </c>
      <c r="D133" s="174" t="s">
        <v>217</v>
      </c>
      <c r="E133" s="177">
        <v>33.204500000000003</v>
      </c>
      <c r="F133" s="182"/>
      <c r="G133" s="183">
        <f>E133*F133</f>
        <v>0</v>
      </c>
      <c r="H133" s="184" t="s">
        <v>507</v>
      </c>
      <c r="I133" s="196" t="s">
        <v>207</v>
      </c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>
        <v>21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/>
      <c r="B134" s="172"/>
      <c r="C134" s="240" t="s">
        <v>944</v>
      </c>
      <c r="D134" s="227"/>
      <c r="E134" s="230">
        <v>7.4385000000000003</v>
      </c>
      <c r="F134" s="183"/>
      <c r="G134" s="183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40" t="s">
        <v>945</v>
      </c>
      <c r="D135" s="227"/>
      <c r="E135" s="230">
        <v>4.1849999999999996</v>
      </c>
      <c r="F135" s="183"/>
      <c r="G135" s="183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/>
      <c r="B136" s="172"/>
      <c r="C136" s="240" t="s">
        <v>946</v>
      </c>
      <c r="D136" s="227"/>
      <c r="E136" s="230">
        <v>5.7</v>
      </c>
      <c r="F136" s="183"/>
      <c r="G136" s="183"/>
      <c r="H136" s="184"/>
      <c r="I136" s="196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40" t="s">
        <v>947</v>
      </c>
      <c r="D137" s="227"/>
      <c r="E137" s="230">
        <v>5.9850000000000003</v>
      </c>
      <c r="F137" s="183"/>
      <c r="G137" s="183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40" t="s">
        <v>948</v>
      </c>
      <c r="D138" s="227"/>
      <c r="E138" s="230">
        <v>4.32</v>
      </c>
      <c r="F138" s="183"/>
      <c r="G138" s="183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72"/>
      <c r="C139" s="240" t="s">
        <v>949</v>
      </c>
      <c r="D139" s="227"/>
      <c r="E139" s="230">
        <v>1.5</v>
      </c>
      <c r="F139" s="183"/>
      <c r="G139" s="183"/>
      <c r="H139" s="184"/>
      <c r="I139" s="196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40" t="s">
        <v>223</v>
      </c>
      <c r="D140" s="227"/>
      <c r="E140" s="230"/>
      <c r="F140" s="183"/>
      <c r="G140" s="183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40" t="s">
        <v>950</v>
      </c>
      <c r="D141" s="227"/>
      <c r="E141" s="230">
        <v>1.6759999999999999</v>
      </c>
      <c r="F141" s="183"/>
      <c r="G141" s="183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/>
      <c r="B142" s="172"/>
      <c r="C142" s="240" t="s">
        <v>951</v>
      </c>
      <c r="D142" s="227"/>
      <c r="E142" s="230">
        <v>2.4</v>
      </c>
      <c r="F142" s="183"/>
      <c r="G142" s="183"/>
      <c r="H142" s="184"/>
      <c r="I142" s="196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>
        <v>16</v>
      </c>
      <c r="B143" s="172" t="s">
        <v>952</v>
      </c>
      <c r="C143" s="219" t="s">
        <v>526</v>
      </c>
      <c r="D143" s="174" t="s">
        <v>217</v>
      </c>
      <c r="E143" s="177">
        <v>33.200000000000003</v>
      </c>
      <c r="F143" s="182"/>
      <c r="G143" s="183">
        <f>E143*F143</f>
        <v>0</v>
      </c>
      <c r="H143" s="184" t="s">
        <v>507</v>
      </c>
      <c r="I143" s="196" t="s">
        <v>207</v>
      </c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>
        <v>21</v>
      </c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/>
      <c r="B144" s="172"/>
      <c r="C144" s="220" t="s">
        <v>953</v>
      </c>
      <c r="D144" s="175"/>
      <c r="E144" s="178"/>
      <c r="F144" s="185"/>
      <c r="G144" s="186"/>
      <c r="H144" s="184"/>
      <c r="I144" s="196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5" t="str">
        <f>C144</f>
        <v>Včetně očištění, vytřídění a uložení bedního materiálu.</v>
      </c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69" t="s">
        <v>954</v>
      </c>
      <c r="C145" s="221"/>
      <c r="D145" s="192"/>
      <c r="E145" s="193"/>
      <c r="F145" s="194"/>
      <c r="G145" s="189"/>
      <c r="H145" s="184"/>
      <c r="I145" s="196"/>
      <c r="J145" s="164"/>
      <c r="K145" s="164">
        <v>1</v>
      </c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69" t="s">
        <v>955</v>
      </c>
      <c r="C146" s="221"/>
      <c r="D146" s="192"/>
      <c r="E146" s="193"/>
      <c r="F146" s="194"/>
      <c r="G146" s="189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69" t="s">
        <v>956</v>
      </c>
      <c r="C147" s="221"/>
      <c r="D147" s="192"/>
      <c r="E147" s="193"/>
      <c r="F147" s="194"/>
      <c r="G147" s="189"/>
      <c r="H147" s="184"/>
      <c r="I147" s="196"/>
      <c r="J147" s="164"/>
      <c r="K147" s="164">
        <v>2</v>
      </c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>
      <c r="A148" s="191">
        <v>17</v>
      </c>
      <c r="B148" s="172" t="s">
        <v>957</v>
      </c>
      <c r="C148" s="219" t="s">
        <v>563</v>
      </c>
      <c r="D148" s="174" t="s">
        <v>426</v>
      </c>
      <c r="E148" s="177">
        <v>0.55600000000000005</v>
      </c>
      <c r="F148" s="182"/>
      <c r="G148" s="183">
        <f>E148*F148</f>
        <v>0</v>
      </c>
      <c r="H148" s="184" t="s">
        <v>507</v>
      </c>
      <c r="I148" s="196" t="s">
        <v>207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/>
      <c r="B149" s="172"/>
      <c r="C149" s="240" t="s">
        <v>958</v>
      </c>
      <c r="D149" s="227"/>
      <c r="E149" s="230">
        <v>0.55600000000000005</v>
      </c>
      <c r="F149" s="183"/>
      <c r="G149" s="183"/>
      <c r="H149" s="184"/>
      <c r="I149" s="196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69" t="s">
        <v>959</v>
      </c>
      <c r="C150" s="221"/>
      <c r="D150" s="192"/>
      <c r="E150" s="193"/>
      <c r="F150" s="194"/>
      <c r="G150" s="189"/>
      <c r="H150" s="184"/>
      <c r="I150" s="196"/>
      <c r="J150" s="164"/>
      <c r="K150" s="164">
        <v>2</v>
      </c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>
        <v>18</v>
      </c>
      <c r="B151" s="172" t="s">
        <v>960</v>
      </c>
      <c r="C151" s="219" t="s">
        <v>961</v>
      </c>
      <c r="D151" s="174" t="s">
        <v>426</v>
      </c>
      <c r="E151" s="177">
        <v>3.3359999999999999</v>
      </c>
      <c r="F151" s="182"/>
      <c r="G151" s="183">
        <f>E151*F151</f>
        <v>0</v>
      </c>
      <c r="H151" s="184" t="s">
        <v>507</v>
      </c>
      <c r="I151" s="196" t="s">
        <v>207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40" t="s">
        <v>962</v>
      </c>
      <c r="D152" s="227"/>
      <c r="E152" s="230">
        <v>3.3359999999999999</v>
      </c>
      <c r="F152" s="183"/>
      <c r="G152" s="183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69" t="s">
        <v>963</v>
      </c>
      <c r="C153" s="221"/>
      <c r="D153" s="192"/>
      <c r="E153" s="193"/>
      <c r="F153" s="194"/>
      <c r="G153" s="189"/>
      <c r="H153" s="184"/>
      <c r="I153" s="196"/>
      <c r="J153" s="164"/>
      <c r="K153" s="164">
        <v>1</v>
      </c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69" t="s">
        <v>964</v>
      </c>
      <c r="C154" s="221"/>
      <c r="D154" s="192"/>
      <c r="E154" s="193"/>
      <c r="F154" s="194"/>
      <c r="G154" s="189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>
        <v>19</v>
      </c>
      <c r="B155" s="172" t="s">
        <v>965</v>
      </c>
      <c r="C155" s="219" t="s">
        <v>506</v>
      </c>
      <c r="D155" s="174" t="s">
        <v>256</v>
      </c>
      <c r="E155" s="177">
        <v>34.44</v>
      </c>
      <c r="F155" s="182"/>
      <c r="G155" s="183">
        <f>E155*F155</f>
        <v>0</v>
      </c>
      <c r="H155" s="184" t="s">
        <v>507</v>
      </c>
      <c r="I155" s="196" t="s">
        <v>207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/>
      <c r="B156" s="172"/>
      <c r="C156" s="240" t="s">
        <v>966</v>
      </c>
      <c r="D156" s="227"/>
      <c r="E156" s="230">
        <v>6.8879999999999999</v>
      </c>
      <c r="F156" s="183"/>
      <c r="G156" s="183"/>
      <c r="H156" s="184"/>
      <c r="I156" s="196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40" t="s">
        <v>967</v>
      </c>
      <c r="D157" s="227"/>
      <c r="E157" s="230">
        <v>10.416</v>
      </c>
      <c r="F157" s="183"/>
      <c r="G157" s="183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40" t="s">
        <v>968</v>
      </c>
      <c r="D158" s="227"/>
      <c r="E158" s="230">
        <v>10.416</v>
      </c>
      <c r="F158" s="183"/>
      <c r="G158" s="183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40" t="s">
        <v>969</v>
      </c>
      <c r="D159" s="227"/>
      <c r="E159" s="230">
        <v>6.72</v>
      </c>
      <c r="F159" s="183"/>
      <c r="G159" s="183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/>
      <c r="B160" s="169" t="s">
        <v>520</v>
      </c>
      <c r="C160" s="221"/>
      <c r="D160" s="192"/>
      <c r="E160" s="193"/>
      <c r="F160" s="194"/>
      <c r="G160" s="189"/>
      <c r="H160" s="184"/>
      <c r="I160" s="196"/>
      <c r="J160" s="164"/>
      <c r="K160" s="164">
        <v>1</v>
      </c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ht="22.5" outlineLevel="1">
      <c r="A161" s="191"/>
      <c r="B161" s="169" t="s">
        <v>521</v>
      </c>
      <c r="C161" s="221"/>
      <c r="D161" s="192"/>
      <c r="E161" s="193"/>
      <c r="F161" s="194"/>
      <c r="G161" s="189"/>
      <c r="H161" s="184"/>
      <c r="I161" s="196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5" t="str">
        <f>B161</f>
        <v>svislé nebo šikmé (odkloněné), půdorysně přímé nebo zalomené, stěn základových pasů ve volných nebo zapažených jámách, rýhách, šachtách, včetně případných vzpěr,</v>
      </c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>
        <v>20</v>
      </c>
      <c r="B162" s="172" t="s">
        <v>522</v>
      </c>
      <c r="C162" s="219" t="s">
        <v>523</v>
      </c>
      <c r="D162" s="174" t="s">
        <v>217</v>
      </c>
      <c r="E162" s="177">
        <v>10.48</v>
      </c>
      <c r="F162" s="182"/>
      <c r="G162" s="183">
        <f>E162*F162</f>
        <v>0</v>
      </c>
      <c r="H162" s="184" t="s">
        <v>507</v>
      </c>
      <c r="I162" s="196" t="s">
        <v>207</v>
      </c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>
        <v>21</v>
      </c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40" t="s">
        <v>970</v>
      </c>
      <c r="D163" s="227"/>
      <c r="E163" s="230">
        <v>0.48</v>
      </c>
      <c r="F163" s="183"/>
      <c r="G163" s="183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/>
      <c r="B164" s="172"/>
      <c r="C164" s="240" t="s">
        <v>971</v>
      </c>
      <c r="D164" s="227"/>
      <c r="E164" s="230">
        <v>10</v>
      </c>
      <c r="F164" s="183"/>
      <c r="G164" s="183"/>
      <c r="H164" s="184"/>
      <c r="I164" s="196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>
        <v>21</v>
      </c>
      <c r="B165" s="172" t="s">
        <v>525</v>
      </c>
      <c r="C165" s="219" t="s">
        <v>526</v>
      </c>
      <c r="D165" s="174" t="s">
        <v>217</v>
      </c>
      <c r="E165" s="177">
        <v>10.5</v>
      </c>
      <c r="F165" s="182"/>
      <c r="G165" s="183">
        <f>E165*F165</f>
        <v>0</v>
      </c>
      <c r="H165" s="184" t="s">
        <v>507</v>
      </c>
      <c r="I165" s="196" t="s">
        <v>207</v>
      </c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>
        <v>21</v>
      </c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/>
      <c r="B166" s="172"/>
      <c r="C166" s="220" t="s">
        <v>527</v>
      </c>
      <c r="D166" s="175"/>
      <c r="E166" s="178"/>
      <c r="F166" s="185"/>
      <c r="G166" s="186"/>
      <c r="H166" s="184"/>
      <c r="I166" s="196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5" t="str">
        <f>C166</f>
        <v>Včetně očištění, vytřídění a uložení bednicího materiálu.</v>
      </c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69" t="s">
        <v>972</v>
      </c>
      <c r="C167" s="221"/>
      <c r="D167" s="192"/>
      <c r="E167" s="193"/>
      <c r="F167" s="194"/>
      <c r="G167" s="189"/>
      <c r="H167" s="184"/>
      <c r="I167" s="196"/>
      <c r="J167" s="164"/>
      <c r="K167" s="164">
        <v>1</v>
      </c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69" t="s">
        <v>973</v>
      </c>
      <c r="C168" s="221"/>
      <c r="D168" s="192"/>
      <c r="E168" s="193"/>
      <c r="F168" s="194"/>
      <c r="G168" s="189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>
        <v>22</v>
      </c>
      <c r="B169" s="172" t="s">
        <v>974</v>
      </c>
      <c r="C169" s="219" t="s">
        <v>975</v>
      </c>
      <c r="D169" s="174" t="s">
        <v>344</v>
      </c>
      <c r="E169" s="177">
        <v>14</v>
      </c>
      <c r="F169" s="182"/>
      <c r="G169" s="183">
        <f>E169*F169</f>
        <v>0</v>
      </c>
      <c r="H169" s="184" t="s">
        <v>507</v>
      </c>
      <c r="I169" s="196" t="s">
        <v>207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>
        <v>21</v>
      </c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/>
      <c r="B170" s="172"/>
      <c r="C170" s="240" t="s">
        <v>976</v>
      </c>
      <c r="D170" s="227"/>
      <c r="E170" s="230">
        <v>14</v>
      </c>
      <c r="F170" s="183"/>
      <c r="G170" s="183"/>
      <c r="H170" s="184"/>
      <c r="I170" s="196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>
        <v>23</v>
      </c>
      <c r="B171" s="172" t="s">
        <v>977</v>
      </c>
      <c r="C171" s="219" t="s">
        <v>978</v>
      </c>
      <c r="D171" s="174" t="s">
        <v>344</v>
      </c>
      <c r="E171" s="177">
        <v>19</v>
      </c>
      <c r="F171" s="182"/>
      <c r="G171" s="183">
        <f>E171*F171</f>
        <v>0</v>
      </c>
      <c r="H171" s="184" t="s">
        <v>507</v>
      </c>
      <c r="I171" s="196" t="s">
        <v>207</v>
      </c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>
        <v>21</v>
      </c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40" t="s">
        <v>979</v>
      </c>
      <c r="D172" s="227"/>
      <c r="E172" s="230">
        <v>19</v>
      </c>
      <c r="F172" s="183"/>
      <c r="G172" s="183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69" t="s">
        <v>980</v>
      </c>
      <c r="C173" s="221"/>
      <c r="D173" s="192"/>
      <c r="E173" s="193"/>
      <c r="F173" s="194"/>
      <c r="G173" s="189"/>
      <c r="H173" s="184"/>
      <c r="I173" s="196"/>
      <c r="J173" s="164"/>
      <c r="K173" s="164">
        <v>1</v>
      </c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/>
      <c r="B174" s="169" t="s">
        <v>981</v>
      </c>
      <c r="C174" s="221"/>
      <c r="D174" s="192"/>
      <c r="E174" s="193"/>
      <c r="F174" s="194"/>
      <c r="G174" s="189"/>
      <c r="H174" s="184"/>
      <c r="I174" s="196"/>
      <c r="J174" s="164"/>
      <c r="K174" s="164">
        <v>2</v>
      </c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>
        <v>24</v>
      </c>
      <c r="B175" s="172" t="s">
        <v>982</v>
      </c>
      <c r="C175" s="219" t="s">
        <v>983</v>
      </c>
      <c r="D175" s="174" t="s">
        <v>426</v>
      </c>
      <c r="E175" s="177">
        <v>1.0331999999999999</v>
      </c>
      <c r="F175" s="182"/>
      <c r="G175" s="183">
        <f>E175*F175</f>
        <v>0</v>
      </c>
      <c r="H175" s="184" t="s">
        <v>507</v>
      </c>
      <c r="I175" s="196" t="s">
        <v>207</v>
      </c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>
        <v>21</v>
      </c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/>
      <c r="B176" s="172"/>
      <c r="C176" s="220" t="s">
        <v>984</v>
      </c>
      <c r="D176" s="175"/>
      <c r="E176" s="178"/>
      <c r="F176" s="185"/>
      <c r="G176" s="186"/>
      <c r="H176" s="184"/>
      <c r="I176" s="196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5" t="str">
        <f>C176</f>
        <v>Včetně výztuže navazující na základovou zeď ze ztraceného bednění.</v>
      </c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/>
      <c r="B177" s="172"/>
      <c r="C177" s="240" t="s">
        <v>985</v>
      </c>
      <c r="D177" s="227"/>
      <c r="E177" s="230">
        <v>1.0331999999999999</v>
      </c>
      <c r="F177" s="183"/>
      <c r="G177" s="183"/>
      <c r="H177" s="184"/>
      <c r="I177" s="196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69" t="s">
        <v>986</v>
      </c>
      <c r="C178" s="221"/>
      <c r="D178" s="192"/>
      <c r="E178" s="193"/>
      <c r="F178" s="194"/>
      <c r="G178" s="189"/>
      <c r="H178" s="184"/>
      <c r="I178" s="196"/>
      <c r="J178" s="164"/>
      <c r="K178" s="164">
        <v>1</v>
      </c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/>
      <c r="B179" s="169" t="s">
        <v>987</v>
      </c>
      <c r="C179" s="221"/>
      <c r="D179" s="192"/>
      <c r="E179" s="193"/>
      <c r="F179" s="194"/>
      <c r="G179" s="189"/>
      <c r="H179" s="184"/>
      <c r="I179" s="196"/>
      <c r="J179" s="164"/>
      <c r="K179" s="164">
        <v>2</v>
      </c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>
        <v>25</v>
      </c>
      <c r="B180" s="172" t="s">
        <v>988</v>
      </c>
      <c r="C180" s="219" t="s">
        <v>983</v>
      </c>
      <c r="D180" s="174" t="s">
        <v>426</v>
      </c>
      <c r="E180" s="177">
        <v>2.6269</v>
      </c>
      <c r="F180" s="182"/>
      <c r="G180" s="183">
        <f>E180*F180</f>
        <v>0</v>
      </c>
      <c r="H180" s="184" t="s">
        <v>507</v>
      </c>
      <c r="I180" s="196" t="s">
        <v>207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72"/>
      <c r="C181" s="220" t="s">
        <v>989</v>
      </c>
      <c r="D181" s="175"/>
      <c r="E181" s="178"/>
      <c r="F181" s="185"/>
      <c r="G181" s="186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5" t="str">
        <f>C181</f>
        <v>Včetně výztuže navazující na desku.</v>
      </c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72"/>
      <c r="C182" s="240" t="s">
        <v>990</v>
      </c>
      <c r="D182" s="227"/>
      <c r="E182" s="230">
        <v>0.40050000000000002</v>
      </c>
      <c r="F182" s="183"/>
      <c r="G182" s="183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/>
      <c r="B183" s="172"/>
      <c r="C183" s="240" t="s">
        <v>991</v>
      </c>
      <c r="D183" s="227"/>
      <c r="E183" s="230">
        <v>2.2263999999999999</v>
      </c>
      <c r="F183" s="183"/>
      <c r="G183" s="183"/>
      <c r="H183" s="184"/>
      <c r="I183" s="196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91"/>
      <c r="B184" s="169" t="s">
        <v>992</v>
      </c>
      <c r="C184" s="221"/>
      <c r="D184" s="192"/>
      <c r="E184" s="193"/>
      <c r="F184" s="194"/>
      <c r="G184" s="189"/>
      <c r="H184" s="184"/>
      <c r="I184" s="196"/>
      <c r="J184" s="164"/>
      <c r="K184" s="164">
        <v>1</v>
      </c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/>
      <c r="B185" s="169" t="s">
        <v>993</v>
      </c>
      <c r="C185" s="221"/>
      <c r="D185" s="192"/>
      <c r="E185" s="193"/>
      <c r="F185" s="194"/>
      <c r="G185" s="189"/>
      <c r="H185" s="184"/>
      <c r="I185" s="196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>
        <v>26</v>
      </c>
      <c r="B186" s="172" t="s">
        <v>994</v>
      </c>
      <c r="C186" s="219" t="s">
        <v>995</v>
      </c>
      <c r="D186" s="174" t="s">
        <v>217</v>
      </c>
      <c r="E186" s="177">
        <v>13.355</v>
      </c>
      <c r="F186" s="182"/>
      <c r="G186" s="183">
        <f>E186*F186</f>
        <v>0</v>
      </c>
      <c r="H186" s="184" t="s">
        <v>507</v>
      </c>
      <c r="I186" s="196" t="s">
        <v>207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/>
      <c r="B187" s="172"/>
      <c r="C187" s="240" t="s">
        <v>996</v>
      </c>
      <c r="D187" s="227"/>
      <c r="E187" s="230"/>
      <c r="F187" s="183"/>
      <c r="G187" s="183"/>
      <c r="H187" s="184"/>
      <c r="I187" s="196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40" t="s">
        <v>997</v>
      </c>
      <c r="D188" s="227"/>
      <c r="E188" s="230">
        <v>7.3550000000000004</v>
      </c>
      <c r="F188" s="183"/>
      <c r="G188" s="183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/>
      <c r="B189" s="172"/>
      <c r="C189" s="240" t="s">
        <v>998</v>
      </c>
      <c r="D189" s="227"/>
      <c r="E189" s="230">
        <v>6</v>
      </c>
      <c r="F189" s="183"/>
      <c r="G189" s="183"/>
      <c r="H189" s="184"/>
      <c r="I189" s="196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>
        <v>27</v>
      </c>
      <c r="B190" s="172" t="s">
        <v>999</v>
      </c>
      <c r="C190" s="219" t="s">
        <v>1000</v>
      </c>
      <c r="D190" s="174" t="s">
        <v>217</v>
      </c>
      <c r="E190" s="177">
        <v>55.66</v>
      </c>
      <c r="F190" s="182"/>
      <c r="G190" s="183">
        <f>E190*F190</f>
        <v>0</v>
      </c>
      <c r="H190" s="184" t="s">
        <v>507</v>
      </c>
      <c r="I190" s="196" t="s">
        <v>207</v>
      </c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>
        <v>21</v>
      </c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/>
      <c r="B191" s="172"/>
      <c r="C191" s="240" t="s">
        <v>1001</v>
      </c>
      <c r="D191" s="227"/>
      <c r="E191" s="230">
        <v>11</v>
      </c>
      <c r="F191" s="183"/>
      <c r="G191" s="183"/>
      <c r="H191" s="184"/>
      <c r="I191" s="196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>
      <c r="A192" s="191"/>
      <c r="B192" s="172"/>
      <c r="C192" s="240" t="s">
        <v>1002</v>
      </c>
      <c r="D192" s="227"/>
      <c r="E192" s="230">
        <v>16.329999999999998</v>
      </c>
      <c r="F192" s="183"/>
      <c r="G192" s="183"/>
      <c r="H192" s="184"/>
      <c r="I192" s="196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/>
      <c r="B193" s="172"/>
      <c r="C193" s="240" t="s">
        <v>1003</v>
      </c>
      <c r="D193" s="227"/>
      <c r="E193" s="230">
        <v>17.13</v>
      </c>
      <c r="F193" s="183"/>
      <c r="G193" s="183"/>
      <c r="H193" s="184"/>
      <c r="I193" s="196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40" t="s">
        <v>1004</v>
      </c>
      <c r="D194" s="227"/>
      <c r="E194" s="230">
        <v>11.2</v>
      </c>
      <c r="F194" s="183"/>
      <c r="G194" s="183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>
        <v>28</v>
      </c>
      <c r="B195" s="172" t="s">
        <v>1005</v>
      </c>
      <c r="C195" s="219" t="s">
        <v>1006</v>
      </c>
      <c r="D195" s="174" t="s">
        <v>344</v>
      </c>
      <c r="E195" s="177">
        <v>126</v>
      </c>
      <c r="F195" s="182"/>
      <c r="G195" s="183">
        <f>E195*F195</f>
        <v>0</v>
      </c>
      <c r="H195" s="184"/>
      <c r="I195" s="196" t="s">
        <v>151</v>
      </c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>
        <v>21</v>
      </c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/>
      <c r="B196" s="172"/>
      <c r="C196" s="220" t="s">
        <v>1007</v>
      </c>
      <c r="D196" s="175"/>
      <c r="E196" s="178"/>
      <c r="F196" s="185"/>
      <c r="G196" s="186"/>
      <c r="H196" s="184"/>
      <c r="I196" s="196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5" t="str">
        <f>C196</f>
        <v>Patka plotová</v>
      </c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72"/>
      <c r="C197" s="240" t="s">
        <v>1008</v>
      </c>
      <c r="D197" s="227"/>
      <c r="E197" s="230">
        <v>16</v>
      </c>
      <c r="F197" s="183"/>
      <c r="G197" s="183"/>
      <c r="H197" s="184"/>
      <c r="I197" s="196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/>
      <c r="B198" s="172"/>
      <c r="C198" s="240" t="s">
        <v>1009</v>
      </c>
      <c r="D198" s="227"/>
      <c r="E198" s="230">
        <v>5</v>
      </c>
      <c r="F198" s="183"/>
      <c r="G198" s="183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40" t="s">
        <v>1010</v>
      </c>
      <c r="D199" s="227"/>
      <c r="E199" s="230">
        <v>37</v>
      </c>
      <c r="F199" s="183"/>
      <c r="G199" s="183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>
      <c r="A200" s="191"/>
      <c r="B200" s="172"/>
      <c r="C200" s="240" t="s">
        <v>1011</v>
      </c>
      <c r="D200" s="227"/>
      <c r="E200" s="230">
        <v>36</v>
      </c>
      <c r="F200" s="183"/>
      <c r="G200" s="183"/>
      <c r="H200" s="184"/>
      <c r="I200" s="196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40" t="s">
        <v>899</v>
      </c>
      <c r="D201" s="227"/>
      <c r="E201" s="230">
        <v>32</v>
      </c>
      <c r="F201" s="183"/>
      <c r="G201" s="183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91">
        <v>29</v>
      </c>
      <c r="B202" s="172" t="s">
        <v>1012</v>
      </c>
      <c r="C202" s="219" t="s">
        <v>1013</v>
      </c>
      <c r="D202" s="174" t="s">
        <v>344</v>
      </c>
      <c r="E202" s="177">
        <v>126</v>
      </c>
      <c r="F202" s="182"/>
      <c r="G202" s="183">
        <f>E202*F202</f>
        <v>0</v>
      </c>
      <c r="H202" s="184"/>
      <c r="I202" s="196" t="s">
        <v>151</v>
      </c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>
        <v>21</v>
      </c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/>
      <c r="B203" s="172"/>
      <c r="C203" s="240" t="s">
        <v>1008</v>
      </c>
      <c r="D203" s="227"/>
      <c r="E203" s="230">
        <v>16</v>
      </c>
      <c r="F203" s="183"/>
      <c r="G203" s="183"/>
      <c r="H203" s="184"/>
      <c r="I203" s="196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>
      <c r="A204" s="191"/>
      <c r="B204" s="172"/>
      <c r="C204" s="240" t="s">
        <v>1009</v>
      </c>
      <c r="D204" s="227"/>
      <c r="E204" s="230">
        <v>5</v>
      </c>
      <c r="F204" s="183"/>
      <c r="G204" s="183"/>
      <c r="H204" s="184"/>
      <c r="I204" s="196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/>
      <c r="B205" s="172"/>
      <c r="C205" s="240" t="s">
        <v>1010</v>
      </c>
      <c r="D205" s="227"/>
      <c r="E205" s="230">
        <v>37</v>
      </c>
      <c r="F205" s="183"/>
      <c r="G205" s="183"/>
      <c r="H205" s="184"/>
      <c r="I205" s="196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>
      <c r="A206" s="191"/>
      <c r="B206" s="172"/>
      <c r="C206" s="240" t="s">
        <v>1011</v>
      </c>
      <c r="D206" s="227"/>
      <c r="E206" s="230">
        <v>36</v>
      </c>
      <c r="F206" s="183"/>
      <c r="G206" s="183"/>
      <c r="H206" s="184"/>
      <c r="I206" s="196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91"/>
      <c r="B207" s="172"/>
      <c r="C207" s="240" t="s">
        <v>899</v>
      </c>
      <c r="D207" s="227"/>
      <c r="E207" s="230">
        <v>32</v>
      </c>
      <c r="F207" s="183"/>
      <c r="G207" s="183"/>
      <c r="H207" s="184"/>
      <c r="I207" s="196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>
      <c r="A208" s="190" t="s">
        <v>145</v>
      </c>
      <c r="B208" s="171" t="s">
        <v>550</v>
      </c>
      <c r="C208" s="218" t="s">
        <v>551</v>
      </c>
      <c r="D208" s="173"/>
      <c r="E208" s="176"/>
      <c r="F208" s="187">
        <f>SUM(G209:G320)</f>
        <v>0</v>
      </c>
      <c r="G208" s="188"/>
      <c r="H208" s="181"/>
      <c r="I208" s="195"/>
    </row>
    <row r="209" spans="1:60" outlineLevel="1">
      <c r="A209" s="191"/>
      <c r="B209" s="225" t="s">
        <v>552</v>
      </c>
      <c r="C209" s="239"/>
      <c r="D209" s="226"/>
      <c r="E209" s="229"/>
      <c r="F209" s="232"/>
      <c r="G209" s="233"/>
      <c r="H209" s="184"/>
      <c r="I209" s="196"/>
      <c r="J209" s="164"/>
      <c r="K209" s="164">
        <v>1</v>
      </c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>
      <c r="A210" s="191"/>
      <c r="B210" s="169" t="s">
        <v>553</v>
      </c>
      <c r="C210" s="221"/>
      <c r="D210" s="192"/>
      <c r="E210" s="193"/>
      <c r="F210" s="194"/>
      <c r="G210" s="189"/>
      <c r="H210" s="184"/>
      <c r="I210" s="196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>
        <v>30</v>
      </c>
      <c r="B211" s="172" t="s">
        <v>554</v>
      </c>
      <c r="C211" s="219" t="s">
        <v>555</v>
      </c>
      <c r="D211" s="174" t="s">
        <v>217</v>
      </c>
      <c r="E211" s="177">
        <v>345.24160000000001</v>
      </c>
      <c r="F211" s="182"/>
      <c r="G211" s="183">
        <f>E211*F211</f>
        <v>0</v>
      </c>
      <c r="H211" s="184" t="s">
        <v>507</v>
      </c>
      <c r="I211" s="196" t="s">
        <v>207</v>
      </c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>
        <v>21</v>
      </c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/>
      <c r="B212" s="172"/>
      <c r="C212" s="220" t="s">
        <v>556</v>
      </c>
      <c r="D212" s="175"/>
      <c r="E212" s="178"/>
      <c r="F212" s="185"/>
      <c r="G212" s="186"/>
      <c r="H212" s="184"/>
      <c r="I212" s="196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5" t="str">
        <f>C212</f>
        <v>Specifikace 1.01</v>
      </c>
      <c r="BB212" s="164"/>
      <c r="BC212" s="164"/>
      <c r="BD212" s="164"/>
      <c r="BE212" s="164"/>
      <c r="BF212" s="164"/>
      <c r="BG212" s="164"/>
      <c r="BH212" s="164"/>
    </row>
    <row r="213" spans="1:60" ht="22.5" outlineLevel="1">
      <c r="A213" s="191"/>
      <c r="B213" s="172"/>
      <c r="C213" s="220" t="s">
        <v>557</v>
      </c>
      <c r="D213" s="175"/>
      <c r="E213" s="178"/>
      <c r="F213" s="185"/>
      <c r="G213" s="186"/>
      <c r="H213" s="184"/>
      <c r="I213" s="196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5" t="str">
        <f>C213</f>
        <v>Obsahuje veškerý hlavní a pomocný materiál, rovněž pak hlavní, pomocné a přidružené práce (např. řezání, napojování, kotvení, provázání stěn) kromě položek vysloveně uvedených samostatně.</v>
      </c>
      <c r="BB213" s="164"/>
      <c r="BC213" s="164"/>
      <c r="BD213" s="164"/>
      <c r="BE213" s="164"/>
      <c r="BF213" s="164"/>
      <c r="BG213" s="164"/>
      <c r="BH213" s="164"/>
    </row>
    <row r="214" spans="1:60" outlineLevel="1">
      <c r="A214" s="191"/>
      <c r="B214" s="172"/>
      <c r="C214" s="240" t="s">
        <v>1014</v>
      </c>
      <c r="D214" s="227"/>
      <c r="E214" s="230">
        <v>87</v>
      </c>
      <c r="F214" s="183"/>
      <c r="G214" s="183"/>
      <c r="H214" s="184"/>
      <c r="I214" s="196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/>
      <c r="B215" s="172"/>
      <c r="C215" s="240" t="s">
        <v>1015</v>
      </c>
      <c r="D215" s="227"/>
      <c r="E215" s="230">
        <v>-14.044</v>
      </c>
      <c r="F215" s="183"/>
      <c r="G215" s="183"/>
      <c r="H215" s="184"/>
      <c r="I215" s="196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/>
      <c r="B216" s="172"/>
      <c r="C216" s="240" t="s">
        <v>1016</v>
      </c>
      <c r="D216" s="227"/>
      <c r="E216" s="230">
        <v>116.7</v>
      </c>
      <c r="F216" s="183"/>
      <c r="G216" s="183"/>
      <c r="H216" s="184"/>
      <c r="I216" s="196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91"/>
      <c r="B217" s="172"/>
      <c r="C217" s="240" t="s">
        <v>1017</v>
      </c>
      <c r="D217" s="227"/>
      <c r="E217" s="230">
        <v>-12.484</v>
      </c>
      <c r="F217" s="183"/>
      <c r="G217" s="183"/>
      <c r="H217" s="184"/>
      <c r="I217" s="196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91"/>
      <c r="B218" s="172"/>
      <c r="C218" s="240" t="s">
        <v>1018</v>
      </c>
      <c r="D218" s="227"/>
      <c r="E218" s="230">
        <v>116.7</v>
      </c>
      <c r="F218" s="183"/>
      <c r="G218" s="183"/>
      <c r="H218" s="184"/>
      <c r="I218" s="196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91"/>
      <c r="B219" s="172"/>
      <c r="C219" s="240" t="s">
        <v>1019</v>
      </c>
      <c r="D219" s="227"/>
      <c r="E219" s="230">
        <v>-11.064</v>
      </c>
      <c r="F219" s="183"/>
      <c r="G219" s="183"/>
      <c r="H219" s="184"/>
      <c r="I219" s="196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/>
      <c r="B220" s="172"/>
      <c r="C220" s="240" t="s">
        <v>1020</v>
      </c>
      <c r="D220" s="227"/>
      <c r="E220" s="230">
        <v>83.4</v>
      </c>
      <c r="F220" s="183"/>
      <c r="G220" s="183"/>
      <c r="H220" s="184"/>
      <c r="I220" s="196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72"/>
      <c r="C221" s="240" t="s">
        <v>1021</v>
      </c>
      <c r="D221" s="227"/>
      <c r="E221" s="230">
        <v>-8.4239999999999995</v>
      </c>
      <c r="F221" s="183"/>
      <c r="G221" s="183"/>
      <c r="H221" s="184"/>
      <c r="I221" s="196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/>
      <c r="B222" s="172"/>
      <c r="C222" s="240" t="s">
        <v>1022</v>
      </c>
      <c r="D222" s="227"/>
      <c r="E222" s="230">
        <v>-12.542400000000001</v>
      </c>
      <c r="F222" s="183"/>
      <c r="G222" s="183"/>
      <c r="H222" s="184"/>
      <c r="I222" s="196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>
      <c r="A223" s="191"/>
      <c r="B223" s="169" t="s">
        <v>560</v>
      </c>
      <c r="C223" s="221"/>
      <c r="D223" s="192"/>
      <c r="E223" s="193"/>
      <c r="F223" s="194"/>
      <c r="G223" s="189"/>
      <c r="H223" s="184"/>
      <c r="I223" s="196"/>
      <c r="J223" s="164"/>
      <c r="K223" s="164">
        <v>1</v>
      </c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</row>
    <row r="224" spans="1:60" outlineLevel="1">
      <c r="A224" s="191"/>
      <c r="B224" s="169" t="s">
        <v>561</v>
      </c>
      <c r="C224" s="221"/>
      <c r="D224" s="192"/>
      <c r="E224" s="193"/>
      <c r="F224" s="194"/>
      <c r="G224" s="189"/>
      <c r="H224" s="184"/>
      <c r="I224" s="196"/>
      <c r="J224" s="164"/>
      <c r="K224" s="164">
        <v>2</v>
      </c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>
        <v>31</v>
      </c>
      <c r="B225" s="172" t="s">
        <v>562</v>
      </c>
      <c r="C225" s="219" t="s">
        <v>1023</v>
      </c>
      <c r="D225" s="174" t="s">
        <v>426</v>
      </c>
      <c r="E225" s="177">
        <v>1.0254700000000001</v>
      </c>
      <c r="F225" s="182"/>
      <c r="G225" s="183">
        <f>E225*F225</f>
        <v>0</v>
      </c>
      <c r="H225" s="184" t="s">
        <v>507</v>
      </c>
      <c r="I225" s="196" t="s">
        <v>207</v>
      </c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>
        <v>21</v>
      </c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/>
      <c r="B226" s="172"/>
      <c r="C226" s="240" t="s">
        <v>1024</v>
      </c>
      <c r="D226" s="227"/>
      <c r="E226" s="230">
        <v>0.36270000000000002</v>
      </c>
      <c r="F226" s="183"/>
      <c r="G226" s="183"/>
      <c r="H226" s="184"/>
      <c r="I226" s="196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>
      <c r="A227" s="191"/>
      <c r="B227" s="172"/>
      <c r="C227" s="240" t="s">
        <v>1025</v>
      </c>
      <c r="D227" s="227"/>
      <c r="E227" s="230">
        <v>0.1326</v>
      </c>
      <c r="F227" s="183"/>
      <c r="G227" s="183"/>
      <c r="H227" s="184"/>
      <c r="I227" s="196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</row>
    <row r="228" spans="1:60" outlineLevel="1">
      <c r="A228" s="191"/>
      <c r="B228" s="172"/>
      <c r="C228" s="240" t="s">
        <v>1026</v>
      </c>
      <c r="D228" s="227"/>
      <c r="E228" s="230">
        <v>0.16189999999999999</v>
      </c>
      <c r="F228" s="183"/>
      <c r="G228" s="183"/>
      <c r="H228" s="184"/>
      <c r="I228" s="196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>
      <c r="A229" s="191"/>
      <c r="B229" s="172"/>
      <c r="C229" s="240" t="s">
        <v>1027</v>
      </c>
      <c r="D229" s="227"/>
      <c r="E229" s="230">
        <v>0.05</v>
      </c>
      <c r="F229" s="183"/>
      <c r="G229" s="183"/>
      <c r="H229" s="184"/>
      <c r="I229" s="196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>
      <c r="A230" s="191"/>
      <c r="B230" s="172"/>
      <c r="C230" s="240" t="s">
        <v>1028</v>
      </c>
      <c r="D230" s="227"/>
      <c r="E230" s="230">
        <v>0.31830000000000003</v>
      </c>
      <c r="F230" s="183"/>
      <c r="G230" s="183"/>
      <c r="H230" s="184"/>
      <c r="I230" s="196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</row>
    <row r="231" spans="1:60" outlineLevel="1">
      <c r="A231" s="191"/>
      <c r="B231" s="169" t="s">
        <v>567</v>
      </c>
      <c r="C231" s="221"/>
      <c r="D231" s="192"/>
      <c r="E231" s="193"/>
      <c r="F231" s="194"/>
      <c r="G231" s="189"/>
      <c r="H231" s="184"/>
      <c r="I231" s="196"/>
      <c r="J231" s="164"/>
      <c r="K231" s="164">
        <v>1</v>
      </c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>
      <c r="A232" s="191"/>
      <c r="B232" s="169" t="s">
        <v>568</v>
      </c>
      <c r="C232" s="221"/>
      <c r="D232" s="192"/>
      <c r="E232" s="193"/>
      <c r="F232" s="194"/>
      <c r="G232" s="189"/>
      <c r="H232" s="184"/>
      <c r="I232" s="196"/>
      <c r="J232" s="164"/>
      <c r="K232" s="164">
        <v>2</v>
      </c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outlineLevel="1">
      <c r="A233" s="191">
        <v>32</v>
      </c>
      <c r="B233" s="172" t="s">
        <v>569</v>
      </c>
      <c r="C233" s="219" t="s">
        <v>1029</v>
      </c>
      <c r="D233" s="174" t="s">
        <v>426</v>
      </c>
      <c r="E233" s="177">
        <v>0.21995999999999999</v>
      </c>
      <c r="F233" s="182"/>
      <c r="G233" s="183">
        <f>E233*F233</f>
        <v>0</v>
      </c>
      <c r="H233" s="184" t="s">
        <v>507</v>
      </c>
      <c r="I233" s="196" t="s">
        <v>207</v>
      </c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>
        <v>21</v>
      </c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outlineLevel="1">
      <c r="A234" s="191"/>
      <c r="B234" s="172"/>
      <c r="C234" s="240" t="s">
        <v>1030</v>
      </c>
      <c r="D234" s="227"/>
      <c r="E234" s="230">
        <v>6.3200000000000006E-2</v>
      </c>
      <c r="F234" s="183"/>
      <c r="G234" s="183"/>
      <c r="H234" s="184"/>
      <c r="I234" s="196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>
      <c r="A235" s="191"/>
      <c r="B235" s="172"/>
      <c r="C235" s="240" t="s">
        <v>1031</v>
      </c>
      <c r="D235" s="227"/>
      <c r="E235" s="230">
        <v>4.7000000000000002E-3</v>
      </c>
      <c r="F235" s="183"/>
      <c r="G235" s="183"/>
      <c r="H235" s="184"/>
      <c r="I235" s="196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>
      <c r="A236" s="191"/>
      <c r="B236" s="172"/>
      <c r="C236" s="240" t="s">
        <v>1032</v>
      </c>
      <c r="D236" s="227"/>
      <c r="E236" s="230">
        <v>2.5899999999999999E-2</v>
      </c>
      <c r="F236" s="183"/>
      <c r="G236" s="183"/>
      <c r="H236" s="184"/>
      <c r="I236" s="196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>
      <c r="A237" s="191"/>
      <c r="B237" s="172"/>
      <c r="C237" s="240" t="s">
        <v>1033</v>
      </c>
      <c r="D237" s="227"/>
      <c r="E237" s="230">
        <v>8.8000000000000005E-3</v>
      </c>
      <c r="F237" s="183"/>
      <c r="G237" s="183"/>
      <c r="H237" s="184"/>
      <c r="I237" s="196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>
      <c r="A238" s="191"/>
      <c r="B238" s="172"/>
      <c r="C238" s="240" t="s">
        <v>1034</v>
      </c>
      <c r="D238" s="227"/>
      <c r="E238" s="230">
        <v>2.3E-3</v>
      </c>
      <c r="F238" s="183"/>
      <c r="G238" s="183"/>
      <c r="H238" s="184"/>
      <c r="I238" s="196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>
      <c r="A239" s="191"/>
      <c r="B239" s="172"/>
      <c r="C239" s="240" t="s">
        <v>1035</v>
      </c>
      <c r="D239" s="227"/>
      <c r="E239" s="230">
        <v>4.6800000000000001E-2</v>
      </c>
      <c r="F239" s="183"/>
      <c r="G239" s="183"/>
      <c r="H239" s="184"/>
      <c r="I239" s="196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>
      <c r="A240" s="191"/>
      <c r="B240" s="172"/>
      <c r="C240" s="240" t="s">
        <v>582</v>
      </c>
      <c r="D240" s="227"/>
      <c r="E240" s="230">
        <v>6.83E-2</v>
      </c>
      <c r="F240" s="183"/>
      <c r="G240" s="183"/>
      <c r="H240" s="184"/>
      <c r="I240" s="196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 outlineLevel="1">
      <c r="A241" s="191"/>
      <c r="B241" s="169" t="s">
        <v>583</v>
      </c>
      <c r="C241" s="221"/>
      <c r="D241" s="192"/>
      <c r="E241" s="193"/>
      <c r="F241" s="194"/>
      <c r="G241" s="189"/>
      <c r="H241" s="184"/>
      <c r="I241" s="196"/>
      <c r="J241" s="164"/>
      <c r="K241" s="164">
        <v>1</v>
      </c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>
      <c r="A242" s="191"/>
      <c r="B242" s="169" t="s">
        <v>584</v>
      </c>
      <c r="C242" s="221"/>
      <c r="D242" s="192"/>
      <c r="E242" s="193"/>
      <c r="F242" s="194"/>
      <c r="G242" s="189"/>
      <c r="H242" s="184"/>
      <c r="I242" s="196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>
      <c r="A243" s="191"/>
      <c r="B243" s="169" t="s">
        <v>585</v>
      </c>
      <c r="C243" s="221"/>
      <c r="D243" s="192"/>
      <c r="E243" s="193"/>
      <c r="F243" s="194"/>
      <c r="G243" s="189"/>
      <c r="H243" s="184"/>
      <c r="I243" s="196"/>
      <c r="J243" s="164"/>
      <c r="K243" s="164">
        <v>2</v>
      </c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</row>
    <row r="244" spans="1:60" outlineLevel="1">
      <c r="A244" s="191">
        <v>33</v>
      </c>
      <c r="B244" s="172" t="s">
        <v>586</v>
      </c>
      <c r="C244" s="219" t="s">
        <v>1036</v>
      </c>
      <c r="D244" s="174" t="s">
        <v>217</v>
      </c>
      <c r="E244" s="177">
        <v>22.8</v>
      </c>
      <c r="F244" s="182"/>
      <c r="G244" s="183">
        <f>E244*F244</f>
        <v>0</v>
      </c>
      <c r="H244" s="184" t="s">
        <v>507</v>
      </c>
      <c r="I244" s="196" t="s">
        <v>207</v>
      </c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>
        <v>21</v>
      </c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outlineLevel="1">
      <c r="A245" s="191"/>
      <c r="B245" s="172"/>
      <c r="C245" s="220" t="s">
        <v>556</v>
      </c>
      <c r="D245" s="175"/>
      <c r="E245" s="178"/>
      <c r="F245" s="185"/>
      <c r="G245" s="186"/>
      <c r="H245" s="184"/>
      <c r="I245" s="196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5" t="str">
        <f>C245</f>
        <v>Specifikace 1.01</v>
      </c>
      <c r="BB245" s="164"/>
      <c r="BC245" s="164"/>
      <c r="BD245" s="164"/>
      <c r="BE245" s="164"/>
      <c r="BF245" s="164"/>
      <c r="BG245" s="164"/>
      <c r="BH245" s="164"/>
    </row>
    <row r="246" spans="1:60" ht="22.5" outlineLevel="1">
      <c r="A246" s="191"/>
      <c r="B246" s="172"/>
      <c r="C246" s="220" t="s">
        <v>557</v>
      </c>
      <c r="D246" s="175"/>
      <c r="E246" s="178"/>
      <c r="F246" s="185"/>
      <c r="G246" s="186"/>
      <c r="H246" s="184"/>
      <c r="I246" s="196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5" t="str">
        <f>C246</f>
        <v>Obsahuje veškerý hlavní a pomocný materiál, rovněž pak hlavní, pomocné a přidružené práce (např. řezání, napojování, kotvení, provázání stěn) kromě položek vysloveně uvedených samostatně.</v>
      </c>
      <c r="BB246" s="164"/>
      <c r="BC246" s="164"/>
      <c r="BD246" s="164"/>
      <c r="BE246" s="164"/>
      <c r="BF246" s="164"/>
      <c r="BG246" s="164"/>
      <c r="BH246" s="164"/>
    </row>
    <row r="247" spans="1:60" outlineLevel="1">
      <c r="A247" s="191"/>
      <c r="B247" s="172"/>
      <c r="C247" s="240" t="s">
        <v>1037</v>
      </c>
      <c r="D247" s="227"/>
      <c r="E247" s="230">
        <v>30.8</v>
      </c>
      <c r="F247" s="183"/>
      <c r="G247" s="183"/>
      <c r="H247" s="184"/>
      <c r="I247" s="196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>
      <c r="A248" s="191"/>
      <c r="B248" s="172"/>
      <c r="C248" s="240" t="s">
        <v>1038</v>
      </c>
      <c r="D248" s="227"/>
      <c r="E248" s="230">
        <v>-8</v>
      </c>
      <c r="F248" s="183"/>
      <c r="G248" s="183"/>
      <c r="H248" s="184"/>
      <c r="I248" s="196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outlineLevel="1">
      <c r="A249" s="191">
        <v>34</v>
      </c>
      <c r="B249" s="172" t="s">
        <v>600</v>
      </c>
      <c r="C249" s="219" t="s">
        <v>1039</v>
      </c>
      <c r="D249" s="174" t="s">
        <v>217</v>
      </c>
      <c r="E249" s="177">
        <v>447.47160000000002</v>
      </c>
      <c r="F249" s="182"/>
      <c r="G249" s="183">
        <f>E249*F249</f>
        <v>0</v>
      </c>
      <c r="H249" s="184" t="s">
        <v>507</v>
      </c>
      <c r="I249" s="196" t="s">
        <v>207</v>
      </c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>
        <v>21</v>
      </c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</row>
    <row r="250" spans="1:60" outlineLevel="1">
      <c r="A250" s="191"/>
      <c r="B250" s="172"/>
      <c r="C250" s="220" t="s">
        <v>602</v>
      </c>
      <c r="D250" s="175"/>
      <c r="E250" s="178"/>
      <c r="F250" s="185"/>
      <c r="G250" s="186"/>
      <c r="H250" s="184"/>
      <c r="I250" s="196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5" t="str">
        <f>C250</f>
        <v>Specifikace 1.02</v>
      </c>
      <c r="BB250" s="164"/>
      <c r="BC250" s="164"/>
      <c r="BD250" s="164"/>
      <c r="BE250" s="164"/>
      <c r="BF250" s="164"/>
      <c r="BG250" s="164"/>
      <c r="BH250" s="164"/>
    </row>
    <row r="251" spans="1:60" ht="22.5" outlineLevel="1">
      <c r="A251" s="191"/>
      <c r="B251" s="172"/>
      <c r="C251" s="220" t="s">
        <v>557</v>
      </c>
      <c r="D251" s="175"/>
      <c r="E251" s="178"/>
      <c r="F251" s="185"/>
      <c r="G251" s="186"/>
      <c r="H251" s="184"/>
      <c r="I251" s="196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5" t="str">
        <f>C251</f>
        <v>Obsahuje veškerý hlavní a pomocný materiál, rovněž pak hlavní, pomocné a přidružené práce (např. řezání, napojování, kotvení, provázání stěn) kromě položek vysloveně uvedených samostatně.</v>
      </c>
      <c r="BB251" s="164"/>
      <c r="BC251" s="164"/>
      <c r="BD251" s="164"/>
      <c r="BE251" s="164"/>
      <c r="BF251" s="164"/>
      <c r="BG251" s="164"/>
      <c r="BH251" s="164"/>
    </row>
    <row r="252" spans="1:60" outlineLevel="1">
      <c r="A252" s="191"/>
      <c r="B252" s="172"/>
      <c r="C252" s="240" t="s">
        <v>1040</v>
      </c>
      <c r="D252" s="227"/>
      <c r="E252" s="230">
        <v>96.78</v>
      </c>
      <c r="F252" s="183"/>
      <c r="G252" s="183"/>
      <c r="H252" s="184"/>
      <c r="I252" s="196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</row>
    <row r="253" spans="1:60" outlineLevel="1">
      <c r="A253" s="191"/>
      <c r="B253" s="172"/>
      <c r="C253" s="240" t="s">
        <v>1041</v>
      </c>
      <c r="D253" s="227"/>
      <c r="E253" s="230">
        <v>-14.044</v>
      </c>
      <c r="F253" s="183"/>
      <c r="G253" s="183"/>
      <c r="H253" s="184"/>
      <c r="I253" s="196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</row>
    <row r="254" spans="1:60" outlineLevel="1">
      <c r="A254" s="191"/>
      <c r="B254" s="172"/>
      <c r="C254" s="240" t="s">
        <v>223</v>
      </c>
      <c r="D254" s="227"/>
      <c r="E254" s="230"/>
      <c r="F254" s="183"/>
      <c r="G254" s="183"/>
      <c r="H254" s="184"/>
      <c r="I254" s="196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 outlineLevel="1">
      <c r="A255" s="191"/>
      <c r="B255" s="172"/>
      <c r="C255" s="240" t="s">
        <v>1042</v>
      </c>
      <c r="D255" s="227"/>
      <c r="E255" s="230">
        <v>140.94999999999999</v>
      </c>
      <c r="F255" s="183"/>
      <c r="G255" s="183"/>
      <c r="H255" s="184"/>
      <c r="I255" s="196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4"/>
      <c r="BB255" s="164"/>
      <c r="BC255" s="164"/>
      <c r="BD255" s="164"/>
      <c r="BE255" s="164"/>
      <c r="BF255" s="164"/>
      <c r="BG255" s="164"/>
      <c r="BH255" s="164"/>
    </row>
    <row r="256" spans="1:60" outlineLevel="1">
      <c r="A256" s="191"/>
      <c r="B256" s="172"/>
      <c r="C256" s="240" t="s">
        <v>1017</v>
      </c>
      <c r="D256" s="227"/>
      <c r="E256" s="230">
        <v>-12.484</v>
      </c>
      <c r="F256" s="183"/>
      <c r="G256" s="183"/>
      <c r="H256" s="184"/>
      <c r="I256" s="196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>
      <c r="A257" s="191"/>
      <c r="B257" s="172"/>
      <c r="C257" s="240" t="s">
        <v>223</v>
      </c>
      <c r="D257" s="227"/>
      <c r="E257" s="230"/>
      <c r="F257" s="183"/>
      <c r="G257" s="183"/>
      <c r="H257" s="184"/>
      <c r="I257" s="196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outlineLevel="1">
      <c r="A258" s="191"/>
      <c r="B258" s="172"/>
      <c r="C258" s="240" t="s">
        <v>1043</v>
      </c>
      <c r="D258" s="227"/>
      <c r="E258" s="230">
        <v>140.24</v>
      </c>
      <c r="F258" s="183"/>
      <c r="G258" s="183"/>
      <c r="H258" s="184"/>
      <c r="I258" s="196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 outlineLevel="1">
      <c r="A259" s="191"/>
      <c r="B259" s="172"/>
      <c r="C259" s="240" t="s">
        <v>1019</v>
      </c>
      <c r="D259" s="227"/>
      <c r="E259" s="230">
        <v>-11.064</v>
      </c>
      <c r="F259" s="183"/>
      <c r="G259" s="183"/>
      <c r="H259" s="184"/>
      <c r="I259" s="196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outlineLevel="1">
      <c r="A260" s="191"/>
      <c r="B260" s="172"/>
      <c r="C260" s="240" t="s">
        <v>223</v>
      </c>
      <c r="D260" s="227"/>
      <c r="E260" s="230"/>
      <c r="F260" s="183"/>
      <c r="G260" s="183"/>
      <c r="H260" s="184"/>
      <c r="I260" s="196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outlineLevel="1">
      <c r="A261" s="191"/>
      <c r="B261" s="172"/>
      <c r="C261" s="240" t="s">
        <v>1044</v>
      </c>
      <c r="D261" s="227"/>
      <c r="E261" s="230">
        <v>101.37</v>
      </c>
      <c r="F261" s="183"/>
      <c r="G261" s="183"/>
      <c r="H261" s="184"/>
      <c r="I261" s="196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outlineLevel="1">
      <c r="A262" s="191"/>
      <c r="B262" s="172"/>
      <c r="C262" s="240" t="s">
        <v>1021</v>
      </c>
      <c r="D262" s="227"/>
      <c r="E262" s="230">
        <v>-8.4239999999999995</v>
      </c>
      <c r="F262" s="183"/>
      <c r="G262" s="183"/>
      <c r="H262" s="184"/>
      <c r="I262" s="196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 outlineLevel="1">
      <c r="A263" s="191"/>
      <c r="B263" s="172"/>
      <c r="C263" s="240" t="s">
        <v>223</v>
      </c>
      <c r="D263" s="227"/>
      <c r="E263" s="230"/>
      <c r="F263" s="183"/>
      <c r="G263" s="183"/>
      <c r="H263" s="184"/>
      <c r="I263" s="196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outlineLevel="1">
      <c r="A264" s="191"/>
      <c r="B264" s="172"/>
      <c r="C264" s="240" t="s">
        <v>1045</v>
      </c>
      <c r="D264" s="227"/>
      <c r="E264" s="230">
        <v>31.2</v>
      </c>
      <c r="F264" s="183"/>
      <c r="G264" s="183"/>
      <c r="H264" s="184"/>
      <c r="I264" s="196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</row>
    <row r="265" spans="1:60" outlineLevel="1">
      <c r="A265" s="191"/>
      <c r="B265" s="172"/>
      <c r="C265" s="240" t="s">
        <v>1046</v>
      </c>
      <c r="D265" s="227"/>
      <c r="E265" s="230">
        <v>-4.51</v>
      </c>
      <c r="F265" s="183"/>
      <c r="G265" s="183"/>
      <c r="H265" s="184"/>
      <c r="I265" s="196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outlineLevel="1">
      <c r="A266" s="191"/>
      <c r="B266" s="172"/>
      <c r="C266" s="240" t="s">
        <v>1022</v>
      </c>
      <c r="D266" s="227"/>
      <c r="E266" s="230">
        <v>-12.542400000000001</v>
      </c>
      <c r="F266" s="183"/>
      <c r="G266" s="183"/>
      <c r="H266" s="184"/>
      <c r="I266" s="196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</row>
    <row r="267" spans="1:60" outlineLevel="1">
      <c r="A267" s="191"/>
      <c r="B267" s="169" t="s">
        <v>606</v>
      </c>
      <c r="C267" s="221"/>
      <c r="D267" s="192"/>
      <c r="E267" s="193"/>
      <c r="F267" s="194"/>
      <c r="G267" s="189"/>
      <c r="H267" s="184"/>
      <c r="I267" s="196"/>
      <c r="J267" s="164"/>
      <c r="K267" s="164">
        <v>1</v>
      </c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</row>
    <row r="268" spans="1:60" outlineLevel="1">
      <c r="A268" s="191">
        <v>35</v>
      </c>
      <c r="B268" s="172" t="s">
        <v>607</v>
      </c>
      <c r="C268" s="219" t="s">
        <v>608</v>
      </c>
      <c r="D268" s="174" t="s">
        <v>249</v>
      </c>
      <c r="E268" s="177">
        <v>10.5</v>
      </c>
      <c r="F268" s="182"/>
      <c r="G268" s="183">
        <f>E268*F268</f>
        <v>0</v>
      </c>
      <c r="H268" s="184" t="s">
        <v>507</v>
      </c>
      <c r="I268" s="196" t="s">
        <v>207</v>
      </c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>
        <v>21</v>
      </c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4"/>
      <c r="BA268" s="164"/>
      <c r="BB268" s="164"/>
      <c r="BC268" s="164"/>
      <c r="BD268" s="164"/>
      <c r="BE268" s="164"/>
      <c r="BF268" s="164"/>
      <c r="BG268" s="164"/>
      <c r="BH268" s="164"/>
    </row>
    <row r="269" spans="1:60" outlineLevel="1">
      <c r="A269" s="191"/>
      <c r="B269" s="172"/>
      <c r="C269" s="220" t="s">
        <v>609</v>
      </c>
      <c r="D269" s="175"/>
      <c r="E269" s="178"/>
      <c r="F269" s="185"/>
      <c r="G269" s="186"/>
      <c r="H269" s="184"/>
      <c r="I269" s="196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5" t="str">
        <f>C269</f>
        <v>Včetně dodávky kotev i spojovacího materiálu.</v>
      </c>
      <c r="BB269" s="164"/>
      <c r="BC269" s="164"/>
      <c r="BD269" s="164"/>
      <c r="BE269" s="164"/>
      <c r="BF269" s="164"/>
      <c r="BG269" s="164"/>
      <c r="BH269" s="164"/>
    </row>
    <row r="270" spans="1:60" outlineLevel="1">
      <c r="A270" s="191"/>
      <c r="B270" s="169" t="s">
        <v>611</v>
      </c>
      <c r="C270" s="221"/>
      <c r="D270" s="192"/>
      <c r="E270" s="193"/>
      <c r="F270" s="194"/>
      <c r="G270" s="189"/>
      <c r="H270" s="184"/>
      <c r="I270" s="196"/>
      <c r="J270" s="164"/>
      <c r="K270" s="164">
        <v>1</v>
      </c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  <c r="AZ270" s="164"/>
      <c r="BA270" s="164"/>
      <c r="BB270" s="164"/>
      <c r="BC270" s="164"/>
      <c r="BD270" s="164"/>
      <c r="BE270" s="164"/>
      <c r="BF270" s="164"/>
      <c r="BG270" s="164"/>
      <c r="BH270" s="164"/>
    </row>
    <row r="271" spans="1:60" outlineLevel="1">
      <c r="A271" s="191"/>
      <c r="B271" s="169" t="s">
        <v>612</v>
      </c>
      <c r="C271" s="221"/>
      <c r="D271" s="192"/>
      <c r="E271" s="193"/>
      <c r="F271" s="194"/>
      <c r="G271" s="189"/>
      <c r="H271" s="184"/>
      <c r="I271" s="196"/>
      <c r="J271" s="164"/>
      <c r="K271" s="164">
        <v>2</v>
      </c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  <c r="AZ271" s="164"/>
      <c r="BA271" s="164"/>
      <c r="BB271" s="164"/>
      <c r="BC271" s="164"/>
      <c r="BD271" s="164"/>
      <c r="BE271" s="164"/>
      <c r="BF271" s="164"/>
      <c r="BG271" s="164"/>
      <c r="BH271" s="164"/>
    </row>
    <row r="272" spans="1:60" outlineLevel="1">
      <c r="A272" s="191">
        <v>36</v>
      </c>
      <c r="B272" s="172" t="s">
        <v>613</v>
      </c>
      <c r="C272" s="219" t="s">
        <v>614</v>
      </c>
      <c r="D272" s="174" t="s">
        <v>249</v>
      </c>
      <c r="E272" s="177">
        <v>10.4</v>
      </c>
      <c r="F272" s="182"/>
      <c r="G272" s="183">
        <f>E272*F272</f>
        <v>0</v>
      </c>
      <c r="H272" s="184" t="s">
        <v>507</v>
      </c>
      <c r="I272" s="196" t="s">
        <v>207</v>
      </c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>
        <v>21</v>
      </c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4"/>
      <c r="BB272" s="164"/>
      <c r="BC272" s="164"/>
      <c r="BD272" s="164"/>
      <c r="BE272" s="164"/>
      <c r="BF272" s="164"/>
      <c r="BG272" s="164"/>
      <c r="BH272" s="164"/>
    </row>
    <row r="273" spans="1:60" outlineLevel="1">
      <c r="A273" s="191"/>
      <c r="B273" s="172"/>
      <c r="C273" s="220" t="s">
        <v>615</v>
      </c>
      <c r="D273" s="175"/>
      <c r="E273" s="178"/>
      <c r="F273" s="185"/>
      <c r="G273" s="186"/>
      <c r="H273" s="184"/>
      <c r="I273" s="196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5" t="str">
        <f>C273</f>
        <v>Rozmeření, nařezání a montáž minerální izolace, zapravení spáry montážní pěnou, dodávka tepelné izolace a montážní pěny.</v>
      </c>
      <c r="BB273" s="164"/>
      <c r="BC273" s="164"/>
      <c r="BD273" s="164"/>
      <c r="BE273" s="164"/>
      <c r="BF273" s="164"/>
      <c r="BG273" s="164"/>
      <c r="BH273" s="164"/>
    </row>
    <row r="274" spans="1:60" outlineLevel="1">
      <c r="A274" s="191"/>
      <c r="B274" s="169" t="s">
        <v>1047</v>
      </c>
      <c r="C274" s="221"/>
      <c r="D274" s="192"/>
      <c r="E274" s="193"/>
      <c r="F274" s="194"/>
      <c r="G274" s="189"/>
      <c r="H274" s="184"/>
      <c r="I274" s="196"/>
      <c r="J274" s="164"/>
      <c r="K274" s="164">
        <v>1</v>
      </c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  <c r="AZ274" s="164"/>
      <c r="BA274" s="164"/>
      <c r="BB274" s="164"/>
      <c r="BC274" s="164"/>
      <c r="BD274" s="164"/>
      <c r="BE274" s="164"/>
      <c r="BF274" s="164"/>
      <c r="BG274" s="164"/>
      <c r="BH274" s="164"/>
    </row>
    <row r="275" spans="1:60" outlineLevel="1">
      <c r="A275" s="191">
        <v>37</v>
      </c>
      <c r="B275" s="172" t="s">
        <v>1048</v>
      </c>
      <c r="C275" s="219" t="s">
        <v>1049</v>
      </c>
      <c r="D275" s="174" t="s">
        <v>249</v>
      </c>
      <c r="E275" s="177">
        <v>55.3</v>
      </c>
      <c r="F275" s="182"/>
      <c r="G275" s="183">
        <f>E275*F275</f>
        <v>0</v>
      </c>
      <c r="H275" s="184" t="s">
        <v>540</v>
      </c>
      <c r="I275" s="196" t="s">
        <v>207</v>
      </c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>
        <v>21</v>
      </c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4"/>
      <c r="BB275" s="164"/>
      <c r="BC275" s="164"/>
      <c r="BD275" s="164"/>
      <c r="BE275" s="164"/>
      <c r="BF275" s="164"/>
      <c r="BG275" s="164"/>
      <c r="BH275" s="164"/>
    </row>
    <row r="276" spans="1:60" outlineLevel="1">
      <c r="A276" s="191"/>
      <c r="B276" s="172"/>
      <c r="C276" s="240" t="s">
        <v>1050</v>
      </c>
      <c r="D276" s="227"/>
      <c r="E276" s="230">
        <v>35.700000000000003</v>
      </c>
      <c r="F276" s="183"/>
      <c r="G276" s="183"/>
      <c r="H276" s="184"/>
      <c r="I276" s="196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</row>
    <row r="277" spans="1:60" outlineLevel="1">
      <c r="A277" s="191"/>
      <c r="B277" s="172"/>
      <c r="C277" s="240" t="s">
        <v>1051</v>
      </c>
      <c r="D277" s="227"/>
      <c r="E277" s="230">
        <v>9.6</v>
      </c>
      <c r="F277" s="183"/>
      <c r="G277" s="183"/>
      <c r="H277" s="184"/>
      <c r="I277" s="196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</row>
    <row r="278" spans="1:60" outlineLevel="1">
      <c r="A278" s="191"/>
      <c r="B278" s="172"/>
      <c r="C278" s="240" t="s">
        <v>1052</v>
      </c>
      <c r="D278" s="227"/>
      <c r="E278" s="230">
        <v>10</v>
      </c>
      <c r="F278" s="183"/>
      <c r="G278" s="183"/>
      <c r="H278" s="184"/>
      <c r="I278" s="196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</row>
    <row r="279" spans="1:60" ht="22.5" outlineLevel="1">
      <c r="A279" s="191">
        <v>38</v>
      </c>
      <c r="B279" s="172" t="s">
        <v>1053</v>
      </c>
      <c r="C279" s="219" t="s">
        <v>1054</v>
      </c>
      <c r="D279" s="174" t="s">
        <v>217</v>
      </c>
      <c r="E279" s="177">
        <v>345.24</v>
      </c>
      <c r="F279" s="182"/>
      <c r="G279" s="183">
        <f>E279*F279</f>
        <v>0</v>
      </c>
      <c r="H279" s="184"/>
      <c r="I279" s="196" t="s">
        <v>151</v>
      </c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>
        <v>21</v>
      </c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</row>
    <row r="280" spans="1:60" outlineLevel="1">
      <c r="A280" s="191"/>
      <c r="B280" s="172"/>
      <c r="C280" s="220" t="s">
        <v>838</v>
      </c>
      <c r="D280" s="175"/>
      <c r="E280" s="178"/>
      <c r="F280" s="185"/>
      <c r="G280" s="186"/>
      <c r="H280" s="184"/>
      <c r="I280" s="196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5" t="str">
        <f>C280</f>
        <v>V této položce je zahrnuto:</v>
      </c>
      <c r="BB280" s="164"/>
      <c r="BC280" s="164"/>
      <c r="BD280" s="164"/>
      <c r="BE280" s="164"/>
      <c r="BF280" s="164"/>
      <c r="BG280" s="164"/>
      <c r="BH280" s="164"/>
    </row>
    <row r="281" spans="1:60" outlineLevel="1">
      <c r="A281" s="191"/>
      <c r="B281" s="172"/>
      <c r="C281" s="220" t="s">
        <v>839</v>
      </c>
      <c r="D281" s="175"/>
      <c r="E281" s="178"/>
      <c r="F281" s="185"/>
      <c r="G281" s="186"/>
      <c r="H281" s="184"/>
      <c r="I281" s="196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5" t="str">
        <f>C281</f>
        <v>- zvýšená pracnost zdění v souvislosti s pohledovými nároky na zdivo</v>
      </c>
      <c r="BB281" s="164"/>
      <c r="BC281" s="164"/>
      <c r="BD281" s="164"/>
      <c r="BE281" s="164"/>
      <c r="BF281" s="164"/>
      <c r="BG281" s="164"/>
      <c r="BH281" s="164"/>
    </row>
    <row r="282" spans="1:60" outlineLevel="1">
      <c r="A282" s="191"/>
      <c r="B282" s="172"/>
      <c r="C282" s="220" t="s">
        <v>840</v>
      </c>
      <c r="D282" s="175"/>
      <c r="E282" s="178"/>
      <c r="F282" s="185"/>
      <c r="G282" s="186"/>
      <c r="H282" s="184"/>
      <c r="I282" s="196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5" t="str">
        <f>C282</f>
        <v>- zejména přesnost spar, přesnost provázání, použivání pouze celých a nepoškozených kusů tvárnic</v>
      </c>
      <c r="BB282" s="164"/>
      <c r="BC282" s="164"/>
      <c r="BD282" s="164"/>
      <c r="BE282" s="164"/>
      <c r="BF282" s="164"/>
      <c r="BG282" s="164"/>
      <c r="BH282" s="164"/>
    </row>
    <row r="283" spans="1:60" outlineLevel="1">
      <c r="A283" s="191"/>
      <c r="B283" s="172"/>
      <c r="C283" s="220" t="s">
        <v>841</v>
      </c>
      <c r="D283" s="175"/>
      <c r="E283" s="178"/>
      <c r="F283" s="185"/>
      <c r="G283" s="186"/>
      <c r="H283" s="184"/>
      <c r="I283" s="196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5" t="str">
        <f>C283</f>
        <v>- rovinnatost zdi dle specifikace PD (pokud není uvedeno, uvažjte 2mm/2m)</v>
      </c>
      <c r="BB283" s="164"/>
      <c r="BC283" s="164"/>
      <c r="BD283" s="164"/>
      <c r="BE283" s="164"/>
      <c r="BF283" s="164"/>
      <c r="BG283" s="164"/>
      <c r="BH283" s="164"/>
    </row>
    <row r="284" spans="1:60" outlineLevel="1">
      <c r="A284" s="191"/>
      <c r="B284" s="172"/>
      <c r="C284" s="220" t="s">
        <v>842</v>
      </c>
      <c r="D284" s="175"/>
      <c r="E284" s="178"/>
      <c r="F284" s="185"/>
      <c r="G284" s="186"/>
      <c r="H284" s="184"/>
      <c r="I284" s="196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5" t="str">
        <f>C284</f>
        <v>- přesnost vyřezávání v případě prostupu instalace</v>
      </c>
      <c r="BB284" s="164"/>
      <c r="BC284" s="164"/>
      <c r="BD284" s="164"/>
      <c r="BE284" s="164"/>
      <c r="BF284" s="164"/>
      <c r="BG284" s="164"/>
      <c r="BH284" s="164"/>
    </row>
    <row r="285" spans="1:60" outlineLevel="1">
      <c r="A285" s="191"/>
      <c r="B285" s="172"/>
      <c r="C285" s="220" t="s">
        <v>843</v>
      </c>
      <c r="D285" s="175"/>
      <c r="E285" s="178"/>
      <c r="F285" s="185"/>
      <c r="G285" s="186"/>
      <c r="H285" s="184"/>
      <c r="I285" s="196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  <c r="AZ285" s="164"/>
      <c r="BA285" s="165" t="str">
        <f>C285</f>
        <v>- ochrana vyzděného zdiva před stékající maltoi</v>
      </c>
      <c r="BB285" s="164"/>
      <c r="BC285" s="164"/>
      <c r="BD285" s="164"/>
      <c r="BE285" s="164"/>
      <c r="BF285" s="164"/>
      <c r="BG285" s="164"/>
      <c r="BH285" s="164"/>
    </row>
    <row r="286" spans="1:60" ht="22.5" outlineLevel="1">
      <c r="A286" s="191"/>
      <c r="B286" s="172"/>
      <c r="C286" s="220" t="s">
        <v>642</v>
      </c>
      <c r="D286" s="175"/>
      <c r="E286" s="178"/>
      <c r="F286" s="185"/>
      <c r="G286" s="186"/>
      <c r="H286" s="184"/>
      <c r="I286" s="196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5" t="str">
        <f>C286</f>
        <v>- zakrytí a ochrana zdiva v průběhu další stavby  - bude důsledně vyžadováno, je třeba zcela odstranit riziko stékání malty po hotovém zdivu.</v>
      </c>
      <c r="BB286" s="164"/>
      <c r="BC286" s="164"/>
      <c r="BD286" s="164"/>
      <c r="BE286" s="164"/>
      <c r="BF286" s="164"/>
      <c r="BG286" s="164"/>
      <c r="BH286" s="164"/>
    </row>
    <row r="287" spans="1:60" ht="22.5" outlineLevel="1">
      <c r="A287" s="191">
        <v>39</v>
      </c>
      <c r="B287" s="172" t="s">
        <v>1055</v>
      </c>
      <c r="C287" s="219" t="s">
        <v>1056</v>
      </c>
      <c r="D287" s="174" t="s">
        <v>249</v>
      </c>
      <c r="E287" s="177">
        <v>226.9</v>
      </c>
      <c r="F287" s="182"/>
      <c r="G287" s="183">
        <f>E287*F287</f>
        <v>0</v>
      </c>
      <c r="H287" s="184"/>
      <c r="I287" s="196" t="s">
        <v>151</v>
      </c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>
        <v>21</v>
      </c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</row>
    <row r="288" spans="1:60" outlineLevel="1">
      <c r="A288" s="191"/>
      <c r="B288" s="172"/>
      <c r="C288" s="240" t="s">
        <v>1057</v>
      </c>
      <c r="D288" s="227"/>
      <c r="E288" s="230">
        <v>15</v>
      </c>
      <c r="F288" s="183"/>
      <c r="G288" s="183"/>
      <c r="H288" s="184"/>
      <c r="I288" s="196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</row>
    <row r="289" spans="1:60" outlineLevel="1">
      <c r="A289" s="191"/>
      <c r="B289" s="172"/>
      <c r="C289" s="240" t="s">
        <v>1058</v>
      </c>
      <c r="D289" s="227"/>
      <c r="E289" s="230">
        <v>26.9</v>
      </c>
      <c r="F289" s="183"/>
      <c r="G289" s="183"/>
      <c r="H289" s="184"/>
      <c r="I289" s="196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</row>
    <row r="290" spans="1:60" outlineLevel="1">
      <c r="A290" s="191"/>
      <c r="B290" s="172"/>
      <c r="C290" s="240" t="s">
        <v>1059</v>
      </c>
      <c r="D290" s="227"/>
      <c r="E290" s="230">
        <v>21</v>
      </c>
      <c r="F290" s="183"/>
      <c r="G290" s="183"/>
      <c r="H290" s="184"/>
      <c r="I290" s="196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</row>
    <row r="291" spans="1:60" outlineLevel="1">
      <c r="A291" s="191"/>
      <c r="B291" s="172"/>
      <c r="C291" s="240" t="s">
        <v>1060</v>
      </c>
      <c r="D291" s="227"/>
      <c r="E291" s="230">
        <v>17.3</v>
      </c>
      <c r="F291" s="183"/>
      <c r="G291" s="183"/>
      <c r="H291" s="184"/>
      <c r="I291" s="196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</row>
    <row r="292" spans="1:60" outlineLevel="1">
      <c r="A292" s="191"/>
      <c r="B292" s="172"/>
      <c r="C292" s="240" t="s">
        <v>1061</v>
      </c>
      <c r="D292" s="227"/>
      <c r="E292" s="230">
        <v>12</v>
      </c>
      <c r="F292" s="183"/>
      <c r="G292" s="183"/>
      <c r="H292" s="184"/>
      <c r="I292" s="196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</row>
    <row r="293" spans="1:60" outlineLevel="1">
      <c r="A293" s="191"/>
      <c r="B293" s="172"/>
      <c r="C293" s="240" t="s">
        <v>1062</v>
      </c>
      <c r="D293" s="227"/>
      <c r="E293" s="230">
        <v>18.5</v>
      </c>
      <c r="F293" s="183"/>
      <c r="G293" s="183"/>
      <c r="H293" s="184"/>
      <c r="I293" s="196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</row>
    <row r="294" spans="1:60" outlineLevel="1">
      <c r="A294" s="191"/>
      <c r="B294" s="172"/>
      <c r="C294" s="240" t="s">
        <v>1063</v>
      </c>
      <c r="D294" s="227"/>
      <c r="E294" s="230">
        <v>12</v>
      </c>
      <c r="F294" s="183"/>
      <c r="G294" s="183"/>
      <c r="H294" s="184"/>
      <c r="I294" s="196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</row>
    <row r="295" spans="1:60" outlineLevel="1">
      <c r="A295" s="191"/>
      <c r="B295" s="172"/>
      <c r="C295" s="240" t="s">
        <v>1064</v>
      </c>
      <c r="D295" s="227"/>
      <c r="E295" s="230">
        <v>49.2</v>
      </c>
      <c r="F295" s="183"/>
      <c r="G295" s="183"/>
      <c r="H295" s="184"/>
      <c r="I295" s="196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</row>
    <row r="296" spans="1:60" outlineLevel="1">
      <c r="A296" s="191"/>
      <c r="B296" s="172"/>
      <c r="C296" s="240" t="s">
        <v>1065</v>
      </c>
      <c r="D296" s="227"/>
      <c r="E296" s="230">
        <v>55</v>
      </c>
      <c r="F296" s="183"/>
      <c r="G296" s="183"/>
      <c r="H296" s="184"/>
      <c r="I296" s="196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</row>
    <row r="297" spans="1:60" ht="22.5" outlineLevel="1">
      <c r="A297" s="191">
        <v>40</v>
      </c>
      <c r="B297" s="172" t="s">
        <v>1066</v>
      </c>
      <c r="C297" s="219" t="s">
        <v>1067</v>
      </c>
      <c r="D297" s="174" t="s">
        <v>249</v>
      </c>
      <c r="E297" s="177">
        <v>119.5</v>
      </c>
      <c r="F297" s="182"/>
      <c r="G297" s="183">
        <f>E297*F297</f>
        <v>0</v>
      </c>
      <c r="H297" s="184"/>
      <c r="I297" s="196" t="s">
        <v>151</v>
      </c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>
        <v>21</v>
      </c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</row>
    <row r="298" spans="1:60" outlineLevel="1">
      <c r="A298" s="191"/>
      <c r="B298" s="172"/>
      <c r="C298" s="240" t="s">
        <v>1068</v>
      </c>
      <c r="D298" s="227"/>
      <c r="E298" s="230"/>
      <c r="F298" s="183"/>
      <c r="G298" s="183"/>
      <c r="H298" s="184"/>
      <c r="I298" s="196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</row>
    <row r="299" spans="1:60" outlineLevel="1">
      <c r="A299" s="191"/>
      <c r="B299" s="172"/>
      <c r="C299" s="240" t="s">
        <v>1069</v>
      </c>
      <c r="D299" s="227"/>
      <c r="E299" s="230">
        <v>54</v>
      </c>
      <c r="F299" s="183"/>
      <c r="G299" s="183"/>
      <c r="H299" s="184"/>
      <c r="I299" s="196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</row>
    <row r="300" spans="1:60" outlineLevel="1">
      <c r="A300" s="191"/>
      <c r="B300" s="172"/>
      <c r="C300" s="240" t="s">
        <v>1070</v>
      </c>
      <c r="D300" s="227"/>
      <c r="E300" s="230">
        <v>4</v>
      </c>
      <c r="F300" s="183"/>
      <c r="G300" s="183"/>
      <c r="H300" s="184"/>
      <c r="I300" s="196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</row>
    <row r="301" spans="1:60" outlineLevel="1">
      <c r="A301" s="191"/>
      <c r="B301" s="172"/>
      <c r="C301" s="240" t="s">
        <v>1071</v>
      </c>
      <c r="D301" s="227"/>
      <c r="E301" s="230">
        <v>13.5</v>
      </c>
      <c r="F301" s="183"/>
      <c r="G301" s="183"/>
      <c r="H301" s="184"/>
      <c r="I301" s="196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</row>
    <row r="302" spans="1:60" outlineLevel="1">
      <c r="A302" s="191"/>
      <c r="B302" s="172"/>
      <c r="C302" s="240" t="s">
        <v>1072</v>
      </c>
      <c r="D302" s="227"/>
      <c r="E302" s="230">
        <v>7.5</v>
      </c>
      <c r="F302" s="183"/>
      <c r="G302" s="183"/>
      <c r="H302" s="184"/>
      <c r="I302" s="196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</row>
    <row r="303" spans="1:60" outlineLevel="1">
      <c r="A303" s="191"/>
      <c r="B303" s="172"/>
      <c r="C303" s="240" t="s">
        <v>1073</v>
      </c>
      <c r="D303" s="227"/>
      <c r="E303" s="230">
        <v>3</v>
      </c>
      <c r="F303" s="183"/>
      <c r="G303" s="183"/>
      <c r="H303" s="184"/>
      <c r="I303" s="196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</row>
    <row r="304" spans="1:60" outlineLevel="1">
      <c r="A304" s="191"/>
      <c r="B304" s="172"/>
      <c r="C304" s="240" t="s">
        <v>1074</v>
      </c>
      <c r="D304" s="227"/>
      <c r="E304" s="230"/>
      <c r="F304" s="183"/>
      <c r="G304" s="183"/>
      <c r="H304" s="184"/>
      <c r="I304" s="196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</row>
    <row r="305" spans="1:60" outlineLevel="1">
      <c r="A305" s="191"/>
      <c r="B305" s="172"/>
      <c r="C305" s="240" t="s">
        <v>1075</v>
      </c>
      <c r="D305" s="227"/>
      <c r="E305" s="230">
        <v>23</v>
      </c>
      <c r="F305" s="183"/>
      <c r="G305" s="183"/>
      <c r="H305" s="184"/>
      <c r="I305" s="196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</row>
    <row r="306" spans="1:60" outlineLevel="1">
      <c r="A306" s="191"/>
      <c r="B306" s="172"/>
      <c r="C306" s="240" t="s">
        <v>1076</v>
      </c>
      <c r="D306" s="227"/>
      <c r="E306" s="230">
        <v>10.5</v>
      </c>
      <c r="F306" s="183"/>
      <c r="G306" s="183"/>
      <c r="H306" s="184"/>
      <c r="I306" s="196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</row>
    <row r="307" spans="1:60" outlineLevel="1">
      <c r="A307" s="191"/>
      <c r="B307" s="172"/>
      <c r="C307" s="240" t="s">
        <v>1077</v>
      </c>
      <c r="D307" s="227"/>
      <c r="E307" s="230">
        <v>4</v>
      </c>
      <c r="F307" s="183"/>
      <c r="G307" s="183"/>
      <c r="H307" s="184"/>
      <c r="I307" s="196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4"/>
      <c r="BB307" s="164"/>
      <c r="BC307" s="164"/>
      <c r="BD307" s="164"/>
      <c r="BE307" s="164"/>
      <c r="BF307" s="164"/>
      <c r="BG307" s="164"/>
      <c r="BH307" s="164"/>
    </row>
    <row r="308" spans="1:60" ht="22.5" outlineLevel="1">
      <c r="A308" s="191">
        <v>41</v>
      </c>
      <c r="B308" s="172" t="s">
        <v>1078</v>
      </c>
      <c r="C308" s="219" t="s">
        <v>1079</v>
      </c>
      <c r="D308" s="174" t="s">
        <v>249</v>
      </c>
      <c r="E308" s="177">
        <v>120</v>
      </c>
      <c r="F308" s="182"/>
      <c r="G308" s="183">
        <f>E308*F308</f>
        <v>0</v>
      </c>
      <c r="H308" s="184"/>
      <c r="I308" s="196" t="s">
        <v>151</v>
      </c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>
        <v>21</v>
      </c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</row>
    <row r="309" spans="1:60" outlineLevel="1">
      <c r="A309" s="191"/>
      <c r="B309" s="172"/>
      <c r="C309" s="220" t="s">
        <v>1080</v>
      </c>
      <c r="D309" s="175"/>
      <c r="E309" s="178"/>
      <c r="F309" s="185"/>
      <c r="G309" s="186"/>
      <c r="H309" s="184"/>
      <c r="I309" s="196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5" t="str">
        <f>C309</f>
        <v>Rozříznutí boku a středních příček tvárnice, vložení prutu výztuže (bez dodávky výztuže, zalití směsí betonu)</v>
      </c>
      <c r="BB309" s="164"/>
      <c r="BC309" s="164"/>
      <c r="BD309" s="164"/>
      <c r="BE309" s="164"/>
      <c r="BF309" s="164"/>
      <c r="BG309" s="164"/>
      <c r="BH309" s="164"/>
    </row>
    <row r="310" spans="1:60" outlineLevel="1">
      <c r="A310" s="191"/>
      <c r="B310" s="172"/>
      <c r="C310" s="220" t="s">
        <v>1081</v>
      </c>
      <c r="D310" s="175"/>
      <c r="E310" s="178"/>
      <c r="F310" s="185"/>
      <c r="G310" s="186"/>
      <c r="H310" s="184"/>
      <c r="I310" s="196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5" t="str">
        <f>C310</f>
        <v>PŘEKLAD V OBEZDÍVCE</v>
      </c>
      <c r="BB310" s="164"/>
      <c r="BC310" s="164"/>
      <c r="BD310" s="164"/>
      <c r="BE310" s="164"/>
      <c r="BF310" s="164"/>
      <c r="BG310" s="164"/>
      <c r="BH310" s="164"/>
    </row>
    <row r="311" spans="1:60" outlineLevel="1">
      <c r="A311" s="191">
        <v>42</v>
      </c>
      <c r="B311" s="172" t="s">
        <v>1082</v>
      </c>
      <c r="C311" s="219" t="s">
        <v>1083</v>
      </c>
      <c r="D311" s="174" t="s">
        <v>217</v>
      </c>
      <c r="E311" s="177">
        <v>447.5</v>
      </c>
      <c r="F311" s="182"/>
      <c r="G311" s="183">
        <f>E311*F311</f>
        <v>0</v>
      </c>
      <c r="H311" s="184"/>
      <c r="I311" s="196" t="s">
        <v>151</v>
      </c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>
        <v>21</v>
      </c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</row>
    <row r="312" spans="1:60" outlineLevel="1">
      <c r="A312" s="191"/>
      <c r="B312" s="172"/>
      <c r="C312" s="220" t="s">
        <v>838</v>
      </c>
      <c r="D312" s="175"/>
      <c r="E312" s="178"/>
      <c r="F312" s="185"/>
      <c r="G312" s="186"/>
      <c r="H312" s="184"/>
      <c r="I312" s="196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5" t="str">
        <f>C312</f>
        <v>V této položce je zahrnuto:</v>
      </c>
      <c r="BB312" s="164"/>
      <c r="BC312" s="164"/>
      <c r="BD312" s="164"/>
      <c r="BE312" s="164"/>
      <c r="BF312" s="164"/>
      <c r="BG312" s="164"/>
      <c r="BH312" s="164"/>
    </row>
    <row r="313" spans="1:60" outlineLevel="1">
      <c r="A313" s="191"/>
      <c r="B313" s="172"/>
      <c r="C313" s="220" t="s">
        <v>839</v>
      </c>
      <c r="D313" s="175"/>
      <c r="E313" s="178"/>
      <c r="F313" s="185"/>
      <c r="G313" s="186"/>
      <c r="H313" s="184"/>
      <c r="I313" s="196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5" t="str">
        <f>C313</f>
        <v>- zvýšená pracnost zdění v souvislosti s pohledovými nároky na zdivo</v>
      </c>
      <c r="BB313" s="164"/>
      <c r="BC313" s="164"/>
      <c r="BD313" s="164"/>
      <c r="BE313" s="164"/>
      <c r="BF313" s="164"/>
      <c r="BG313" s="164"/>
      <c r="BH313" s="164"/>
    </row>
    <row r="314" spans="1:60" outlineLevel="1">
      <c r="A314" s="191"/>
      <c r="B314" s="172"/>
      <c r="C314" s="220" t="s">
        <v>840</v>
      </c>
      <c r="D314" s="175"/>
      <c r="E314" s="178"/>
      <c r="F314" s="185"/>
      <c r="G314" s="186"/>
      <c r="H314" s="184"/>
      <c r="I314" s="196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5" t="str">
        <f>C314</f>
        <v>- zejména přesnost spar, přesnost provázání, použivání pouze celých a nepoškozených kusů tvárnic</v>
      </c>
      <c r="BB314" s="164"/>
      <c r="BC314" s="164"/>
      <c r="BD314" s="164"/>
      <c r="BE314" s="164"/>
      <c r="BF314" s="164"/>
      <c r="BG314" s="164"/>
      <c r="BH314" s="164"/>
    </row>
    <row r="315" spans="1:60" outlineLevel="1">
      <c r="A315" s="191"/>
      <c r="B315" s="172"/>
      <c r="C315" s="220" t="s">
        <v>841</v>
      </c>
      <c r="D315" s="175"/>
      <c r="E315" s="178"/>
      <c r="F315" s="185"/>
      <c r="G315" s="186"/>
      <c r="H315" s="184"/>
      <c r="I315" s="196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5" t="str">
        <f>C315</f>
        <v>- rovinnatost zdi dle specifikace PD (pokud není uvedeno, uvažjte 2mm/2m)</v>
      </c>
      <c r="BB315" s="164"/>
      <c r="BC315" s="164"/>
      <c r="BD315" s="164"/>
      <c r="BE315" s="164"/>
      <c r="BF315" s="164"/>
      <c r="BG315" s="164"/>
      <c r="BH315" s="164"/>
    </row>
    <row r="316" spans="1:60" outlineLevel="1">
      <c r="A316" s="191"/>
      <c r="B316" s="172"/>
      <c r="C316" s="220" t="s">
        <v>842</v>
      </c>
      <c r="D316" s="175"/>
      <c r="E316" s="178"/>
      <c r="F316" s="185"/>
      <c r="G316" s="186"/>
      <c r="H316" s="184"/>
      <c r="I316" s="196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5" t="str">
        <f>C316</f>
        <v>- přesnost vyřezávání v případě prostupu instalace</v>
      </c>
      <c r="BB316" s="164"/>
      <c r="BC316" s="164"/>
      <c r="BD316" s="164"/>
      <c r="BE316" s="164"/>
      <c r="BF316" s="164"/>
      <c r="BG316" s="164"/>
      <c r="BH316" s="164"/>
    </row>
    <row r="317" spans="1:60" outlineLevel="1">
      <c r="A317" s="191"/>
      <c r="B317" s="172"/>
      <c r="C317" s="220" t="s">
        <v>843</v>
      </c>
      <c r="D317" s="175"/>
      <c r="E317" s="178"/>
      <c r="F317" s="185"/>
      <c r="G317" s="186"/>
      <c r="H317" s="184"/>
      <c r="I317" s="196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5" t="str">
        <f>C317</f>
        <v>- ochrana vyzděného zdiva před stékající maltoi</v>
      </c>
      <c r="BB317" s="164"/>
      <c r="BC317" s="164"/>
      <c r="BD317" s="164"/>
      <c r="BE317" s="164"/>
      <c r="BF317" s="164"/>
      <c r="BG317" s="164"/>
      <c r="BH317" s="164"/>
    </row>
    <row r="318" spans="1:60" ht="22.5" outlineLevel="1">
      <c r="A318" s="191"/>
      <c r="B318" s="172"/>
      <c r="C318" s="220" t="s">
        <v>642</v>
      </c>
      <c r="D318" s="175"/>
      <c r="E318" s="178"/>
      <c r="F318" s="185"/>
      <c r="G318" s="186"/>
      <c r="H318" s="184"/>
      <c r="I318" s="196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5" t="str">
        <f>C318</f>
        <v>- zakrytí a ochrana zdiva v průběhu další stavby  - bude důsledně vyžadováno, je třeba zcela odstranit riziko stékání malty po hotovém zdivu.</v>
      </c>
      <c r="BB318" s="164"/>
      <c r="BC318" s="164"/>
      <c r="BD318" s="164"/>
      <c r="BE318" s="164"/>
      <c r="BF318" s="164"/>
      <c r="BG318" s="164"/>
      <c r="BH318" s="164"/>
    </row>
    <row r="319" spans="1:60" outlineLevel="1">
      <c r="A319" s="191">
        <v>43</v>
      </c>
      <c r="B319" s="172" t="s">
        <v>1084</v>
      </c>
      <c r="C319" s="219" t="s">
        <v>1085</v>
      </c>
      <c r="D319" s="174" t="s">
        <v>807</v>
      </c>
      <c r="E319" s="177">
        <v>137.5</v>
      </c>
      <c r="F319" s="182"/>
      <c r="G319" s="183">
        <f>E319*F319</f>
        <v>0</v>
      </c>
      <c r="H319" s="184"/>
      <c r="I319" s="196" t="s">
        <v>151</v>
      </c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>
        <v>21</v>
      </c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</row>
    <row r="320" spans="1:60" outlineLevel="1">
      <c r="A320" s="191"/>
      <c r="B320" s="172"/>
      <c r="C320" s="240" t="s">
        <v>1086</v>
      </c>
      <c r="D320" s="227"/>
      <c r="E320" s="230">
        <v>137.5</v>
      </c>
      <c r="F320" s="183"/>
      <c r="G320" s="183"/>
      <c r="H320" s="184"/>
      <c r="I320" s="196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</row>
    <row r="321" spans="1:60">
      <c r="A321" s="190" t="s">
        <v>145</v>
      </c>
      <c r="B321" s="171" t="s">
        <v>643</v>
      </c>
      <c r="C321" s="218" t="s">
        <v>644</v>
      </c>
      <c r="D321" s="173"/>
      <c r="E321" s="176"/>
      <c r="F321" s="187">
        <f>SUM(G322:G377)</f>
        <v>0</v>
      </c>
      <c r="G321" s="188"/>
      <c r="H321" s="181"/>
      <c r="I321" s="195"/>
    </row>
    <row r="322" spans="1:60" outlineLevel="1">
      <c r="A322" s="191"/>
      <c r="B322" s="225" t="s">
        <v>1087</v>
      </c>
      <c r="C322" s="239"/>
      <c r="D322" s="226"/>
      <c r="E322" s="229"/>
      <c r="F322" s="232"/>
      <c r="G322" s="233"/>
      <c r="H322" s="184"/>
      <c r="I322" s="196"/>
      <c r="J322" s="164"/>
      <c r="K322" s="164">
        <v>1</v>
      </c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  <c r="BE322" s="164"/>
      <c r="BF322" s="164"/>
      <c r="BG322" s="164"/>
      <c r="BH322" s="164"/>
    </row>
    <row r="323" spans="1:60" outlineLevel="1">
      <c r="A323" s="191"/>
      <c r="B323" s="169" t="s">
        <v>1088</v>
      </c>
      <c r="C323" s="221"/>
      <c r="D323" s="192"/>
      <c r="E323" s="193"/>
      <c r="F323" s="194"/>
      <c r="G323" s="189"/>
      <c r="H323" s="184"/>
      <c r="I323" s="196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</row>
    <row r="324" spans="1:60" outlineLevel="1">
      <c r="A324" s="191"/>
      <c r="B324" s="169" t="s">
        <v>1089</v>
      </c>
      <c r="C324" s="221"/>
      <c r="D324" s="192"/>
      <c r="E324" s="193"/>
      <c r="F324" s="194"/>
      <c r="G324" s="189"/>
      <c r="H324" s="184"/>
      <c r="I324" s="196"/>
      <c r="J324" s="164"/>
      <c r="K324" s="164">
        <v>2</v>
      </c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4"/>
      <c r="BB324" s="164"/>
      <c r="BC324" s="164"/>
      <c r="BD324" s="164"/>
      <c r="BE324" s="164"/>
      <c r="BF324" s="164"/>
      <c r="BG324" s="164"/>
      <c r="BH324" s="164"/>
    </row>
    <row r="325" spans="1:60" outlineLevel="1">
      <c r="A325" s="191">
        <v>44</v>
      </c>
      <c r="B325" s="172" t="s">
        <v>1090</v>
      </c>
      <c r="C325" s="219" t="s">
        <v>1091</v>
      </c>
      <c r="D325" s="174" t="s">
        <v>217</v>
      </c>
      <c r="E325" s="177">
        <v>27.85</v>
      </c>
      <c r="F325" s="182"/>
      <c r="G325" s="183">
        <f>E325*F325</f>
        <v>0</v>
      </c>
      <c r="H325" s="184" t="s">
        <v>507</v>
      </c>
      <c r="I325" s="196" t="s">
        <v>207</v>
      </c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>
        <v>21</v>
      </c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</row>
    <row r="326" spans="1:60" outlineLevel="1">
      <c r="A326" s="191"/>
      <c r="B326" s="172"/>
      <c r="C326" s="240" t="s">
        <v>1092</v>
      </c>
      <c r="D326" s="227"/>
      <c r="E326" s="230">
        <v>27.85</v>
      </c>
      <c r="F326" s="183"/>
      <c r="G326" s="183"/>
      <c r="H326" s="184"/>
      <c r="I326" s="196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4"/>
      <c r="BB326" s="164"/>
      <c r="BC326" s="164"/>
      <c r="BD326" s="164"/>
      <c r="BE326" s="164"/>
      <c r="BF326" s="164"/>
      <c r="BG326" s="164"/>
      <c r="BH326" s="164"/>
    </row>
    <row r="327" spans="1:60" outlineLevel="1">
      <c r="A327" s="191">
        <v>45</v>
      </c>
      <c r="B327" s="172" t="s">
        <v>1093</v>
      </c>
      <c r="C327" s="219" t="s">
        <v>1094</v>
      </c>
      <c r="D327" s="174" t="s">
        <v>217</v>
      </c>
      <c r="E327" s="177">
        <v>27.85</v>
      </c>
      <c r="F327" s="182"/>
      <c r="G327" s="183">
        <f>E327*F327</f>
        <v>0</v>
      </c>
      <c r="H327" s="184" t="s">
        <v>507</v>
      </c>
      <c r="I327" s="196" t="s">
        <v>207</v>
      </c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>
        <v>21</v>
      </c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</row>
    <row r="328" spans="1:60" outlineLevel="1">
      <c r="A328" s="191"/>
      <c r="B328" s="169" t="s">
        <v>1095</v>
      </c>
      <c r="C328" s="221"/>
      <c r="D328" s="192"/>
      <c r="E328" s="193"/>
      <c r="F328" s="194"/>
      <c r="G328" s="189"/>
      <c r="H328" s="184"/>
      <c r="I328" s="196"/>
      <c r="J328" s="164"/>
      <c r="K328" s="164">
        <v>1</v>
      </c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4"/>
      <c r="BB328" s="164"/>
      <c r="BC328" s="164"/>
      <c r="BD328" s="164"/>
      <c r="BE328" s="164"/>
      <c r="BF328" s="164"/>
      <c r="BG328" s="164"/>
      <c r="BH328" s="164"/>
    </row>
    <row r="329" spans="1:60" ht="22.5" outlineLevel="1">
      <c r="A329" s="191"/>
      <c r="B329" s="169" t="s">
        <v>1096</v>
      </c>
      <c r="C329" s="221"/>
      <c r="D329" s="192"/>
      <c r="E329" s="193"/>
      <c r="F329" s="194"/>
      <c r="G329" s="189"/>
      <c r="H329" s="184"/>
      <c r="I329" s="196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  <c r="AZ329" s="165" t="str">
        <f>B329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podhledů,</v>
      </c>
      <c r="BA329" s="164"/>
      <c r="BB329" s="164"/>
      <c r="BC329" s="164"/>
      <c r="BD329" s="164"/>
      <c r="BE329" s="164"/>
      <c r="BF329" s="164"/>
      <c r="BG329" s="164"/>
      <c r="BH329" s="164"/>
    </row>
    <row r="330" spans="1:60" outlineLevel="1">
      <c r="A330" s="191"/>
      <c r="B330" s="169" t="s">
        <v>1097</v>
      </c>
      <c r="C330" s="221"/>
      <c r="D330" s="192"/>
      <c r="E330" s="193"/>
      <c r="F330" s="194"/>
      <c r="G330" s="189"/>
      <c r="H330" s="184"/>
      <c r="I330" s="196"/>
      <c r="J330" s="164"/>
      <c r="K330" s="164">
        <v>2</v>
      </c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</row>
    <row r="331" spans="1:60" outlineLevel="1">
      <c r="A331" s="191">
        <v>46</v>
      </c>
      <c r="B331" s="172" t="s">
        <v>1098</v>
      </c>
      <c r="C331" s="219" t="s">
        <v>563</v>
      </c>
      <c r="D331" s="174" t="s">
        <v>426</v>
      </c>
      <c r="E331" s="177">
        <v>1.3925000000000001</v>
      </c>
      <c r="F331" s="182"/>
      <c r="G331" s="183">
        <f>E331*F331</f>
        <v>0</v>
      </c>
      <c r="H331" s="184" t="s">
        <v>507</v>
      </c>
      <c r="I331" s="196" t="s">
        <v>207</v>
      </c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>
        <v>21</v>
      </c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</row>
    <row r="332" spans="1:60" outlineLevel="1">
      <c r="A332" s="191"/>
      <c r="B332" s="172"/>
      <c r="C332" s="240" t="s">
        <v>1099</v>
      </c>
      <c r="D332" s="227"/>
      <c r="E332" s="230">
        <v>1.3925000000000001</v>
      </c>
      <c r="F332" s="183"/>
      <c r="G332" s="183"/>
      <c r="H332" s="184"/>
      <c r="I332" s="196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</row>
    <row r="333" spans="1:60" outlineLevel="1">
      <c r="A333" s="191"/>
      <c r="B333" s="169" t="s">
        <v>645</v>
      </c>
      <c r="C333" s="221"/>
      <c r="D333" s="192"/>
      <c r="E333" s="193"/>
      <c r="F333" s="194"/>
      <c r="G333" s="189"/>
      <c r="H333" s="184"/>
      <c r="I333" s="196"/>
      <c r="J333" s="164"/>
      <c r="K333" s="164">
        <v>1</v>
      </c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</row>
    <row r="334" spans="1:60" outlineLevel="1">
      <c r="A334" s="191"/>
      <c r="B334" s="169" t="s">
        <v>646</v>
      </c>
      <c r="C334" s="221"/>
      <c r="D334" s="192"/>
      <c r="E334" s="193"/>
      <c r="F334" s="194"/>
      <c r="G334" s="189"/>
      <c r="H334" s="184"/>
      <c r="I334" s="196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</row>
    <row r="335" spans="1:60" outlineLevel="1">
      <c r="A335" s="191">
        <v>47</v>
      </c>
      <c r="B335" s="172" t="s">
        <v>647</v>
      </c>
      <c r="C335" s="219" t="s">
        <v>1100</v>
      </c>
      <c r="D335" s="174" t="s">
        <v>249</v>
      </c>
      <c r="E335" s="177">
        <v>134.69999999999999</v>
      </c>
      <c r="F335" s="182"/>
      <c r="G335" s="183">
        <f>E335*F335</f>
        <v>0</v>
      </c>
      <c r="H335" s="184" t="s">
        <v>507</v>
      </c>
      <c r="I335" s="196" t="s">
        <v>207</v>
      </c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>
        <v>21</v>
      </c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</row>
    <row r="336" spans="1:60" ht="22.5" outlineLevel="1">
      <c r="A336" s="191"/>
      <c r="B336" s="172"/>
      <c r="C336" s="220" t="s">
        <v>629</v>
      </c>
      <c r="D336" s="175"/>
      <c r="E336" s="178"/>
      <c r="F336" s="185"/>
      <c r="G336" s="186"/>
      <c r="H336" s="184"/>
      <c r="I336" s="196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5" t="str">
        <f>C336</f>
        <v>Obsahuje veškerý hlavní a pomocný materiál, rovněž pak hlavní, pomocné a přidružené práce (např. podepření nosníků, dobednění) kromě položek vysloveně uvedených samostatně. Výztuž ceněna samostatně.</v>
      </c>
      <c r="BB336" s="164"/>
      <c r="BC336" s="164"/>
      <c r="BD336" s="164"/>
      <c r="BE336" s="164"/>
      <c r="BF336" s="164"/>
      <c r="BG336" s="164"/>
      <c r="BH336" s="164"/>
    </row>
    <row r="337" spans="1:60" outlineLevel="1">
      <c r="A337" s="191"/>
      <c r="B337" s="172"/>
      <c r="C337" s="240" t="s">
        <v>1101</v>
      </c>
      <c r="D337" s="227"/>
      <c r="E337" s="230">
        <v>29.1</v>
      </c>
      <c r="F337" s="183"/>
      <c r="G337" s="183"/>
      <c r="H337" s="184"/>
      <c r="I337" s="196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</row>
    <row r="338" spans="1:60" outlineLevel="1">
      <c r="A338" s="191"/>
      <c r="B338" s="172"/>
      <c r="C338" s="240" t="s">
        <v>1102</v>
      </c>
      <c r="D338" s="227"/>
      <c r="E338" s="230">
        <v>38.9</v>
      </c>
      <c r="F338" s="183"/>
      <c r="G338" s="183"/>
      <c r="H338" s="184"/>
      <c r="I338" s="196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</row>
    <row r="339" spans="1:60" outlineLevel="1">
      <c r="A339" s="191"/>
      <c r="B339" s="172"/>
      <c r="C339" s="240" t="s">
        <v>1103</v>
      </c>
      <c r="D339" s="227"/>
      <c r="E339" s="230">
        <v>38.9</v>
      </c>
      <c r="F339" s="183"/>
      <c r="G339" s="183"/>
      <c r="H339" s="184"/>
      <c r="I339" s="196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</row>
    <row r="340" spans="1:60" outlineLevel="1">
      <c r="A340" s="191"/>
      <c r="B340" s="172"/>
      <c r="C340" s="240" t="s">
        <v>1104</v>
      </c>
      <c r="D340" s="227"/>
      <c r="E340" s="230">
        <v>27.8</v>
      </c>
      <c r="F340" s="183"/>
      <c r="G340" s="183"/>
      <c r="H340" s="184"/>
      <c r="I340" s="196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</row>
    <row r="341" spans="1:60" outlineLevel="1">
      <c r="A341" s="191"/>
      <c r="B341" s="169" t="s">
        <v>650</v>
      </c>
      <c r="C341" s="221"/>
      <c r="D341" s="192"/>
      <c r="E341" s="193"/>
      <c r="F341" s="194"/>
      <c r="G341" s="189"/>
      <c r="H341" s="184"/>
      <c r="I341" s="196"/>
      <c r="J341" s="164"/>
      <c r="K341" s="164">
        <v>1</v>
      </c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</row>
    <row r="342" spans="1:60" outlineLevel="1">
      <c r="A342" s="191">
        <v>48</v>
      </c>
      <c r="B342" s="172" t="s">
        <v>651</v>
      </c>
      <c r="C342" s="219" t="s">
        <v>506</v>
      </c>
      <c r="D342" s="174" t="s">
        <v>256</v>
      </c>
      <c r="E342" s="177">
        <v>6.3550000000000004</v>
      </c>
      <c r="F342" s="182"/>
      <c r="G342" s="183">
        <f>E342*F342</f>
        <v>0</v>
      </c>
      <c r="H342" s="184" t="s">
        <v>507</v>
      </c>
      <c r="I342" s="196" t="s">
        <v>207</v>
      </c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>
        <v>21</v>
      </c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</row>
    <row r="343" spans="1:60" outlineLevel="1">
      <c r="A343" s="191"/>
      <c r="B343" s="172"/>
      <c r="C343" s="240" t="s">
        <v>1105</v>
      </c>
      <c r="D343" s="227"/>
      <c r="E343" s="230">
        <v>1.075</v>
      </c>
      <c r="F343" s="183"/>
      <c r="G343" s="183"/>
      <c r="H343" s="184"/>
      <c r="I343" s="196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</row>
    <row r="344" spans="1:60" outlineLevel="1">
      <c r="A344" s="191"/>
      <c r="B344" s="172"/>
      <c r="C344" s="240" t="s">
        <v>1106</v>
      </c>
      <c r="D344" s="227"/>
      <c r="E344" s="230">
        <v>1.9450000000000001</v>
      </c>
      <c r="F344" s="183"/>
      <c r="G344" s="183"/>
      <c r="H344" s="184"/>
      <c r="I344" s="196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</row>
    <row r="345" spans="1:60" outlineLevel="1">
      <c r="A345" s="191"/>
      <c r="B345" s="172"/>
      <c r="C345" s="240" t="s">
        <v>1107</v>
      </c>
      <c r="D345" s="227"/>
      <c r="E345" s="230">
        <v>1.9450000000000001</v>
      </c>
      <c r="F345" s="183"/>
      <c r="G345" s="183"/>
      <c r="H345" s="184"/>
      <c r="I345" s="196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</row>
    <row r="346" spans="1:60" outlineLevel="1">
      <c r="A346" s="191"/>
      <c r="B346" s="172"/>
      <c r="C346" s="240" t="s">
        <v>1108</v>
      </c>
      <c r="D346" s="227"/>
      <c r="E346" s="230">
        <v>1.39</v>
      </c>
      <c r="F346" s="183"/>
      <c r="G346" s="183"/>
      <c r="H346" s="184"/>
      <c r="I346" s="196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</row>
    <row r="347" spans="1:60" outlineLevel="1">
      <c r="A347" s="191"/>
      <c r="B347" s="169" t="s">
        <v>1109</v>
      </c>
      <c r="C347" s="221"/>
      <c r="D347" s="192"/>
      <c r="E347" s="193"/>
      <c r="F347" s="194"/>
      <c r="G347" s="189"/>
      <c r="H347" s="184"/>
      <c r="I347" s="196"/>
      <c r="J347" s="164"/>
      <c r="K347" s="164">
        <v>1</v>
      </c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  <c r="AZ347" s="164"/>
      <c r="BA347" s="164"/>
      <c r="BB347" s="164"/>
      <c r="BC347" s="164"/>
      <c r="BD347" s="164"/>
      <c r="BE347" s="164"/>
      <c r="BF347" s="164"/>
      <c r="BG347" s="164"/>
      <c r="BH347" s="164"/>
    </row>
    <row r="348" spans="1:60" outlineLevel="1">
      <c r="A348" s="191">
        <v>49</v>
      </c>
      <c r="B348" s="172" t="s">
        <v>1110</v>
      </c>
      <c r="C348" s="219" t="s">
        <v>523</v>
      </c>
      <c r="D348" s="174" t="s">
        <v>217</v>
      </c>
      <c r="E348" s="177">
        <v>31.774999999999999</v>
      </c>
      <c r="F348" s="182"/>
      <c r="G348" s="183">
        <f>E348*F348</f>
        <v>0</v>
      </c>
      <c r="H348" s="184" t="s">
        <v>507</v>
      </c>
      <c r="I348" s="196" t="s">
        <v>207</v>
      </c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>
        <v>21</v>
      </c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</row>
    <row r="349" spans="1:60" outlineLevel="1">
      <c r="A349" s="191"/>
      <c r="B349" s="172"/>
      <c r="C349" s="240" t="s">
        <v>1111</v>
      </c>
      <c r="D349" s="227"/>
      <c r="E349" s="230">
        <v>5.375</v>
      </c>
      <c r="F349" s="183"/>
      <c r="G349" s="183"/>
      <c r="H349" s="184"/>
      <c r="I349" s="196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  <c r="AZ349" s="164"/>
      <c r="BA349" s="164"/>
      <c r="BB349" s="164"/>
      <c r="BC349" s="164"/>
      <c r="BD349" s="164"/>
      <c r="BE349" s="164"/>
      <c r="BF349" s="164"/>
      <c r="BG349" s="164"/>
      <c r="BH349" s="164"/>
    </row>
    <row r="350" spans="1:60" outlineLevel="1">
      <c r="A350" s="191"/>
      <c r="B350" s="172"/>
      <c r="C350" s="240" t="s">
        <v>1112</v>
      </c>
      <c r="D350" s="227"/>
      <c r="E350" s="230">
        <v>9.7249999999999996</v>
      </c>
      <c r="F350" s="183"/>
      <c r="G350" s="183"/>
      <c r="H350" s="184"/>
      <c r="I350" s="196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  <c r="AZ350" s="164"/>
      <c r="BA350" s="164"/>
      <c r="BB350" s="164"/>
      <c r="BC350" s="164"/>
      <c r="BD350" s="164"/>
      <c r="BE350" s="164"/>
      <c r="BF350" s="164"/>
      <c r="BG350" s="164"/>
      <c r="BH350" s="164"/>
    </row>
    <row r="351" spans="1:60" outlineLevel="1">
      <c r="A351" s="191"/>
      <c r="B351" s="172"/>
      <c r="C351" s="240" t="s">
        <v>1113</v>
      </c>
      <c r="D351" s="227"/>
      <c r="E351" s="230">
        <v>9.7249999999999996</v>
      </c>
      <c r="F351" s="183"/>
      <c r="G351" s="183"/>
      <c r="H351" s="184"/>
      <c r="I351" s="196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  <c r="AZ351" s="164"/>
      <c r="BA351" s="164"/>
      <c r="BB351" s="164"/>
      <c r="BC351" s="164"/>
      <c r="BD351" s="164"/>
      <c r="BE351" s="164"/>
      <c r="BF351" s="164"/>
      <c r="BG351" s="164"/>
      <c r="BH351" s="164"/>
    </row>
    <row r="352" spans="1:60" outlineLevel="1">
      <c r="A352" s="191"/>
      <c r="B352" s="172"/>
      <c r="C352" s="240" t="s">
        <v>1114</v>
      </c>
      <c r="D352" s="227"/>
      <c r="E352" s="230">
        <v>6.95</v>
      </c>
      <c r="F352" s="183"/>
      <c r="G352" s="183"/>
      <c r="H352" s="184"/>
      <c r="I352" s="196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  <c r="AZ352" s="164"/>
      <c r="BA352" s="164"/>
      <c r="BB352" s="164"/>
      <c r="BC352" s="164"/>
      <c r="BD352" s="164"/>
      <c r="BE352" s="164"/>
      <c r="BF352" s="164"/>
      <c r="BG352" s="164"/>
      <c r="BH352" s="164"/>
    </row>
    <row r="353" spans="1:60" outlineLevel="1">
      <c r="A353" s="191">
        <v>50</v>
      </c>
      <c r="B353" s="172" t="s">
        <v>1115</v>
      </c>
      <c r="C353" s="219" t="s">
        <v>526</v>
      </c>
      <c r="D353" s="174" t="s">
        <v>217</v>
      </c>
      <c r="E353" s="177">
        <v>32</v>
      </c>
      <c r="F353" s="182"/>
      <c r="G353" s="183">
        <f>E353*F353</f>
        <v>0</v>
      </c>
      <c r="H353" s="184" t="s">
        <v>507</v>
      </c>
      <c r="I353" s="196" t="s">
        <v>207</v>
      </c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>
        <v>21</v>
      </c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  <c r="AZ353" s="164"/>
      <c r="BA353" s="164"/>
      <c r="BB353" s="164"/>
      <c r="BC353" s="164"/>
      <c r="BD353" s="164"/>
      <c r="BE353" s="164"/>
      <c r="BF353" s="164"/>
      <c r="BG353" s="164"/>
      <c r="BH353" s="164"/>
    </row>
    <row r="354" spans="1:60" outlineLevel="1">
      <c r="A354" s="191"/>
      <c r="B354" s="169" t="s">
        <v>661</v>
      </c>
      <c r="C354" s="221"/>
      <c r="D354" s="192"/>
      <c r="E354" s="193"/>
      <c r="F354" s="194"/>
      <c r="G354" s="189"/>
      <c r="H354" s="184"/>
      <c r="I354" s="196"/>
      <c r="J354" s="164"/>
      <c r="K354" s="164">
        <v>1</v>
      </c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4"/>
      <c r="BB354" s="164"/>
      <c r="BC354" s="164"/>
      <c r="BD354" s="164"/>
      <c r="BE354" s="164"/>
      <c r="BF354" s="164"/>
      <c r="BG354" s="164"/>
      <c r="BH354" s="164"/>
    </row>
    <row r="355" spans="1:60" outlineLevel="1">
      <c r="A355" s="191"/>
      <c r="B355" s="169" t="s">
        <v>662</v>
      </c>
      <c r="C355" s="221"/>
      <c r="D355" s="192"/>
      <c r="E355" s="193"/>
      <c r="F355" s="194"/>
      <c r="G355" s="189"/>
      <c r="H355" s="184"/>
      <c r="I355" s="196"/>
      <c r="J355" s="164"/>
      <c r="K355" s="164">
        <v>2</v>
      </c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</row>
    <row r="356" spans="1:60" outlineLevel="1">
      <c r="A356" s="191">
        <v>51</v>
      </c>
      <c r="B356" s="172" t="s">
        <v>663</v>
      </c>
      <c r="C356" s="219" t="s">
        <v>1116</v>
      </c>
      <c r="D356" s="174" t="s">
        <v>426</v>
      </c>
      <c r="E356" s="177">
        <v>0.73965999999999998</v>
      </c>
      <c r="F356" s="182"/>
      <c r="G356" s="183">
        <f>E356*F356</f>
        <v>0</v>
      </c>
      <c r="H356" s="184" t="s">
        <v>507</v>
      </c>
      <c r="I356" s="196" t="s">
        <v>207</v>
      </c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>
        <v>21</v>
      </c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</row>
    <row r="357" spans="1:60" outlineLevel="1">
      <c r="A357" s="191"/>
      <c r="B357" s="172"/>
      <c r="C357" s="240" t="s">
        <v>1117</v>
      </c>
      <c r="D357" s="227"/>
      <c r="E357" s="230"/>
      <c r="F357" s="183"/>
      <c r="G357" s="183"/>
      <c r="H357" s="184"/>
      <c r="I357" s="196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</row>
    <row r="358" spans="1:60" outlineLevel="1">
      <c r="A358" s="191"/>
      <c r="B358" s="172"/>
      <c r="C358" s="240" t="s">
        <v>1118</v>
      </c>
      <c r="D358" s="227"/>
      <c r="E358" s="230">
        <v>0.1229</v>
      </c>
      <c r="F358" s="183"/>
      <c r="G358" s="183"/>
      <c r="H358" s="184"/>
      <c r="I358" s="196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</row>
    <row r="359" spans="1:60" outlineLevel="1">
      <c r="A359" s="191"/>
      <c r="B359" s="172"/>
      <c r="C359" s="240" t="s">
        <v>1119</v>
      </c>
      <c r="D359" s="227"/>
      <c r="E359" s="230">
        <v>0.1643</v>
      </c>
      <c r="F359" s="183"/>
      <c r="G359" s="183"/>
      <c r="H359" s="184"/>
      <c r="I359" s="196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</row>
    <row r="360" spans="1:60" outlineLevel="1">
      <c r="A360" s="191"/>
      <c r="B360" s="172"/>
      <c r="C360" s="240" t="s">
        <v>1120</v>
      </c>
      <c r="D360" s="227"/>
      <c r="E360" s="230">
        <v>0.1643</v>
      </c>
      <c r="F360" s="183"/>
      <c r="G360" s="183"/>
      <c r="H360" s="184"/>
      <c r="I360" s="196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</row>
    <row r="361" spans="1:60" outlineLevel="1">
      <c r="A361" s="191"/>
      <c r="B361" s="172"/>
      <c r="C361" s="240" t="s">
        <v>1121</v>
      </c>
      <c r="D361" s="227"/>
      <c r="E361" s="230">
        <v>0.1174</v>
      </c>
      <c r="F361" s="183"/>
      <c r="G361" s="183"/>
      <c r="H361" s="184"/>
      <c r="I361" s="196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/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  <c r="AZ361" s="164"/>
      <c r="BA361" s="164"/>
      <c r="BB361" s="164"/>
      <c r="BC361" s="164"/>
      <c r="BD361" s="164"/>
      <c r="BE361" s="164"/>
      <c r="BF361" s="164"/>
      <c r="BG361" s="164"/>
      <c r="BH361" s="164"/>
    </row>
    <row r="362" spans="1:60" outlineLevel="1">
      <c r="A362" s="191"/>
      <c r="B362" s="172"/>
      <c r="C362" s="240" t="s">
        <v>1122</v>
      </c>
      <c r="D362" s="227"/>
      <c r="E362" s="230">
        <v>0.17069999999999999</v>
      </c>
      <c r="F362" s="183"/>
      <c r="G362" s="183"/>
      <c r="H362" s="184"/>
      <c r="I362" s="196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P362" s="164"/>
      <c r="AQ362" s="164"/>
      <c r="AR362" s="164"/>
      <c r="AS362" s="164"/>
      <c r="AT362" s="164"/>
      <c r="AU362" s="164"/>
      <c r="AV362" s="164"/>
      <c r="AW362" s="164"/>
      <c r="AX362" s="164"/>
      <c r="AY362" s="164"/>
      <c r="AZ362" s="164"/>
      <c r="BA362" s="164"/>
      <c r="BB362" s="164"/>
      <c r="BC362" s="164"/>
      <c r="BD362" s="164"/>
      <c r="BE362" s="164"/>
      <c r="BF362" s="164"/>
      <c r="BG362" s="164"/>
      <c r="BH362" s="164"/>
    </row>
    <row r="363" spans="1:60" outlineLevel="1">
      <c r="A363" s="191"/>
      <c r="B363" s="169" t="s">
        <v>1123</v>
      </c>
      <c r="C363" s="221"/>
      <c r="D363" s="192"/>
      <c r="E363" s="193"/>
      <c r="F363" s="194"/>
      <c r="G363" s="189"/>
      <c r="H363" s="184"/>
      <c r="I363" s="196"/>
      <c r="J363" s="164"/>
      <c r="K363" s="164">
        <v>1</v>
      </c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  <c r="AZ363" s="164"/>
      <c r="BA363" s="164"/>
      <c r="BB363" s="164"/>
      <c r="BC363" s="164"/>
      <c r="BD363" s="164"/>
      <c r="BE363" s="164"/>
      <c r="BF363" s="164"/>
      <c r="BG363" s="164"/>
      <c r="BH363" s="164"/>
    </row>
    <row r="364" spans="1:60" outlineLevel="1">
      <c r="A364" s="191"/>
      <c r="B364" s="169" t="s">
        <v>1124</v>
      </c>
      <c r="C364" s="221"/>
      <c r="D364" s="192"/>
      <c r="E364" s="193"/>
      <c r="F364" s="194"/>
      <c r="G364" s="189"/>
      <c r="H364" s="184"/>
      <c r="I364" s="196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  <c r="AZ364" s="164"/>
      <c r="BA364" s="164"/>
      <c r="BB364" s="164"/>
      <c r="BC364" s="164"/>
      <c r="BD364" s="164"/>
      <c r="BE364" s="164"/>
      <c r="BF364" s="164"/>
      <c r="BG364" s="164"/>
      <c r="BH364" s="164"/>
    </row>
    <row r="365" spans="1:60" outlineLevel="1">
      <c r="A365" s="191">
        <v>52</v>
      </c>
      <c r="B365" s="172" t="s">
        <v>1125</v>
      </c>
      <c r="C365" s="219" t="s">
        <v>506</v>
      </c>
      <c r="D365" s="174" t="s">
        <v>249</v>
      </c>
      <c r="E365" s="177">
        <v>7.5</v>
      </c>
      <c r="F365" s="182"/>
      <c r="G365" s="183">
        <f>E365*F365</f>
        <v>0</v>
      </c>
      <c r="H365" s="184" t="s">
        <v>507</v>
      </c>
      <c r="I365" s="196" t="s">
        <v>207</v>
      </c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>
        <v>21</v>
      </c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  <c r="AZ365" s="164"/>
      <c r="BA365" s="164"/>
      <c r="BB365" s="164"/>
      <c r="BC365" s="164"/>
      <c r="BD365" s="164"/>
      <c r="BE365" s="164"/>
      <c r="BF365" s="164"/>
      <c r="BG365" s="164"/>
      <c r="BH365" s="164"/>
    </row>
    <row r="366" spans="1:60" outlineLevel="1">
      <c r="A366" s="191"/>
      <c r="B366" s="172"/>
      <c r="C366" s="240" t="s">
        <v>1126</v>
      </c>
      <c r="D366" s="227"/>
      <c r="E366" s="230">
        <v>7.5</v>
      </c>
      <c r="F366" s="183"/>
      <c r="G366" s="183"/>
      <c r="H366" s="184"/>
      <c r="I366" s="196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164"/>
      <c r="BG366" s="164"/>
      <c r="BH366" s="164"/>
    </row>
    <row r="367" spans="1:60" outlineLevel="1">
      <c r="A367" s="191">
        <v>53</v>
      </c>
      <c r="B367" s="172" t="s">
        <v>1127</v>
      </c>
      <c r="C367" s="219" t="s">
        <v>1128</v>
      </c>
      <c r="D367" s="174" t="s">
        <v>217</v>
      </c>
      <c r="E367" s="177">
        <v>11.78</v>
      </c>
      <c r="F367" s="182"/>
      <c r="G367" s="183">
        <f>E367*F367</f>
        <v>0</v>
      </c>
      <c r="H367" s="184"/>
      <c r="I367" s="196" t="s">
        <v>151</v>
      </c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>
        <v>21</v>
      </c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164"/>
      <c r="BG367" s="164"/>
      <c r="BH367" s="164"/>
    </row>
    <row r="368" spans="1:60" ht="22.5" outlineLevel="1">
      <c r="A368" s="191"/>
      <c r="B368" s="172"/>
      <c r="C368" s="220" t="s">
        <v>1129</v>
      </c>
      <c r="D368" s="175"/>
      <c r="E368" s="178"/>
      <c r="F368" s="185"/>
      <c r="G368" s="186"/>
      <c r="H368" s="184"/>
      <c r="I368" s="196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5" t="str">
        <f>C368</f>
        <v>Obsahuje veškerý hlavní a pomocný materiál, rovněž pak hlavní, pomocné a přidružené práce (např. podepření nosníků, dobednění) kromě položek vysloveně uvedených samostatně.</v>
      </c>
      <c r="BB368" s="164"/>
      <c r="BC368" s="164"/>
      <c r="BD368" s="164"/>
      <c r="BE368" s="164"/>
      <c r="BF368" s="164"/>
      <c r="BG368" s="164"/>
      <c r="BH368" s="164"/>
    </row>
    <row r="369" spans="1:60" outlineLevel="1">
      <c r="A369" s="191"/>
      <c r="B369" s="172"/>
      <c r="C369" s="240" t="s">
        <v>1130</v>
      </c>
      <c r="D369" s="227"/>
      <c r="E369" s="230">
        <v>11.78</v>
      </c>
      <c r="F369" s="183"/>
      <c r="G369" s="183"/>
      <c r="H369" s="184"/>
      <c r="I369" s="196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</row>
    <row r="370" spans="1:60" outlineLevel="1">
      <c r="A370" s="191">
        <v>54</v>
      </c>
      <c r="B370" s="172" t="s">
        <v>1131</v>
      </c>
      <c r="C370" s="219" t="s">
        <v>1132</v>
      </c>
      <c r="D370" s="174" t="s">
        <v>217</v>
      </c>
      <c r="E370" s="177">
        <v>28.48</v>
      </c>
      <c r="F370" s="182"/>
      <c r="G370" s="183">
        <f>E370*F370</f>
        <v>0</v>
      </c>
      <c r="H370" s="184"/>
      <c r="I370" s="196" t="s">
        <v>151</v>
      </c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>
        <v>21</v>
      </c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</row>
    <row r="371" spans="1:60" ht="22.5" outlineLevel="1">
      <c r="A371" s="191"/>
      <c r="B371" s="172"/>
      <c r="C371" s="220" t="s">
        <v>1129</v>
      </c>
      <c r="D371" s="175"/>
      <c r="E371" s="178"/>
      <c r="F371" s="185"/>
      <c r="G371" s="186"/>
      <c r="H371" s="184"/>
      <c r="I371" s="196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5" t="str">
        <f>C371</f>
        <v>Obsahuje veškerý hlavní a pomocný materiál, rovněž pak hlavní, pomocné a přidružené práce (např. podepření nosníků, dobednění) kromě položek vysloveně uvedených samostatně.</v>
      </c>
      <c r="BB371" s="164"/>
      <c r="BC371" s="164"/>
      <c r="BD371" s="164"/>
      <c r="BE371" s="164"/>
      <c r="BF371" s="164"/>
      <c r="BG371" s="164"/>
      <c r="BH371" s="164"/>
    </row>
    <row r="372" spans="1:60" outlineLevel="1">
      <c r="A372" s="191"/>
      <c r="B372" s="172"/>
      <c r="C372" s="240" t="s">
        <v>1133</v>
      </c>
      <c r="D372" s="227"/>
      <c r="E372" s="230">
        <v>28.48</v>
      </c>
      <c r="F372" s="183"/>
      <c r="G372" s="183"/>
      <c r="H372" s="184"/>
      <c r="I372" s="196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</row>
    <row r="373" spans="1:60" outlineLevel="1">
      <c r="A373" s="191">
        <v>55</v>
      </c>
      <c r="B373" s="172" t="s">
        <v>1134</v>
      </c>
      <c r="C373" s="219" t="s">
        <v>1135</v>
      </c>
      <c r="D373" s="174" t="s">
        <v>217</v>
      </c>
      <c r="E373" s="177">
        <v>238.06</v>
      </c>
      <c r="F373" s="182"/>
      <c r="G373" s="183">
        <f>E373*F373</f>
        <v>0</v>
      </c>
      <c r="H373" s="184"/>
      <c r="I373" s="196" t="s">
        <v>151</v>
      </c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>
        <v>21</v>
      </c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</row>
    <row r="374" spans="1:60" ht="22.5" outlineLevel="1">
      <c r="A374" s="191"/>
      <c r="B374" s="172"/>
      <c r="C374" s="220" t="s">
        <v>1129</v>
      </c>
      <c r="D374" s="175"/>
      <c r="E374" s="178"/>
      <c r="F374" s="185"/>
      <c r="G374" s="186"/>
      <c r="H374" s="184"/>
      <c r="I374" s="196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5" t="str">
        <f>C374</f>
        <v>Obsahuje veškerý hlavní a pomocný materiál, rovněž pak hlavní, pomocné a přidružené práce (např. podepření nosníků, dobednění) kromě položek vysloveně uvedených samostatně.</v>
      </c>
      <c r="BB374" s="164"/>
      <c r="BC374" s="164"/>
      <c r="BD374" s="164"/>
      <c r="BE374" s="164"/>
      <c r="BF374" s="164"/>
      <c r="BG374" s="164"/>
      <c r="BH374" s="164"/>
    </row>
    <row r="375" spans="1:60" outlineLevel="1">
      <c r="A375" s="191"/>
      <c r="B375" s="172"/>
      <c r="C375" s="240" t="s">
        <v>1136</v>
      </c>
      <c r="D375" s="227"/>
      <c r="E375" s="230">
        <v>89.91</v>
      </c>
      <c r="F375" s="183"/>
      <c r="G375" s="183"/>
      <c r="H375" s="184"/>
      <c r="I375" s="196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  <c r="AZ375" s="164"/>
      <c r="BA375" s="164"/>
      <c r="BB375" s="164"/>
      <c r="BC375" s="164"/>
      <c r="BD375" s="164"/>
      <c r="BE375" s="164"/>
      <c r="BF375" s="164"/>
      <c r="BG375" s="164"/>
      <c r="BH375" s="164"/>
    </row>
    <row r="376" spans="1:60" outlineLevel="1">
      <c r="A376" s="191"/>
      <c r="B376" s="172"/>
      <c r="C376" s="240" t="s">
        <v>1137</v>
      </c>
      <c r="D376" s="227"/>
      <c r="E376" s="230">
        <v>89.91</v>
      </c>
      <c r="F376" s="183"/>
      <c r="G376" s="183"/>
      <c r="H376" s="184"/>
      <c r="I376" s="196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  <c r="AZ376" s="164"/>
      <c r="BA376" s="164"/>
      <c r="BB376" s="164"/>
      <c r="BC376" s="164"/>
      <c r="BD376" s="164"/>
      <c r="BE376" s="164"/>
      <c r="BF376" s="164"/>
      <c r="BG376" s="164"/>
      <c r="BH376" s="164"/>
    </row>
    <row r="377" spans="1:60" outlineLevel="1">
      <c r="A377" s="191"/>
      <c r="B377" s="172"/>
      <c r="C377" s="240" t="s">
        <v>1138</v>
      </c>
      <c r="D377" s="227"/>
      <c r="E377" s="230">
        <v>58.24</v>
      </c>
      <c r="F377" s="183"/>
      <c r="G377" s="183"/>
      <c r="H377" s="184"/>
      <c r="I377" s="196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  <c r="AZ377" s="164"/>
      <c r="BA377" s="164"/>
      <c r="BB377" s="164"/>
      <c r="BC377" s="164"/>
      <c r="BD377" s="164"/>
      <c r="BE377" s="164"/>
      <c r="BF377" s="164"/>
      <c r="BG377" s="164"/>
      <c r="BH377" s="164"/>
    </row>
    <row r="378" spans="1:60">
      <c r="A378" s="190" t="s">
        <v>145</v>
      </c>
      <c r="B378" s="171" t="s">
        <v>289</v>
      </c>
      <c r="C378" s="218" t="s">
        <v>290</v>
      </c>
      <c r="D378" s="173"/>
      <c r="E378" s="176"/>
      <c r="F378" s="187">
        <f>SUM(G379:G391)</f>
        <v>0</v>
      </c>
      <c r="G378" s="188"/>
      <c r="H378" s="181"/>
      <c r="I378" s="195"/>
    </row>
    <row r="379" spans="1:60" outlineLevel="1">
      <c r="A379" s="191"/>
      <c r="B379" s="225" t="s">
        <v>1139</v>
      </c>
      <c r="C379" s="239"/>
      <c r="D379" s="226"/>
      <c r="E379" s="229"/>
      <c r="F379" s="232"/>
      <c r="G379" s="233"/>
      <c r="H379" s="184"/>
      <c r="I379" s="196"/>
      <c r="J379" s="164"/>
      <c r="K379" s="164">
        <v>1</v>
      </c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  <c r="AZ379" s="164"/>
      <c r="BA379" s="164"/>
      <c r="BB379" s="164"/>
      <c r="BC379" s="164"/>
      <c r="BD379" s="164"/>
      <c r="BE379" s="164"/>
      <c r="BF379" s="164"/>
      <c r="BG379" s="164"/>
      <c r="BH379" s="164"/>
    </row>
    <row r="380" spans="1:60" outlineLevel="1">
      <c r="A380" s="191"/>
      <c r="B380" s="169" t="s">
        <v>1140</v>
      </c>
      <c r="C380" s="221"/>
      <c r="D380" s="192"/>
      <c r="E380" s="193"/>
      <c r="F380" s="194"/>
      <c r="G380" s="189"/>
      <c r="H380" s="184"/>
      <c r="I380" s="196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  <c r="AN380" s="164"/>
      <c r="AO380" s="164"/>
      <c r="AP380" s="164"/>
      <c r="AQ380" s="164"/>
      <c r="AR380" s="164"/>
      <c r="AS380" s="164"/>
      <c r="AT380" s="164"/>
      <c r="AU380" s="164"/>
      <c r="AV380" s="164"/>
      <c r="AW380" s="164"/>
      <c r="AX380" s="164"/>
      <c r="AY380" s="164"/>
      <c r="AZ380" s="164"/>
      <c r="BA380" s="164"/>
      <c r="BB380" s="164"/>
      <c r="BC380" s="164"/>
      <c r="BD380" s="164"/>
      <c r="BE380" s="164"/>
      <c r="BF380" s="164"/>
      <c r="BG380" s="164"/>
      <c r="BH380" s="164"/>
    </row>
    <row r="381" spans="1:60" outlineLevel="1">
      <c r="A381" s="191"/>
      <c r="B381" s="169" t="s">
        <v>1141</v>
      </c>
      <c r="C381" s="221"/>
      <c r="D381" s="192"/>
      <c r="E381" s="193"/>
      <c r="F381" s="194"/>
      <c r="G381" s="189"/>
      <c r="H381" s="184"/>
      <c r="I381" s="196"/>
      <c r="J381" s="164"/>
      <c r="K381" s="164">
        <v>2</v>
      </c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  <c r="AZ381" s="164"/>
      <c r="BA381" s="164"/>
      <c r="BB381" s="164"/>
      <c r="BC381" s="164"/>
      <c r="BD381" s="164"/>
      <c r="BE381" s="164"/>
      <c r="BF381" s="164"/>
      <c r="BG381" s="164"/>
      <c r="BH381" s="164"/>
    </row>
    <row r="382" spans="1:60" ht="22.5" outlineLevel="1">
      <c r="A382" s="191">
        <v>56</v>
      </c>
      <c r="B382" s="172" t="s">
        <v>1142</v>
      </c>
      <c r="C382" s="219" t="s">
        <v>1143</v>
      </c>
      <c r="D382" s="174" t="s">
        <v>249</v>
      </c>
      <c r="E382" s="177">
        <v>96.5</v>
      </c>
      <c r="F382" s="182"/>
      <c r="G382" s="183">
        <f>E382*F382</f>
        <v>0</v>
      </c>
      <c r="H382" s="184" t="s">
        <v>218</v>
      </c>
      <c r="I382" s="196" t="s">
        <v>207</v>
      </c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>
        <v>21</v>
      </c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  <c r="AZ382" s="164"/>
      <c r="BA382" s="164"/>
      <c r="BB382" s="164"/>
      <c r="BC382" s="164"/>
      <c r="BD382" s="164"/>
      <c r="BE382" s="164"/>
      <c r="BF382" s="164"/>
      <c r="BG382" s="164"/>
      <c r="BH382" s="164"/>
    </row>
    <row r="383" spans="1:60" outlineLevel="1">
      <c r="A383" s="191"/>
      <c r="B383" s="172"/>
      <c r="C383" s="240" t="s">
        <v>1144</v>
      </c>
      <c r="D383" s="227"/>
      <c r="E383" s="230"/>
      <c r="F383" s="183"/>
      <c r="G383" s="183"/>
      <c r="H383" s="184"/>
      <c r="I383" s="196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  <c r="AZ383" s="164"/>
      <c r="BA383" s="164"/>
      <c r="BB383" s="164"/>
      <c r="BC383" s="164"/>
      <c r="BD383" s="164"/>
      <c r="BE383" s="164"/>
      <c r="BF383" s="164"/>
      <c r="BG383" s="164"/>
      <c r="BH383" s="164"/>
    </row>
    <row r="384" spans="1:60" outlineLevel="1">
      <c r="A384" s="191"/>
      <c r="B384" s="172"/>
      <c r="C384" s="240" t="s">
        <v>1145</v>
      </c>
      <c r="D384" s="227"/>
      <c r="E384" s="230">
        <v>7.5</v>
      </c>
      <c r="F384" s="183"/>
      <c r="G384" s="183"/>
      <c r="H384" s="184"/>
      <c r="I384" s="196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/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  <c r="AZ384" s="164"/>
      <c r="BA384" s="164"/>
      <c r="BB384" s="164"/>
      <c r="BC384" s="164"/>
      <c r="BD384" s="164"/>
      <c r="BE384" s="164"/>
      <c r="BF384" s="164"/>
      <c r="BG384" s="164"/>
      <c r="BH384" s="164"/>
    </row>
    <row r="385" spans="1:60" outlineLevel="1">
      <c r="A385" s="191"/>
      <c r="B385" s="172"/>
      <c r="C385" s="240" t="s">
        <v>1146</v>
      </c>
      <c r="D385" s="227"/>
      <c r="E385" s="230">
        <v>32</v>
      </c>
      <c r="F385" s="183"/>
      <c r="G385" s="183"/>
      <c r="H385" s="184"/>
      <c r="I385" s="196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  <c r="AZ385" s="164"/>
      <c r="BA385" s="164"/>
      <c r="BB385" s="164"/>
      <c r="BC385" s="164"/>
      <c r="BD385" s="164"/>
      <c r="BE385" s="164"/>
      <c r="BF385" s="164"/>
      <c r="BG385" s="164"/>
      <c r="BH385" s="164"/>
    </row>
    <row r="386" spans="1:60" outlineLevel="1">
      <c r="A386" s="191"/>
      <c r="B386" s="172"/>
      <c r="C386" s="240" t="s">
        <v>1147</v>
      </c>
      <c r="D386" s="227"/>
      <c r="E386" s="230">
        <v>34</v>
      </c>
      <c r="F386" s="183"/>
      <c r="G386" s="183"/>
      <c r="H386" s="184"/>
      <c r="I386" s="196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  <c r="AZ386" s="164"/>
      <c r="BA386" s="164"/>
      <c r="BB386" s="164"/>
      <c r="BC386" s="164"/>
      <c r="BD386" s="164"/>
      <c r="BE386" s="164"/>
      <c r="BF386" s="164"/>
      <c r="BG386" s="164"/>
      <c r="BH386" s="164"/>
    </row>
    <row r="387" spans="1:60" outlineLevel="1">
      <c r="A387" s="191"/>
      <c r="B387" s="172"/>
      <c r="C387" s="240" t="s">
        <v>1148</v>
      </c>
      <c r="D387" s="227"/>
      <c r="E387" s="230">
        <v>23</v>
      </c>
      <c r="F387" s="183"/>
      <c r="G387" s="183"/>
      <c r="H387" s="184"/>
      <c r="I387" s="196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  <c r="AZ387" s="164"/>
      <c r="BA387" s="164"/>
      <c r="BB387" s="164"/>
      <c r="BC387" s="164"/>
      <c r="BD387" s="164"/>
      <c r="BE387" s="164"/>
      <c r="BF387" s="164"/>
      <c r="BG387" s="164"/>
      <c r="BH387" s="164"/>
    </row>
    <row r="388" spans="1:60" outlineLevel="1">
      <c r="A388" s="191"/>
      <c r="B388" s="169" t="s">
        <v>1149</v>
      </c>
      <c r="C388" s="221"/>
      <c r="D388" s="192"/>
      <c r="E388" s="193"/>
      <c r="F388" s="194"/>
      <c r="G388" s="189"/>
      <c r="H388" s="184"/>
      <c r="I388" s="196"/>
      <c r="J388" s="164"/>
      <c r="K388" s="164">
        <v>1</v>
      </c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/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  <c r="AZ388" s="164"/>
      <c r="BA388" s="164"/>
      <c r="BB388" s="164"/>
      <c r="BC388" s="164"/>
      <c r="BD388" s="164"/>
      <c r="BE388" s="164"/>
      <c r="BF388" s="164"/>
      <c r="BG388" s="164"/>
      <c r="BH388" s="164"/>
    </row>
    <row r="389" spans="1:60" outlineLevel="1">
      <c r="A389" s="191"/>
      <c r="B389" s="169" t="s">
        <v>1150</v>
      </c>
      <c r="C389" s="221"/>
      <c r="D389" s="192"/>
      <c r="E389" s="193"/>
      <c r="F389" s="194"/>
      <c r="G389" s="189"/>
      <c r="H389" s="184"/>
      <c r="I389" s="196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  <c r="AZ389" s="164"/>
      <c r="BA389" s="164"/>
      <c r="BB389" s="164"/>
      <c r="BC389" s="164"/>
      <c r="BD389" s="164"/>
      <c r="BE389" s="164"/>
      <c r="BF389" s="164"/>
      <c r="BG389" s="164"/>
      <c r="BH389" s="164"/>
    </row>
    <row r="390" spans="1:60" outlineLevel="1">
      <c r="A390" s="191">
        <v>57</v>
      </c>
      <c r="B390" s="172" t="s">
        <v>1151</v>
      </c>
      <c r="C390" s="219" t="s">
        <v>1152</v>
      </c>
      <c r="D390" s="174" t="s">
        <v>256</v>
      </c>
      <c r="E390" s="177">
        <v>5.79</v>
      </c>
      <c r="F390" s="182"/>
      <c r="G390" s="183">
        <f>E390*F390</f>
        <v>0</v>
      </c>
      <c r="H390" s="184" t="s">
        <v>218</v>
      </c>
      <c r="I390" s="196" t="s">
        <v>207</v>
      </c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>
        <v>21</v>
      </c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  <c r="AZ390" s="164"/>
      <c r="BA390" s="164"/>
      <c r="BB390" s="164"/>
      <c r="BC390" s="164"/>
      <c r="BD390" s="164"/>
      <c r="BE390" s="164"/>
      <c r="BF390" s="164"/>
      <c r="BG390" s="164"/>
      <c r="BH390" s="164"/>
    </row>
    <row r="391" spans="1:60" outlineLevel="1">
      <c r="A391" s="191"/>
      <c r="B391" s="172"/>
      <c r="C391" s="240" t="s">
        <v>1153</v>
      </c>
      <c r="D391" s="227"/>
      <c r="E391" s="230">
        <v>5.79</v>
      </c>
      <c r="F391" s="183"/>
      <c r="G391" s="183"/>
      <c r="H391" s="184"/>
      <c r="I391" s="196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  <c r="AZ391" s="164"/>
      <c r="BA391" s="164"/>
      <c r="BB391" s="164"/>
      <c r="BC391" s="164"/>
      <c r="BD391" s="164"/>
      <c r="BE391" s="164"/>
      <c r="BF391" s="164"/>
      <c r="BG391" s="164"/>
      <c r="BH391" s="164"/>
    </row>
    <row r="392" spans="1:60">
      <c r="A392" s="190" t="s">
        <v>145</v>
      </c>
      <c r="B392" s="171" t="s">
        <v>304</v>
      </c>
      <c r="C392" s="218" t="s">
        <v>305</v>
      </c>
      <c r="D392" s="173"/>
      <c r="E392" s="176"/>
      <c r="F392" s="187">
        <f>SUM(G393:G396)</f>
        <v>0</v>
      </c>
      <c r="G392" s="188"/>
      <c r="H392" s="181"/>
      <c r="I392" s="195"/>
    </row>
    <row r="393" spans="1:60" outlineLevel="1">
      <c r="A393" s="191"/>
      <c r="B393" s="225" t="s">
        <v>708</v>
      </c>
      <c r="C393" s="239"/>
      <c r="D393" s="226"/>
      <c r="E393" s="229"/>
      <c r="F393" s="232"/>
      <c r="G393" s="233"/>
      <c r="H393" s="184"/>
      <c r="I393" s="196"/>
      <c r="J393" s="164"/>
      <c r="K393" s="164">
        <v>1</v>
      </c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  <c r="AZ393" s="164"/>
      <c r="BA393" s="164"/>
      <c r="BB393" s="164"/>
      <c r="BC393" s="164"/>
      <c r="BD393" s="164"/>
      <c r="BE393" s="164"/>
      <c r="BF393" s="164"/>
      <c r="BG393" s="164"/>
      <c r="BH393" s="164"/>
    </row>
    <row r="394" spans="1:60" outlineLevel="1">
      <c r="A394" s="191">
        <v>58</v>
      </c>
      <c r="B394" s="172" t="s">
        <v>709</v>
      </c>
      <c r="C394" s="219" t="s">
        <v>710</v>
      </c>
      <c r="D394" s="174" t="s">
        <v>217</v>
      </c>
      <c r="E394" s="177">
        <v>123</v>
      </c>
      <c r="F394" s="182"/>
      <c r="G394" s="183">
        <f>E394*F394</f>
        <v>0</v>
      </c>
      <c r="H394" s="184" t="s">
        <v>309</v>
      </c>
      <c r="I394" s="196" t="s">
        <v>207</v>
      </c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>
        <v>21</v>
      </c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  <c r="AZ394" s="164"/>
      <c r="BA394" s="164"/>
      <c r="BB394" s="164"/>
      <c r="BC394" s="164"/>
      <c r="BD394" s="164"/>
      <c r="BE394" s="164"/>
      <c r="BF394" s="164"/>
      <c r="BG394" s="164"/>
      <c r="BH394" s="164"/>
    </row>
    <row r="395" spans="1:60" outlineLevel="1">
      <c r="A395" s="191">
        <v>59</v>
      </c>
      <c r="B395" s="172" t="s">
        <v>711</v>
      </c>
      <c r="C395" s="219" t="s">
        <v>712</v>
      </c>
      <c r="D395" s="174" t="s">
        <v>217</v>
      </c>
      <c r="E395" s="177">
        <v>71</v>
      </c>
      <c r="F395" s="182"/>
      <c r="G395" s="183">
        <f>E395*F395</f>
        <v>0</v>
      </c>
      <c r="H395" s="184" t="s">
        <v>309</v>
      </c>
      <c r="I395" s="196" t="s">
        <v>207</v>
      </c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>
        <v>21</v>
      </c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  <c r="AZ395" s="164"/>
      <c r="BA395" s="164"/>
      <c r="BB395" s="164"/>
      <c r="BC395" s="164"/>
      <c r="BD395" s="164"/>
      <c r="BE395" s="164"/>
      <c r="BF395" s="164"/>
      <c r="BG395" s="164"/>
      <c r="BH395" s="164"/>
    </row>
    <row r="396" spans="1:60" outlineLevel="1">
      <c r="A396" s="191">
        <v>60</v>
      </c>
      <c r="B396" s="172" t="s">
        <v>713</v>
      </c>
      <c r="C396" s="219" t="s">
        <v>714</v>
      </c>
      <c r="D396" s="174" t="s">
        <v>217</v>
      </c>
      <c r="E396" s="177">
        <v>55</v>
      </c>
      <c r="F396" s="182"/>
      <c r="G396" s="183">
        <f>E396*F396</f>
        <v>0</v>
      </c>
      <c r="H396" s="184" t="s">
        <v>309</v>
      </c>
      <c r="I396" s="196" t="s">
        <v>207</v>
      </c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>
        <v>21</v>
      </c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  <c r="AZ396" s="164"/>
      <c r="BA396" s="164"/>
      <c r="BB396" s="164"/>
      <c r="BC396" s="164"/>
      <c r="BD396" s="164"/>
      <c r="BE396" s="164"/>
      <c r="BF396" s="164"/>
      <c r="BG396" s="164"/>
      <c r="BH396" s="164"/>
    </row>
    <row r="397" spans="1:60">
      <c r="A397" s="190" t="s">
        <v>145</v>
      </c>
      <c r="B397" s="171" t="s">
        <v>1154</v>
      </c>
      <c r="C397" s="218" t="s">
        <v>1155</v>
      </c>
      <c r="D397" s="173"/>
      <c r="E397" s="176"/>
      <c r="F397" s="187">
        <f>SUM(G398:G401)</f>
        <v>0</v>
      </c>
      <c r="G397" s="188"/>
      <c r="H397" s="181"/>
      <c r="I397" s="195"/>
    </row>
    <row r="398" spans="1:60" outlineLevel="1">
      <c r="A398" s="191"/>
      <c r="B398" s="225" t="s">
        <v>1156</v>
      </c>
      <c r="C398" s="239"/>
      <c r="D398" s="226"/>
      <c r="E398" s="229"/>
      <c r="F398" s="232"/>
      <c r="G398" s="233"/>
      <c r="H398" s="184"/>
      <c r="I398" s="196"/>
      <c r="J398" s="164"/>
      <c r="K398" s="164">
        <v>1</v>
      </c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  <c r="AO398" s="164"/>
      <c r="AP398" s="164"/>
      <c r="AQ398" s="164"/>
      <c r="AR398" s="164"/>
      <c r="AS398" s="164"/>
      <c r="AT398" s="164"/>
      <c r="AU398" s="164"/>
      <c r="AV398" s="164"/>
      <c r="AW398" s="164"/>
      <c r="AX398" s="164"/>
      <c r="AY398" s="164"/>
      <c r="AZ398" s="164"/>
      <c r="BA398" s="164"/>
      <c r="BB398" s="164"/>
      <c r="BC398" s="164"/>
      <c r="BD398" s="164"/>
      <c r="BE398" s="164"/>
      <c r="BF398" s="164"/>
      <c r="BG398" s="164"/>
      <c r="BH398" s="164"/>
    </row>
    <row r="399" spans="1:60" ht="22.5" outlineLevel="1">
      <c r="A399" s="191"/>
      <c r="B399" s="169" t="s">
        <v>1157</v>
      </c>
      <c r="C399" s="221"/>
      <c r="D399" s="192"/>
      <c r="E399" s="193"/>
      <c r="F399" s="194"/>
      <c r="G399" s="189"/>
      <c r="H399" s="184"/>
      <c r="I399" s="196"/>
      <c r="J399" s="164"/>
      <c r="K399" s="164">
        <v>2</v>
      </c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4"/>
      <c r="AT399" s="164"/>
      <c r="AU399" s="164"/>
      <c r="AV399" s="164"/>
      <c r="AW399" s="164"/>
      <c r="AX399" s="164"/>
      <c r="AY399" s="164"/>
      <c r="AZ399" s="165" t="str">
        <f>B399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399" s="164"/>
      <c r="BB399" s="164"/>
      <c r="BC399" s="164"/>
      <c r="BD399" s="164"/>
      <c r="BE399" s="164"/>
      <c r="BF399" s="164"/>
      <c r="BG399" s="164"/>
      <c r="BH399" s="164"/>
    </row>
    <row r="400" spans="1:60" outlineLevel="1">
      <c r="A400" s="191">
        <v>61</v>
      </c>
      <c r="B400" s="172" t="s">
        <v>1158</v>
      </c>
      <c r="C400" s="219" t="s">
        <v>1159</v>
      </c>
      <c r="D400" s="174" t="s">
        <v>217</v>
      </c>
      <c r="E400" s="177">
        <v>395</v>
      </c>
      <c r="F400" s="182"/>
      <c r="G400" s="183">
        <f>E400*F400</f>
        <v>0</v>
      </c>
      <c r="H400" s="184" t="s">
        <v>507</v>
      </c>
      <c r="I400" s="196" t="s">
        <v>207</v>
      </c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>
        <v>21</v>
      </c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  <c r="AZ400" s="164"/>
      <c r="BA400" s="164"/>
      <c r="BB400" s="164"/>
      <c r="BC400" s="164"/>
      <c r="BD400" s="164"/>
      <c r="BE400" s="164"/>
      <c r="BF400" s="164"/>
      <c r="BG400" s="164"/>
      <c r="BH400" s="164"/>
    </row>
    <row r="401" spans="1:60" outlineLevel="1">
      <c r="A401" s="191"/>
      <c r="B401" s="172"/>
      <c r="C401" s="240" t="s">
        <v>1160</v>
      </c>
      <c r="D401" s="227"/>
      <c r="E401" s="230">
        <v>395</v>
      </c>
      <c r="F401" s="183"/>
      <c r="G401" s="183"/>
      <c r="H401" s="184"/>
      <c r="I401" s="196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/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  <c r="AZ401" s="164"/>
      <c r="BA401" s="164"/>
      <c r="BB401" s="164"/>
      <c r="BC401" s="164"/>
      <c r="BD401" s="164"/>
      <c r="BE401" s="164"/>
      <c r="BF401" s="164"/>
      <c r="BG401" s="164"/>
      <c r="BH401" s="164"/>
    </row>
    <row r="402" spans="1:60">
      <c r="A402" s="190" t="s">
        <v>145</v>
      </c>
      <c r="B402" s="171" t="s">
        <v>362</v>
      </c>
      <c r="C402" s="218" t="s">
        <v>363</v>
      </c>
      <c r="D402" s="173"/>
      <c r="E402" s="176"/>
      <c r="F402" s="187">
        <f>SUM(G403:G404)</f>
        <v>0</v>
      </c>
      <c r="G402" s="188"/>
      <c r="H402" s="181"/>
      <c r="I402" s="195"/>
    </row>
    <row r="403" spans="1:60" ht="22.5" outlineLevel="1">
      <c r="A403" s="191">
        <v>62</v>
      </c>
      <c r="B403" s="172" t="s">
        <v>1161</v>
      </c>
      <c r="C403" s="219" t="s">
        <v>1162</v>
      </c>
      <c r="D403" s="174" t="s">
        <v>249</v>
      </c>
      <c r="E403" s="177">
        <v>1.5</v>
      </c>
      <c r="F403" s="182"/>
      <c r="G403" s="183">
        <f>E403*F403</f>
        <v>0</v>
      </c>
      <c r="H403" s="184"/>
      <c r="I403" s="196" t="s">
        <v>151</v>
      </c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>
        <v>21</v>
      </c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4"/>
      <c r="BB403" s="164"/>
      <c r="BC403" s="164"/>
      <c r="BD403" s="164"/>
      <c r="BE403" s="164"/>
      <c r="BF403" s="164"/>
      <c r="BG403" s="164"/>
      <c r="BH403" s="164"/>
    </row>
    <row r="404" spans="1:60" outlineLevel="1">
      <c r="A404" s="191"/>
      <c r="B404" s="172"/>
      <c r="C404" s="240" t="s">
        <v>1163</v>
      </c>
      <c r="D404" s="227"/>
      <c r="E404" s="230">
        <v>1.5</v>
      </c>
      <c r="F404" s="183"/>
      <c r="G404" s="183"/>
      <c r="H404" s="184"/>
      <c r="I404" s="196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  <c r="AZ404" s="164"/>
      <c r="BA404" s="164"/>
      <c r="BB404" s="164"/>
      <c r="BC404" s="164"/>
      <c r="BD404" s="164"/>
      <c r="BE404" s="164"/>
      <c r="BF404" s="164"/>
      <c r="BG404" s="164"/>
      <c r="BH404" s="164"/>
    </row>
    <row r="405" spans="1:60">
      <c r="A405" s="190" t="s">
        <v>145</v>
      </c>
      <c r="B405" s="171" t="s">
        <v>724</v>
      </c>
      <c r="C405" s="218" t="s">
        <v>725</v>
      </c>
      <c r="D405" s="173"/>
      <c r="E405" s="176"/>
      <c r="F405" s="187">
        <f>SUM(G406:G408)</f>
        <v>0</v>
      </c>
      <c r="G405" s="188"/>
      <c r="H405" s="181"/>
      <c r="I405" s="195"/>
    </row>
    <row r="406" spans="1:60" outlineLevel="1">
      <c r="A406" s="191"/>
      <c r="B406" s="225" t="s">
        <v>726</v>
      </c>
      <c r="C406" s="239"/>
      <c r="D406" s="226"/>
      <c r="E406" s="229"/>
      <c r="F406" s="232"/>
      <c r="G406" s="233"/>
      <c r="H406" s="184"/>
      <c r="I406" s="196"/>
      <c r="J406" s="164"/>
      <c r="K406" s="164">
        <v>1</v>
      </c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  <c r="AZ406" s="164"/>
      <c r="BA406" s="164"/>
      <c r="BB406" s="164"/>
      <c r="BC406" s="164"/>
      <c r="BD406" s="164"/>
      <c r="BE406" s="164"/>
      <c r="BF406" s="164"/>
      <c r="BG406" s="164"/>
      <c r="BH406" s="164"/>
    </row>
    <row r="407" spans="1:60" ht="22.5" outlineLevel="1">
      <c r="A407" s="191"/>
      <c r="B407" s="169" t="s">
        <v>727</v>
      </c>
      <c r="C407" s="221"/>
      <c r="D407" s="192"/>
      <c r="E407" s="193"/>
      <c r="F407" s="194"/>
      <c r="G407" s="189"/>
      <c r="H407" s="184"/>
      <c r="I407" s="196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  <c r="AZ407" s="165" t="str">
        <f>B407</f>
        <v>přesun hmot pro budovy občanské výstavby (JKSO 801), budovy pro bydlení (JKSO 803) budovy pro výrobu a služby (JKSO 812) s nosnou svislou konstrukcí zděnou z cihel nebo tvárnic nebo kovovou</v>
      </c>
      <c r="BA407" s="164"/>
      <c r="BB407" s="164"/>
      <c r="BC407" s="164"/>
      <c r="BD407" s="164"/>
      <c r="BE407" s="164"/>
      <c r="BF407" s="164"/>
      <c r="BG407" s="164"/>
      <c r="BH407" s="164"/>
    </row>
    <row r="408" spans="1:60" outlineLevel="1">
      <c r="A408" s="191">
        <v>63</v>
      </c>
      <c r="B408" s="172" t="s">
        <v>728</v>
      </c>
      <c r="C408" s="219" t="s">
        <v>729</v>
      </c>
      <c r="D408" s="174" t="s">
        <v>426</v>
      </c>
      <c r="E408" s="177">
        <v>1020.4795</v>
      </c>
      <c r="F408" s="182"/>
      <c r="G408" s="183">
        <f>E408*F408</f>
        <v>0</v>
      </c>
      <c r="H408" s="184" t="s">
        <v>507</v>
      </c>
      <c r="I408" s="196" t="s">
        <v>207</v>
      </c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>
        <v>21</v>
      </c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  <c r="AZ408" s="164"/>
      <c r="BA408" s="164"/>
      <c r="BB408" s="164"/>
      <c r="BC408" s="164"/>
      <c r="BD408" s="164"/>
      <c r="BE408" s="164"/>
      <c r="BF408" s="164"/>
      <c r="BG408" s="164"/>
      <c r="BH408" s="164"/>
    </row>
    <row r="409" spans="1:60">
      <c r="A409" s="190" t="s">
        <v>145</v>
      </c>
      <c r="B409" s="171" t="s">
        <v>374</v>
      </c>
      <c r="C409" s="218" t="s">
        <v>375</v>
      </c>
      <c r="D409" s="173"/>
      <c r="E409" s="176"/>
      <c r="F409" s="187">
        <f>SUM(G410:G448)</f>
        <v>0</v>
      </c>
      <c r="G409" s="188"/>
      <c r="H409" s="181"/>
      <c r="I409" s="195"/>
    </row>
    <row r="410" spans="1:60" outlineLevel="1">
      <c r="A410" s="191"/>
      <c r="B410" s="225" t="s">
        <v>1164</v>
      </c>
      <c r="C410" s="239"/>
      <c r="D410" s="226"/>
      <c r="E410" s="229"/>
      <c r="F410" s="232"/>
      <c r="G410" s="233"/>
      <c r="H410" s="184"/>
      <c r="I410" s="196"/>
      <c r="J410" s="164"/>
      <c r="K410" s="164">
        <v>1</v>
      </c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/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  <c r="AZ410" s="164"/>
      <c r="BA410" s="164"/>
      <c r="BB410" s="164"/>
      <c r="BC410" s="164"/>
      <c r="BD410" s="164"/>
      <c r="BE410" s="164"/>
      <c r="BF410" s="164"/>
      <c r="BG410" s="164"/>
      <c r="BH410" s="164"/>
    </row>
    <row r="411" spans="1:60" outlineLevel="1">
      <c r="A411" s="191"/>
      <c r="B411" s="169" t="s">
        <v>1165</v>
      </c>
      <c r="C411" s="221"/>
      <c r="D411" s="192"/>
      <c r="E411" s="193"/>
      <c r="F411" s="194"/>
      <c r="G411" s="189"/>
      <c r="H411" s="184"/>
      <c r="I411" s="196"/>
      <c r="J411" s="164"/>
      <c r="K411" s="164">
        <v>2</v>
      </c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4"/>
      <c r="AV411" s="164"/>
      <c r="AW411" s="164"/>
      <c r="AX411" s="164"/>
      <c r="AY411" s="164"/>
      <c r="AZ411" s="164"/>
      <c r="BA411" s="164"/>
      <c r="BB411" s="164"/>
      <c r="BC411" s="164"/>
      <c r="BD411" s="164"/>
      <c r="BE411" s="164"/>
      <c r="BF411" s="164"/>
      <c r="BG411" s="164"/>
      <c r="BH411" s="164"/>
    </row>
    <row r="412" spans="1:60" outlineLevel="1">
      <c r="A412" s="191"/>
      <c r="B412" s="169" t="s">
        <v>1166</v>
      </c>
      <c r="C412" s="221"/>
      <c r="D412" s="192"/>
      <c r="E412" s="193"/>
      <c r="F412" s="194"/>
      <c r="G412" s="189"/>
      <c r="H412" s="184"/>
      <c r="I412" s="196"/>
      <c r="J412" s="164"/>
      <c r="K412" s="164">
        <v>3</v>
      </c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  <c r="AZ412" s="164"/>
      <c r="BA412" s="164"/>
      <c r="BB412" s="164"/>
      <c r="BC412" s="164"/>
      <c r="BD412" s="164"/>
      <c r="BE412" s="164"/>
      <c r="BF412" s="164"/>
      <c r="BG412" s="164"/>
      <c r="BH412" s="164"/>
    </row>
    <row r="413" spans="1:60" outlineLevel="1">
      <c r="A413" s="191">
        <v>64</v>
      </c>
      <c r="B413" s="172" t="s">
        <v>1167</v>
      </c>
      <c r="C413" s="219" t="s">
        <v>1168</v>
      </c>
      <c r="D413" s="174" t="s">
        <v>217</v>
      </c>
      <c r="E413" s="177">
        <v>316</v>
      </c>
      <c r="F413" s="182"/>
      <c r="G413" s="183">
        <f>E413*F413</f>
        <v>0</v>
      </c>
      <c r="H413" s="184" t="s">
        <v>379</v>
      </c>
      <c r="I413" s="196" t="s">
        <v>207</v>
      </c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>
        <v>21</v>
      </c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  <c r="AZ413" s="164"/>
      <c r="BA413" s="164"/>
      <c r="BB413" s="164"/>
      <c r="BC413" s="164"/>
      <c r="BD413" s="164"/>
      <c r="BE413" s="164"/>
      <c r="BF413" s="164"/>
      <c r="BG413" s="164"/>
      <c r="BH413" s="164"/>
    </row>
    <row r="414" spans="1:60" outlineLevel="1">
      <c r="A414" s="191"/>
      <c r="B414" s="169" t="s">
        <v>1169</v>
      </c>
      <c r="C414" s="221"/>
      <c r="D414" s="192"/>
      <c r="E414" s="193"/>
      <c r="F414" s="194"/>
      <c r="G414" s="189"/>
      <c r="H414" s="184"/>
      <c r="I414" s="196"/>
      <c r="J414" s="164"/>
      <c r="K414" s="164">
        <v>1</v>
      </c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  <c r="AZ414" s="164"/>
      <c r="BA414" s="164"/>
      <c r="BB414" s="164"/>
      <c r="BC414" s="164"/>
      <c r="BD414" s="164"/>
      <c r="BE414" s="164"/>
      <c r="BF414" s="164"/>
      <c r="BG414" s="164"/>
      <c r="BH414" s="164"/>
    </row>
    <row r="415" spans="1:60" outlineLevel="1">
      <c r="A415" s="191">
        <v>65</v>
      </c>
      <c r="B415" s="172" t="s">
        <v>1170</v>
      </c>
      <c r="C415" s="219" t="s">
        <v>1171</v>
      </c>
      <c r="D415" s="174" t="s">
        <v>217</v>
      </c>
      <c r="E415" s="177">
        <v>315.64499999999998</v>
      </c>
      <c r="F415" s="182"/>
      <c r="G415" s="183">
        <f>E415*F415</f>
        <v>0</v>
      </c>
      <c r="H415" s="184" t="s">
        <v>379</v>
      </c>
      <c r="I415" s="196" t="s">
        <v>207</v>
      </c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>
        <v>21</v>
      </c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  <c r="AZ415" s="164"/>
      <c r="BA415" s="164"/>
      <c r="BB415" s="164"/>
      <c r="BC415" s="164"/>
      <c r="BD415" s="164"/>
      <c r="BE415" s="164"/>
      <c r="BF415" s="164"/>
      <c r="BG415" s="164"/>
      <c r="BH415" s="164"/>
    </row>
    <row r="416" spans="1:60" ht="22.5" outlineLevel="1">
      <c r="A416" s="191"/>
      <c r="B416" s="172"/>
      <c r="C416" s="220" t="s">
        <v>1172</v>
      </c>
      <c r="D416" s="175"/>
      <c r="E416" s="178"/>
      <c r="F416" s="185"/>
      <c r="G416" s="186"/>
      <c r="H416" s="184"/>
      <c r="I416" s="196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  <c r="AZ416" s="164"/>
      <c r="BA416" s="165" t="str">
        <f>C416</f>
        <v>Položka obsahuje komplexní dodávku hydroizolačního systému a obsahuje rovněž všechny hlavní, přidružené, pomocné a přípravné práce a materiál, mimo položek uvedených níže samostatně.</v>
      </c>
      <c r="BB416" s="164"/>
      <c r="BC416" s="164"/>
      <c r="BD416" s="164"/>
      <c r="BE416" s="164"/>
      <c r="BF416" s="164"/>
      <c r="BG416" s="164"/>
      <c r="BH416" s="164"/>
    </row>
    <row r="417" spans="1:60" outlineLevel="1">
      <c r="A417" s="191"/>
      <c r="B417" s="172"/>
      <c r="C417" s="240" t="s">
        <v>1173</v>
      </c>
      <c r="D417" s="227"/>
      <c r="E417" s="230">
        <v>49.21</v>
      </c>
      <c r="F417" s="183"/>
      <c r="G417" s="183"/>
      <c r="H417" s="184"/>
      <c r="I417" s="196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  <c r="AZ417" s="164"/>
      <c r="BA417" s="164"/>
      <c r="BB417" s="164"/>
      <c r="BC417" s="164"/>
      <c r="BD417" s="164"/>
      <c r="BE417" s="164"/>
      <c r="BF417" s="164"/>
      <c r="BG417" s="164"/>
      <c r="BH417" s="164"/>
    </row>
    <row r="418" spans="1:60" outlineLevel="1">
      <c r="A418" s="191"/>
      <c r="B418" s="172"/>
      <c r="C418" s="240" t="s">
        <v>1174</v>
      </c>
      <c r="D418" s="227"/>
      <c r="E418" s="230">
        <v>100.3</v>
      </c>
      <c r="F418" s="183"/>
      <c r="G418" s="183"/>
      <c r="H418" s="184"/>
      <c r="I418" s="196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  <c r="AZ418" s="164"/>
      <c r="BA418" s="164"/>
      <c r="BB418" s="164"/>
      <c r="BC418" s="164"/>
      <c r="BD418" s="164"/>
      <c r="BE418" s="164"/>
      <c r="BF418" s="164"/>
      <c r="BG418" s="164"/>
      <c r="BH418" s="164"/>
    </row>
    <row r="419" spans="1:60" outlineLevel="1">
      <c r="A419" s="191"/>
      <c r="B419" s="172"/>
      <c r="C419" s="240" t="s">
        <v>1175</v>
      </c>
      <c r="D419" s="227"/>
      <c r="E419" s="230">
        <v>100.3</v>
      </c>
      <c r="F419" s="183"/>
      <c r="G419" s="183"/>
      <c r="H419" s="184"/>
      <c r="I419" s="196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  <c r="AZ419" s="164"/>
      <c r="BA419" s="164"/>
      <c r="BB419" s="164"/>
      <c r="BC419" s="164"/>
      <c r="BD419" s="164"/>
      <c r="BE419" s="164"/>
      <c r="BF419" s="164"/>
      <c r="BG419" s="164"/>
      <c r="BH419" s="164"/>
    </row>
    <row r="420" spans="1:60" outlineLevel="1">
      <c r="A420" s="191"/>
      <c r="B420" s="172"/>
      <c r="C420" s="240" t="s">
        <v>1176</v>
      </c>
      <c r="D420" s="227"/>
      <c r="E420" s="230">
        <v>65.834999999999994</v>
      </c>
      <c r="F420" s="183"/>
      <c r="G420" s="183"/>
      <c r="H420" s="184"/>
      <c r="I420" s="196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</row>
    <row r="421" spans="1:60" outlineLevel="1">
      <c r="A421" s="191">
        <v>66</v>
      </c>
      <c r="B421" s="172" t="s">
        <v>1177</v>
      </c>
      <c r="C421" s="219" t="s">
        <v>1178</v>
      </c>
      <c r="D421" s="174" t="s">
        <v>217</v>
      </c>
      <c r="E421" s="177">
        <v>67.44</v>
      </c>
      <c r="F421" s="182"/>
      <c r="G421" s="183">
        <f>E421*F421</f>
        <v>0</v>
      </c>
      <c r="H421" s="184" t="s">
        <v>379</v>
      </c>
      <c r="I421" s="196" t="s">
        <v>207</v>
      </c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>
        <v>21</v>
      </c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</row>
    <row r="422" spans="1:60" outlineLevel="1">
      <c r="A422" s="191"/>
      <c r="B422" s="172"/>
      <c r="C422" s="240" t="s">
        <v>1179</v>
      </c>
      <c r="D422" s="227"/>
      <c r="E422" s="230">
        <v>17.760000000000002</v>
      </c>
      <c r="F422" s="183"/>
      <c r="G422" s="183"/>
      <c r="H422" s="184"/>
      <c r="I422" s="196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  <c r="AZ422" s="164"/>
      <c r="BA422" s="164"/>
      <c r="BB422" s="164"/>
      <c r="BC422" s="164"/>
      <c r="BD422" s="164"/>
      <c r="BE422" s="164"/>
      <c r="BF422" s="164"/>
      <c r="BG422" s="164"/>
      <c r="BH422" s="164"/>
    </row>
    <row r="423" spans="1:60" outlineLevel="1">
      <c r="A423" s="191"/>
      <c r="B423" s="172"/>
      <c r="C423" s="240" t="s">
        <v>1180</v>
      </c>
      <c r="D423" s="227"/>
      <c r="E423" s="230">
        <v>17.559999999999999</v>
      </c>
      <c r="F423" s="183"/>
      <c r="G423" s="183"/>
      <c r="H423" s="184"/>
      <c r="I423" s="196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  <c r="AZ423" s="164"/>
      <c r="BA423" s="164"/>
      <c r="BB423" s="164"/>
      <c r="BC423" s="164"/>
      <c r="BD423" s="164"/>
      <c r="BE423" s="164"/>
      <c r="BF423" s="164"/>
      <c r="BG423" s="164"/>
      <c r="BH423" s="164"/>
    </row>
    <row r="424" spans="1:60" outlineLevel="1">
      <c r="A424" s="191"/>
      <c r="B424" s="172"/>
      <c r="C424" s="240" t="s">
        <v>1181</v>
      </c>
      <c r="D424" s="227"/>
      <c r="E424" s="230">
        <v>18.32</v>
      </c>
      <c r="F424" s="183"/>
      <c r="G424" s="183"/>
      <c r="H424" s="184"/>
      <c r="I424" s="196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</row>
    <row r="425" spans="1:60" outlineLevel="1">
      <c r="A425" s="191"/>
      <c r="B425" s="172"/>
      <c r="C425" s="240" t="s">
        <v>1182</v>
      </c>
      <c r="D425" s="227"/>
      <c r="E425" s="230">
        <v>13.8</v>
      </c>
      <c r="F425" s="183"/>
      <c r="G425" s="183"/>
      <c r="H425" s="184"/>
      <c r="I425" s="196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</row>
    <row r="426" spans="1:60" outlineLevel="1">
      <c r="A426" s="191"/>
      <c r="B426" s="169" t="s">
        <v>1183</v>
      </c>
      <c r="C426" s="221"/>
      <c r="D426" s="192"/>
      <c r="E426" s="193"/>
      <c r="F426" s="194"/>
      <c r="G426" s="189"/>
      <c r="H426" s="184"/>
      <c r="I426" s="196"/>
      <c r="J426" s="164"/>
      <c r="K426" s="164">
        <v>1</v>
      </c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</row>
    <row r="427" spans="1:60" outlineLevel="1">
      <c r="A427" s="191">
        <v>67</v>
      </c>
      <c r="B427" s="172" t="s">
        <v>1184</v>
      </c>
      <c r="C427" s="219" t="s">
        <v>1185</v>
      </c>
      <c r="D427" s="174" t="s">
        <v>249</v>
      </c>
      <c r="E427" s="177">
        <v>138</v>
      </c>
      <c r="F427" s="182"/>
      <c r="G427" s="183">
        <f>E427*F427</f>
        <v>0</v>
      </c>
      <c r="H427" s="184" t="s">
        <v>379</v>
      </c>
      <c r="I427" s="196" t="s">
        <v>207</v>
      </c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>
        <v>21</v>
      </c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</row>
    <row r="428" spans="1:60" outlineLevel="1">
      <c r="A428" s="191">
        <v>68</v>
      </c>
      <c r="B428" s="172" t="s">
        <v>1186</v>
      </c>
      <c r="C428" s="219" t="s">
        <v>1187</v>
      </c>
      <c r="D428" s="174" t="s">
        <v>249</v>
      </c>
      <c r="E428" s="177">
        <v>182</v>
      </c>
      <c r="F428" s="182"/>
      <c r="G428" s="183">
        <f>E428*F428</f>
        <v>0</v>
      </c>
      <c r="H428" s="184" t="s">
        <v>379</v>
      </c>
      <c r="I428" s="196" t="s">
        <v>207</v>
      </c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>
        <v>21</v>
      </c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</row>
    <row r="429" spans="1:60" outlineLevel="1">
      <c r="A429" s="191"/>
      <c r="B429" s="169" t="s">
        <v>1188</v>
      </c>
      <c r="C429" s="221"/>
      <c r="D429" s="192"/>
      <c r="E429" s="193"/>
      <c r="F429" s="194"/>
      <c r="G429" s="189"/>
      <c r="H429" s="184"/>
      <c r="I429" s="196"/>
      <c r="J429" s="164"/>
      <c r="K429" s="164">
        <v>1</v>
      </c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  <c r="AZ429" s="164"/>
      <c r="BA429" s="164"/>
      <c r="BB429" s="164"/>
      <c r="BC429" s="164"/>
      <c r="BD429" s="164"/>
      <c r="BE429" s="164"/>
      <c r="BF429" s="164"/>
      <c r="BG429" s="164"/>
      <c r="BH429" s="164"/>
    </row>
    <row r="430" spans="1:60" outlineLevel="1">
      <c r="A430" s="191"/>
      <c r="B430" s="169" t="s">
        <v>1189</v>
      </c>
      <c r="C430" s="221"/>
      <c r="D430" s="192"/>
      <c r="E430" s="193"/>
      <c r="F430" s="194"/>
      <c r="G430" s="189"/>
      <c r="H430" s="184"/>
      <c r="I430" s="196"/>
      <c r="J430" s="164"/>
      <c r="K430" s="164">
        <v>2</v>
      </c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/>
      <c r="AN430" s="164"/>
      <c r="AO430" s="164"/>
      <c r="AP430" s="164"/>
      <c r="AQ430" s="164"/>
      <c r="AR430" s="164"/>
      <c r="AS430" s="164"/>
      <c r="AT430" s="164"/>
      <c r="AU430" s="164"/>
      <c r="AV430" s="164"/>
      <c r="AW430" s="164"/>
      <c r="AX430" s="164"/>
      <c r="AY430" s="164"/>
      <c r="AZ430" s="164"/>
      <c r="BA430" s="164"/>
      <c r="BB430" s="164"/>
      <c r="BC430" s="164"/>
      <c r="BD430" s="164"/>
      <c r="BE430" s="164"/>
      <c r="BF430" s="164"/>
      <c r="BG430" s="164"/>
      <c r="BH430" s="164"/>
    </row>
    <row r="431" spans="1:60" outlineLevel="1">
      <c r="A431" s="191">
        <v>69</v>
      </c>
      <c r="B431" s="172" t="s">
        <v>1190</v>
      </c>
      <c r="C431" s="219" t="s">
        <v>1191</v>
      </c>
      <c r="D431" s="174" t="s">
        <v>344</v>
      </c>
      <c r="E431" s="177">
        <v>12</v>
      </c>
      <c r="F431" s="182"/>
      <c r="G431" s="183">
        <f>E431*F431</f>
        <v>0</v>
      </c>
      <c r="H431" s="184" t="s">
        <v>379</v>
      </c>
      <c r="I431" s="196" t="s">
        <v>207</v>
      </c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>
        <v>21</v>
      </c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  <c r="AZ431" s="164"/>
      <c r="BA431" s="164"/>
      <c r="BB431" s="164"/>
      <c r="BC431" s="164"/>
      <c r="BD431" s="164"/>
      <c r="BE431" s="164"/>
      <c r="BF431" s="164"/>
      <c r="BG431" s="164"/>
      <c r="BH431" s="164"/>
    </row>
    <row r="432" spans="1:60" outlineLevel="1">
      <c r="A432" s="191"/>
      <c r="B432" s="172"/>
      <c r="C432" s="240" t="s">
        <v>1192</v>
      </c>
      <c r="D432" s="227"/>
      <c r="E432" s="230">
        <v>12</v>
      </c>
      <c r="F432" s="183"/>
      <c r="G432" s="183"/>
      <c r="H432" s="184"/>
      <c r="I432" s="196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  <c r="AZ432" s="164"/>
      <c r="BA432" s="164"/>
      <c r="BB432" s="164"/>
      <c r="BC432" s="164"/>
      <c r="BD432" s="164"/>
      <c r="BE432" s="164"/>
      <c r="BF432" s="164"/>
      <c r="BG432" s="164"/>
      <c r="BH432" s="164"/>
    </row>
    <row r="433" spans="1:60" outlineLevel="1">
      <c r="A433" s="191"/>
      <c r="B433" s="169" t="s">
        <v>1193</v>
      </c>
      <c r="C433" s="221"/>
      <c r="D433" s="192"/>
      <c r="E433" s="193"/>
      <c r="F433" s="194"/>
      <c r="G433" s="189"/>
      <c r="H433" s="184"/>
      <c r="I433" s="196"/>
      <c r="J433" s="164"/>
      <c r="K433" s="164">
        <v>2</v>
      </c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  <c r="AZ433" s="164"/>
      <c r="BA433" s="164"/>
      <c r="BB433" s="164"/>
      <c r="BC433" s="164"/>
      <c r="BD433" s="164"/>
      <c r="BE433" s="164"/>
      <c r="BF433" s="164"/>
      <c r="BG433" s="164"/>
      <c r="BH433" s="164"/>
    </row>
    <row r="434" spans="1:60" outlineLevel="1">
      <c r="A434" s="191">
        <v>70</v>
      </c>
      <c r="B434" s="172" t="s">
        <v>1194</v>
      </c>
      <c r="C434" s="219" t="s">
        <v>1195</v>
      </c>
      <c r="D434" s="174" t="s">
        <v>344</v>
      </c>
      <c r="E434" s="177">
        <v>88</v>
      </c>
      <c r="F434" s="182"/>
      <c r="G434" s="183">
        <f>E434*F434</f>
        <v>0</v>
      </c>
      <c r="H434" s="184" t="s">
        <v>379</v>
      </c>
      <c r="I434" s="196" t="s">
        <v>207</v>
      </c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>
        <v>21</v>
      </c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  <c r="AZ434" s="164"/>
      <c r="BA434" s="164"/>
      <c r="BB434" s="164"/>
      <c r="BC434" s="164"/>
      <c r="BD434" s="164"/>
      <c r="BE434" s="164"/>
      <c r="BF434" s="164"/>
      <c r="BG434" s="164"/>
      <c r="BH434" s="164"/>
    </row>
    <row r="435" spans="1:60" outlineLevel="1">
      <c r="A435" s="191"/>
      <c r="B435" s="169" t="s">
        <v>757</v>
      </c>
      <c r="C435" s="221"/>
      <c r="D435" s="192"/>
      <c r="E435" s="193"/>
      <c r="F435" s="194"/>
      <c r="G435" s="189"/>
      <c r="H435" s="184"/>
      <c r="I435" s="196"/>
      <c r="J435" s="164"/>
      <c r="K435" s="164">
        <v>1</v>
      </c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  <c r="AZ435" s="164"/>
      <c r="BA435" s="164"/>
      <c r="BB435" s="164"/>
      <c r="BC435" s="164"/>
      <c r="BD435" s="164"/>
      <c r="BE435" s="164"/>
      <c r="BF435" s="164"/>
      <c r="BG435" s="164"/>
      <c r="BH435" s="164"/>
    </row>
    <row r="436" spans="1:60" outlineLevel="1">
      <c r="A436" s="191">
        <v>71</v>
      </c>
      <c r="B436" s="172" t="s">
        <v>1196</v>
      </c>
      <c r="C436" s="219" t="s">
        <v>1197</v>
      </c>
      <c r="D436" s="174" t="s">
        <v>249</v>
      </c>
      <c r="E436" s="177">
        <v>168.6</v>
      </c>
      <c r="F436" s="182"/>
      <c r="G436" s="183">
        <f>E436*F436</f>
        <v>0</v>
      </c>
      <c r="H436" s="184" t="s">
        <v>379</v>
      </c>
      <c r="I436" s="196" t="s">
        <v>207</v>
      </c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>
        <v>21</v>
      </c>
      <c r="AN436" s="164"/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  <c r="AZ436" s="164"/>
      <c r="BA436" s="164"/>
      <c r="BB436" s="164"/>
      <c r="BC436" s="164"/>
      <c r="BD436" s="164"/>
      <c r="BE436" s="164"/>
      <c r="BF436" s="164"/>
      <c r="BG436" s="164"/>
      <c r="BH436" s="164"/>
    </row>
    <row r="437" spans="1:60" outlineLevel="1">
      <c r="A437" s="191"/>
      <c r="B437" s="172"/>
      <c r="C437" s="240" t="s">
        <v>1198</v>
      </c>
      <c r="D437" s="227"/>
      <c r="E437" s="230">
        <v>44.4</v>
      </c>
      <c r="F437" s="183"/>
      <c r="G437" s="183"/>
      <c r="H437" s="184"/>
      <c r="I437" s="196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  <c r="AN437" s="164"/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  <c r="AZ437" s="164"/>
      <c r="BA437" s="164"/>
      <c r="BB437" s="164"/>
      <c r="BC437" s="164"/>
      <c r="BD437" s="164"/>
      <c r="BE437" s="164"/>
      <c r="BF437" s="164"/>
      <c r="BG437" s="164"/>
      <c r="BH437" s="164"/>
    </row>
    <row r="438" spans="1:60" outlineLevel="1">
      <c r="A438" s="191"/>
      <c r="B438" s="172"/>
      <c r="C438" s="240" t="s">
        <v>1199</v>
      </c>
      <c r="D438" s="227"/>
      <c r="E438" s="230">
        <v>43.9</v>
      </c>
      <c r="F438" s="183"/>
      <c r="G438" s="183"/>
      <c r="H438" s="184"/>
      <c r="I438" s="196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  <c r="AZ438" s="164"/>
      <c r="BA438" s="164"/>
      <c r="BB438" s="164"/>
      <c r="BC438" s="164"/>
      <c r="BD438" s="164"/>
      <c r="BE438" s="164"/>
      <c r="BF438" s="164"/>
      <c r="BG438" s="164"/>
      <c r="BH438" s="164"/>
    </row>
    <row r="439" spans="1:60" outlineLevel="1">
      <c r="A439" s="191"/>
      <c r="B439" s="172"/>
      <c r="C439" s="240" t="s">
        <v>1200</v>
      </c>
      <c r="D439" s="227"/>
      <c r="E439" s="230">
        <v>45.8</v>
      </c>
      <c r="F439" s="183"/>
      <c r="G439" s="183"/>
      <c r="H439" s="184"/>
      <c r="I439" s="196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  <c r="AZ439" s="164"/>
      <c r="BA439" s="164"/>
      <c r="BB439" s="164"/>
      <c r="BC439" s="164"/>
      <c r="BD439" s="164"/>
      <c r="BE439" s="164"/>
      <c r="BF439" s="164"/>
      <c r="BG439" s="164"/>
      <c r="BH439" s="164"/>
    </row>
    <row r="440" spans="1:60" outlineLevel="1">
      <c r="A440" s="191"/>
      <c r="B440" s="172"/>
      <c r="C440" s="240" t="s">
        <v>1201</v>
      </c>
      <c r="D440" s="227"/>
      <c r="E440" s="230">
        <v>34.5</v>
      </c>
      <c r="F440" s="183"/>
      <c r="G440" s="183"/>
      <c r="H440" s="184"/>
      <c r="I440" s="196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  <c r="AZ440" s="164"/>
      <c r="BA440" s="164"/>
      <c r="BB440" s="164"/>
      <c r="BC440" s="164"/>
      <c r="BD440" s="164"/>
      <c r="BE440" s="164"/>
      <c r="BF440" s="164"/>
      <c r="BG440" s="164"/>
      <c r="BH440" s="164"/>
    </row>
    <row r="441" spans="1:60" ht="45" outlineLevel="1">
      <c r="A441" s="191">
        <v>72</v>
      </c>
      <c r="B441" s="172" t="s">
        <v>1202</v>
      </c>
      <c r="C441" s="219" t="s">
        <v>1203</v>
      </c>
      <c r="D441" s="174" t="s">
        <v>401</v>
      </c>
      <c r="E441" s="177">
        <v>145</v>
      </c>
      <c r="F441" s="182"/>
      <c r="G441" s="183">
        <f>E441*F441</f>
        <v>0</v>
      </c>
      <c r="H441" s="184" t="s">
        <v>499</v>
      </c>
      <c r="I441" s="196" t="s">
        <v>207</v>
      </c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>
        <v>21</v>
      </c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  <c r="AZ441" s="164"/>
      <c r="BA441" s="164"/>
      <c r="BB441" s="164"/>
      <c r="BC441" s="164"/>
      <c r="BD441" s="164"/>
      <c r="BE441" s="164"/>
      <c r="BF441" s="164"/>
      <c r="BG441" s="164"/>
      <c r="BH441" s="164"/>
    </row>
    <row r="442" spans="1:60" ht="22.5" outlineLevel="1">
      <c r="A442" s="191">
        <v>73</v>
      </c>
      <c r="B442" s="172" t="s">
        <v>1204</v>
      </c>
      <c r="C442" s="219" t="s">
        <v>1205</v>
      </c>
      <c r="D442" s="174" t="s">
        <v>217</v>
      </c>
      <c r="E442" s="177">
        <v>429.0496</v>
      </c>
      <c r="F442" s="182"/>
      <c r="G442" s="183">
        <f>E442*F442</f>
        <v>0</v>
      </c>
      <c r="H442" s="184" t="s">
        <v>499</v>
      </c>
      <c r="I442" s="196" t="s">
        <v>207</v>
      </c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>
        <v>21</v>
      </c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  <c r="AZ442" s="164"/>
      <c r="BA442" s="164"/>
      <c r="BB442" s="164"/>
      <c r="BC442" s="164"/>
      <c r="BD442" s="164"/>
      <c r="BE442" s="164"/>
      <c r="BF442" s="164"/>
      <c r="BG442" s="164"/>
      <c r="BH442" s="164"/>
    </row>
    <row r="443" spans="1:60" outlineLevel="1">
      <c r="A443" s="191"/>
      <c r="B443" s="172"/>
      <c r="C443" s="220" t="s">
        <v>1206</v>
      </c>
      <c r="D443" s="175"/>
      <c r="E443" s="178"/>
      <c r="F443" s="185"/>
      <c r="G443" s="186"/>
      <c r="H443" s="184"/>
      <c r="I443" s="196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/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  <c r="AZ443" s="164"/>
      <c r="BA443" s="165" t="str">
        <f>C443</f>
        <v>spec (06.01)</v>
      </c>
      <c r="BB443" s="164"/>
      <c r="BC443" s="164"/>
      <c r="BD443" s="164"/>
      <c r="BE443" s="164"/>
      <c r="BF443" s="164"/>
      <c r="BG443" s="164"/>
      <c r="BH443" s="164"/>
    </row>
    <row r="444" spans="1:60" outlineLevel="1">
      <c r="A444" s="191"/>
      <c r="B444" s="172"/>
      <c r="C444" s="240" t="s">
        <v>1207</v>
      </c>
      <c r="D444" s="227"/>
      <c r="E444" s="230">
        <v>383.08</v>
      </c>
      <c r="F444" s="183"/>
      <c r="G444" s="183"/>
      <c r="H444" s="184"/>
      <c r="I444" s="196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  <c r="AZ444" s="164"/>
      <c r="BA444" s="164"/>
      <c r="BB444" s="164"/>
      <c r="BC444" s="164"/>
      <c r="BD444" s="164"/>
      <c r="BE444" s="164"/>
      <c r="BF444" s="164"/>
      <c r="BG444" s="164"/>
      <c r="BH444" s="164"/>
    </row>
    <row r="445" spans="1:60" outlineLevel="1">
      <c r="A445" s="191"/>
      <c r="B445" s="172"/>
      <c r="C445" s="240" t="s">
        <v>1208</v>
      </c>
      <c r="D445" s="227"/>
      <c r="E445" s="230">
        <v>45.9696</v>
      </c>
      <c r="F445" s="183"/>
      <c r="G445" s="183"/>
      <c r="H445" s="184"/>
      <c r="I445" s="196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  <c r="AZ445" s="164"/>
      <c r="BA445" s="164"/>
      <c r="BB445" s="164"/>
      <c r="BC445" s="164"/>
      <c r="BD445" s="164"/>
      <c r="BE445" s="164"/>
      <c r="BF445" s="164"/>
      <c r="BG445" s="164"/>
      <c r="BH445" s="164"/>
    </row>
    <row r="446" spans="1:60" outlineLevel="1">
      <c r="A446" s="191"/>
      <c r="B446" s="169" t="s">
        <v>770</v>
      </c>
      <c r="C446" s="221"/>
      <c r="D446" s="192"/>
      <c r="E446" s="193"/>
      <c r="F446" s="194"/>
      <c r="G446" s="189"/>
      <c r="H446" s="184"/>
      <c r="I446" s="196"/>
      <c r="J446" s="164"/>
      <c r="K446" s="164">
        <v>1</v>
      </c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  <c r="AN446" s="164"/>
      <c r="AO446" s="164"/>
      <c r="AP446" s="164"/>
      <c r="AQ446" s="164"/>
      <c r="AR446" s="164"/>
      <c r="AS446" s="164"/>
      <c r="AT446" s="164"/>
      <c r="AU446" s="164"/>
      <c r="AV446" s="164"/>
      <c r="AW446" s="164"/>
      <c r="AX446" s="164"/>
      <c r="AY446" s="164"/>
      <c r="AZ446" s="164"/>
      <c r="BA446" s="164"/>
      <c r="BB446" s="164"/>
      <c r="BC446" s="164"/>
      <c r="BD446" s="164"/>
      <c r="BE446" s="164"/>
      <c r="BF446" s="164"/>
      <c r="BG446" s="164"/>
      <c r="BH446" s="164"/>
    </row>
    <row r="447" spans="1:60" outlineLevel="1">
      <c r="A447" s="191"/>
      <c r="B447" s="169" t="s">
        <v>771</v>
      </c>
      <c r="C447" s="221"/>
      <c r="D447" s="192"/>
      <c r="E447" s="193"/>
      <c r="F447" s="194"/>
      <c r="G447" s="189"/>
      <c r="H447" s="184"/>
      <c r="I447" s="196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4"/>
      <c r="AV447" s="164"/>
      <c r="AW447" s="164"/>
      <c r="AX447" s="164"/>
      <c r="AY447" s="164"/>
      <c r="AZ447" s="164"/>
      <c r="BA447" s="164"/>
      <c r="BB447" s="164"/>
      <c r="BC447" s="164"/>
      <c r="BD447" s="164"/>
      <c r="BE447" s="164"/>
      <c r="BF447" s="164"/>
      <c r="BG447" s="164"/>
      <c r="BH447" s="164"/>
    </row>
    <row r="448" spans="1:60" outlineLevel="1">
      <c r="A448" s="191">
        <v>74</v>
      </c>
      <c r="B448" s="172" t="s">
        <v>772</v>
      </c>
      <c r="C448" s="219" t="s">
        <v>773</v>
      </c>
      <c r="D448" s="174" t="s">
        <v>774</v>
      </c>
      <c r="E448" s="177">
        <v>1486.8498999999999</v>
      </c>
      <c r="F448" s="182"/>
      <c r="G448" s="183">
        <f>E448*F448</f>
        <v>0</v>
      </c>
      <c r="H448" s="184" t="s">
        <v>379</v>
      </c>
      <c r="I448" s="196" t="s">
        <v>207</v>
      </c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>
        <v>21</v>
      </c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  <c r="AZ448" s="164"/>
      <c r="BA448" s="164"/>
      <c r="BB448" s="164"/>
      <c r="BC448" s="164"/>
      <c r="BD448" s="164"/>
      <c r="BE448" s="164"/>
      <c r="BF448" s="164"/>
      <c r="BG448" s="164"/>
      <c r="BH448" s="164"/>
    </row>
    <row r="449" spans="1:60">
      <c r="A449" s="190" t="s">
        <v>145</v>
      </c>
      <c r="B449" s="171" t="s">
        <v>1209</v>
      </c>
      <c r="C449" s="218" t="s">
        <v>1210</v>
      </c>
      <c r="D449" s="173"/>
      <c r="E449" s="176"/>
      <c r="F449" s="187">
        <f>SUM(G450:G519)</f>
        <v>0</v>
      </c>
      <c r="G449" s="188"/>
      <c r="H449" s="181"/>
      <c r="I449" s="195"/>
    </row>
    <row r="450" spans="1:60" outlineLevel="1">
      <c r="A450" s="191"/>
      <c r="B450" s="225" t="s">
        <v>1211</v>
      </c>
      <c r="C450" s="239"/>
      <c r="D450" s="226"/>
      <c r="E450" s="229"/>
      <c r="F450" s="232"/>
      <c r="G450" s="233"/>
      <c r="H450" s="184"/>
      <c r="I450" s="196"/>
      <c r="J450" s="164"/>
      <c r="K450" s="164">
        <v>1</v>
      </c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  <c r="AZ450" s="164"/>
      <c r="BA450" s="164"/>
      <c r="BB450" s="164"/>
      <c r="BC450" s="164"/>
      <c r="BD450" s="164"/>
      <c r="BE450" s="164"/>
      <c r="BF450" s="164"/>
      <c r="BG450" s="164"/>
      <c r="BH450" s="164"/>
    </row>
    <row r="451" spans="1:60" outlineLevel="1">
      <c r="A451" s="191"/>
      <c r="B451" s="169" t="s">
        <v>1212</v>
      </c>
      <c r="C451" s="221"/>
      <c r="D451" s="192"/>
      <c r="E451" s="193"/>
      <c r="F451" s="194"/>
      <c r="G451" s="189"/>
      <c r="H451" s="184"/>
      <c r="I451" s="196"/>
      <c r="J451" s="164"/>
      <c r="K451" s="164">
        <v>2</v>
      </c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  <c r="AZ451" s="164"/>
      <c r="BA451" s="164"/>
      <c r="BB451" s="164"/>
      <c r="BC451" s="164"/>
      <c r="BD451" s="164"/>
      <c r="BE451" s="164"/>
      <c r="BF451" s="164"/>
      <c r="BG451" s="164"/>
      <c r="BH451" s="164"/>
    </row>
    <row r="452" spans="1:60" outlineLevel="1">
      <c r="A452" s="191">
        <v>75</v>
      </c>
      <c r="B452" s="172" t="s">
        <v>1213</v>
      </c>
      <c r="C452" s="219" t="s">
        <v>1214</v>
      </c>
      <c r="D452" s="174" t="s">
        <v>217</v>
      </c>
      <c r="E452" s="177">
        <v>324.91800000000001</v>
      </c>
      <c r="F452" s="182"/>
      <c r="G452" s="183">
        <f>E452*F452</f>
        <v>0</v>
      </c>
      <c r="H452" s="184" t="s">
        <v>379</v>
      </c>
      <c r="I452" s="196" t="s">
        <v>207</v>
      </c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>
        <v>21</v>
      </c>
      <c r="AN452" s="164"/>
      <c r="AO452" s="164"/>
      <c r="AP452" s="164"/>
      <c r="AQ452" s="164"/>
      <c r="AR452" s="164"/>
      <c r="AS452" s="164"/>
      <c r="AT452" s="164"/>
      <c r="AU452" s="164"/>
      <c r="AV452" s="164"/>
      <c r="AW452" s="164"/>
      <c r="AX452" s="164"/>
      <c r="AY452" s="164"/>
      <c r="AZ452" s="164"/>
      <c r="BA452" s="164"/>
      <c r="BB452" s="164"/>
      <c r="BC452" s="164"/>
      <c r="BD452" s="164"/>
      <c r="BE452" s="164"/>
      <c r="BF452" s="164"/>
      <c r="BG452" s="164"/>
      <c r="BH452" s="164"/>
    </row>
    <row r="453" spans="1:60" outlineLevel="1">
      <c r="A453" s="191"/>
      <c r="B453" s="172"/>
      <c r="C453" s="240" t="s">
        <v>1215</v>
      </c>
      <c r="D453" s="227"/>
      <c r="E453" s="230">
        <v>45.674999999999997</v>
      </c>
      <c r="F453" s="183"/>
      <c r="G453" s="183"/>
      <c r="H453" s="184"/>
      <c r="I453" s="196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164"/>
      <c r="AW453" s="164"/>
      <c r="AX453" s="164"/>
      <c r="AY453" s="164"/>
      <c r="AZ453" s="164"/>
      <c r="BA453" s="164"/>
      <c r="BB453" s="164"/>
      <c r="BC453" s="164"/>
      <c r="BD453" s="164"/>
      <c r="BE453" s="164"/>
      <c r="BF453" s="164"/>
      <c r="BG453" s="164"/>
      <c r="BH453" s="164"/>
    </row>
    <row r="454" spans="1:60" outlineLevel="1">
      <c r="A454" s="191"/>
      <c r="B454" s="172"/>
      <c r="C454" s="240" t="s">
        <v>1216</v>
      </c>
      <c r="D454" s="227"/>
      <c r="E454" s="230">
        <v>94.072500000000005</v>
      </c>
      <c r="F454" s="183"/>
      <c r="G454" s="183"/>
      <c r="H454" s="184"/>
      <c r="I454" s="196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  <c r="AN454" s="164"/>
      <c r="AO454" s="164"/>
      <c r="AP454" s="164"/>
      <c r="AQ454" s="164"/>
      <c r="AR454" s="164"/>
      <c r="AS454" s="164"/>
      <c r="AT454" s="164"/>
      <c r="AU454" s="164"/>
      <c r="AV454" s="164"/>
      <c r="AW454" s="164"/>
      <c r="AX454" s="164"/>
      <c r="AY454" s="164"/>
      <c r="AZ454" s="164"/>
      <c r="BA454" s="164"/>
      <c r="BB454" s="164"/>
      <c r="BC454" s="164"/>
      <c r="BD454" s="164"/>
      <c r="BE454" s="164"/>
      <c r="BF454" s="164"/>
      <c r="BG454" s="164"/>
      <c r="BH454" s="164"/>
    </row>
    <row r="455" spans="1:60" outlineLevel="1">
      <c r="A455" s="191"/>
      <c r="B455" s="172"/>
      <c r="C455" s="240" t="s">
        <v>1217</v>
      </c>
      <c r="D455" s="227"/>
      <c r="E455" s="230">
        <v>94.072500000000005</v>
      </c>
      <c r="F455" s="183"/>
      <c r="G455" s="183"/>
      <c r="H455" s="184"/>
      <c r="I455" s="196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4"/>
      <c r="AV455" s="164"/>
      <c r="AW455" s="164"/>
      <c r="AX455" s="164"/>
      <c r="AY455" s="164"/>
      <c r="AZ455" s="164"/>
      <c r="BA455" s="164"/>
      <c r="BB455" s="164"/>
      <c r="BC455" s="164"/>
      <c r="BD455" s="164"/>
      <c r="BE455" s="164"/>
      <c r="BF455" s="164"/>
      <c r="BG455" s="164"/>
      <c r="BH455" s="164"/>
    </row>
    <row r="456" spans="1:60" outlineLevel="1">
      <c r="A456" s="191"/>
      <c r="B456" s="172"/>
      <c r="C456" s="240" t="s">
        <v>1218</v>
      </c>
      <c r="D456" s="227"/>
      <c r="E456" s="230">
        <v>61.56</v>
      </c>
      <c r="F456" s="183"/>
      <c r="G456" s="183"/>
      <c r="H456" s="184"/>
      <c r="I456" s="196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/>
      <c r="AN456" s="164"/>
      <c r="AO456" s="164"/>
      <c r="AP456" s="164"/>
      <c r="AQ456" s="164"/>
      <c r="AR456" s="164"/>
      <c r="AS456" s="164"/>
      <c r="AT456" s="164"/>
      <c r="AU456" s="164"/>
      <c r="AV456" s="164"/>
      <c r="AW456" s="164"/>
      <c r="AX456" s="164"/>
      <c r="AY456" s="164"/>
      <c r="AZ456" s="164"/>
      <c r="BA456" s="164"/>
      <c r="BB456" s="164"/>
      <c r="BC456" s="164"/>
      <c r="BD456" s="164"/>
      <c r="BE456" s="164"/>
      <c r="BF456" s="164"/>
      <c r="BG456" s="164"/>
      <c r="BH456" s="164"/>
    </row>
    <row r="457" spans="1:60" outlineLevel="1">
      <c r="A457" s="191"/>
      <c r="B457" s="172"/>
      <c r="C457" s="240" t="s">
        <v>1219</v>
      </c>
      <c r="D457" s="227"/>
      <c r="E457" s="230">
        <v>29.538</v>
      </c>
      <c r="F457" s="183"/>
      <c r="G457" s="183"/>
      <c r="H457" s="184"/>
      <c r="I457" s="196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  <c r="AZ457" s="164"/>
      <c r="BA457" s="164"/>
      <c r="BB457" s="164"/>
      <c r="BC457" s="164"/>
      <c r="BD457" s="164"/>
      <c r="BE457" s="164"/>
      <c r="BF457" s="164"/>
      <c r="BG457" s="164"/>
      <c r="BH457" s="164"/>
    </row>
    <row r="458" spans="1:60" outlineLevel="1">
      <c r="A458" s="191"/>
      <c r="B458" s="169" t="s">
        <v>1220</v>
      </c>
      <c r="C458" s="221"/>
      <c r="D458" s="192"/>
      <c r="E458" s="193"/>
      <c r="F458" s="194"/>
      <c r="G458" s="189"/>
      <c r="H458" s="184"/>
      <c r="I458" s="196"/>
      <c r="J458" s="164"/>
      <c r="K458" s="164">
        <v>1</v>
      </c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/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  <c r="AZ458" s="164"/>
      <c r="BA458" s="164"/>
      <c r="BB458" s="164"/>
      <c r="BC458" s="164"/>
      <c r="BD458" s="164"/>
      <c r="BE458" s="164"/>
      <c r="BF458" s="164"/>
      <c r="BG458" s="164"/>
      <c r="BH458" s="164"/>
    </row>
    <row r="459" spans="1:60" outlineLevel="1">
      <c r="A459" s="191">
        <v>76</v>
      </c>
      <c r="B459" s="172" t="s">
        <v>1221</v>
      </c>
      <c r="C459" s="219" t="s">
        <v>1222</v>
      </c>
      <c r="D459" s="174" t="s">
        <v>217</v>
      </c>
      <c r="E459" s="177">
        <v>337.245</v>
      </c>
      <c r="F459" s="182"/>
      <c r="G459" s="183">
        <f>E459*F459</f>
        <v>0</v>
      </c>
      <c r="H459" s="184" t="s">
        <v>379</v>
      </c>
      <c r="I459" s="196" t="s">
        <v>207</v>
      </c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>
        <v>21</v>
      </c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  <c r="AZ459" s="164"/>
      <c r="BA459" s="164"/>
      <c r="BB459" s="164"/>
      <c r="BC459" s="164"/>
      <c r="BD459" s="164"/>
      <c r="BE459" s="164"/>
      <c r="BF459" s="164"/>
      <c r="BG459" s="164"/>
      <c r="BH459" s="164"/>
    </row>
    <row r="460" spans="1:60" outlineLevel="1">
      <c r="A460" s="191"/>
      <c r="B460" s="172"/>
      <c r="C460" s="240" t="s">
        <v>1223</v>
      </c>
      <c r="D460" s="227"/>
      <c r="E460" s="230">
        <v>54.445</v>
      </c>
      <c r="F460" s="183"/>
      <c r="G460" s="183"/>
      <c r="H460" s="184"/>
      <c r="I460" s="196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  <c r="AZ460" s="164"/>
      <c r="BA460" s="164"/>
      <c r="BB460" s="164"/>
      <c r="BC460" s="164"/>
      <c r="BD460" s="164"/>
      <c r="BE460" s="164"/>
      <c r="BF460" s="164"/>
      <c r="BG460" s="164"/>
      <c r="BH460" s="164"/>
    </row>
    <row r="461" spans="1:60" outlineLevel="1">
      <c r="A461" s="191"/>
      <c r="B461" s="172"/>
      <c r="C461" s="240" t="s">
        <v>1224</v>
      </c>
      <c r="D461" s="227"/>
      <c r="E461" s="230">
        <v>106.02</v>
      </c>
      <c r="F461" s="183"/>
      <c r="G461" s="183"/>
      <c r="H461" s="184"/>
      <c r="I461" s="196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  <c r="AZ461" s="164"/>
      <c r="BA461" s="164"/>
      <c r="BB461" s="164"/>
      <c r="BC461" s="164"/>
      <c r="BD461" s="164"/>
      <c r="BE461" s="164"/>
      <c r="BF461" s="164"/>
      <c r="BG461" s="164"/>
      <c r="BH461" s="164"/>
    </row>
    <row r="462" spans="1:60" outlineLevel="1">
      <c r="A462" s="191"/>
      <c r="B462" s="172"/>
      <c r="C462" s="240" t="s">
        <v>1225</v>
      </c>
      <c r="D462" s="227"/>
      <c r="E462" s="230">
        <v>106.02</v>
      </c>
      <c r="F462" s="183"/>
      <c r="G462" s="183"/>
      <c r="H462" s="184"/>
      <c r="I462" s="196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  <c r="AZ462" s="164"/>
      <c r="BA462" s="164"/>
      <c r="BB462" s="164"/>
      <c r="BC462" s="164"/>
      <c r="BD462" s="164"/>
      <c r="BE462" s="164"/>
      <c r="BF462" s="164"/>
      <c r="BG462" s="164"/>
      <c r="BH462" s="164"/>
    </row>
    <row r="463" spans="1:60" outlineLevel="1">
      <c r="A463" s="191"/>
      <c r="B463" s="172"/>
      <c r="C463" s="240" t="s">
        <v>1226</v>
      </c>
      <c r="D463" s="227"/>
      <c r="E463" s="230">
        <v>70.760000000000005</v>
      </c>
      <c r="F463" s="183"/>
      <c r="G463" s="183"/>
      <c r="H463" s="184"/>
      <c r="I463" s="196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  <c r="AZ463" s="164"/>
      <c r="BA463" s="164"/>
      <c r="BB463" s="164"/>
      <c r="BC463" s="164"/>
      <c r="BD463" s="164"/>
      <c r="BE463" s="164"/>
      <c r="BF463" s="164"/>
      <c r="BG463" s="164"/>
      <c r="BH463" s="164"/>
    </row>
    <row r="464" spans="1:60" outlineLevel="1">
      <c r="A464" s="191"/>
      <c r="B464" s="169" t="s">
        <v>1227</v>
      </c>
      <c r="C464" s="221"/>
      <c r="D464" s="192"/>
      <c r="E464" s="193"/>
      <c r="F464" s="194"/>
      <c r="G464" s="189"/>
      <c r="H464" s="184"/>
      <c r="I464" s="196"/>
      <c r="J464" s="164"/>
      <c r="K464" s="164">
        <v>1</v>
      </c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/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  <c r="AZ464" s="164"/>
      <c r="BA464" s="164"/>
      <c r="BB464" s="164"/>
      <c r="BC464" s="164"/>
      <c r="BD464" s="164"/>
      <c r="BE464" s="164"/>
      <c r="BF464" s="164"/>
      <c r="BG464" s="164"/>
      <c r="BH464" s="164"/>
    </row>
    <row r="465" spans="1:60" outlineLevel="1">
      <c r="A465" s="191">
        <v>77</v>
      </c>
      <c r="B465" s="172" t="s">
        <v>1228</v>
      </c>
      <c r="C465" s="219" t="s">
        <v>1229</v>
      </c>
      <c r="D465" s="174" t="s">
        <v>217</v>
      </c>
      <c r="E465" s="177">
        <v>324.91800000000001</v>
      </c>
      <c r="F465" s="182"/>
      <c r="G465" s="183">
        <f>E465*F465</f>
        <v>0</v>
      </c>
      <c r="H465" s="184" t="s">
        <v>379</v>
      </c>
      <c r="I465" s="196" t="s">
        <v>207</v>
      </c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>
        <v>21</v>
      </c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  <c r="AZ465" s="164"/>
      <c r="BA465" s="164"/>
      <c r="BB465" s="164"/>
      <c r="BC465" s="164"/>
      <c r="BD465" s="164"/>
      <c r="BE465" s="164"/>
      <c r="BF465" s="164"/>
      <c r="BG465" s="164"/>
      <c r="BH465" s="164"/>
    </row>
    <row r="466" spans="1:60" outlineLevel="1">
      <c r="A466" s="191"/>
      <c r="B466" s="172"/>
      <c r="C466" s="220" t="s">
        <v>1230</v>
      </c>
      <c r="D466" s="175"/>
      <c r="E466" s="178"/>
      <c r="F466" s="185"/>
      <c r="G466" s="186"/>
      <c r="H466" s="184"/>
      <c r="I466" s="196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  <c r="AZ466" s="164"/>
      <c r="BA466" s="165" t="str">
        <f>C466</f>
        <v>parotěsná vrstva</v>
      </c>
      <c r="BB466" s="164"/>
      <c r="BC466" s="164"/>
      <c r="BD466" s="164"/>
      <c r="BE466" s="164"/>
      <c r="BF466" s="164"/>
      <c r="BG466" s="164"/>
      <c r="BH466" s="164"/>
    </row>
    <row r="467" spans="1:60" outlineLevel="1">
      <c r="A467" s="191"/>
      <c r="B467" s="172"/>
      <c r="C467" s="240" t="s">
        <v>1215</v>
      </c>
      <c r="D467" s="227"/>
      <c r="E467" s="230">
        <v>45.674999999999997</v>
      </c>
      <c r="F467" s="183"/>
      <c r="G467" s="183"/>
      <c r="H467" s="184"/>
      <c r="I467" s="196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  <c r="AZ467" s="164"/>
      <c r="BA467" s="164"/>
      <c r="BB467" s="164"/>
      <c r="BC467" s="164"/>
      <c r="BD467" s="164"/>
      <c r="BE467" s="164"/>
      <c r="BF467" s="164"/>
      <c r="BG467" s="164"/>
      <c r="BH467" s="164"/>
    </row>
    <row r="468" spans="1:60" outlineLevel="1">
      <c r="A468" s="191"/>
      <c r="B468" s="172"/>
      <c r="C468" s="240" t="s">
        <v>1216</v>
      </c>
      <c r="D468" s="227"/>
      <c r="E468" s="230">
        <v>94.072500000000005</v>
      </c>
      <c r="F468" s="183"/>
      <c r="G468" s="183"/>
      <c r="H468" s="184"/>
      <c r="I468" s="196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  <c r="AZ468" s="164"/>
      <c r="BA468" s="164"/>
      <c r="BB468" s="164"/>
      <c r="BC468" s="164"/>
      <c r="BD468" s="164"/>
      <c r="BE468" s="164"/>
      <c r="BF468" s="164"/>
      <c r="BG468" s="164"/>
      <c r="BH468" s="164"/>
    </row>
    <row r="469" spans="1:60" outlineLevel="1">
      <c r="A469" s="191"/>
      <c r="B469" s="172"/>
      <c r="C469" s="240" t="s">
        <v>1217</v>
      </c>
      <c r="D469" s="227"/>
      <c r="E469" s="230">
        <v>94.072500000000005</v>
      </c>
      <c r="F469" s="183"/>
      <c r="G469" s="183"/>
      <c r="H469" s="184"/>
      <c r="I469" s="196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/>
      <c r="AN469" s="164"/>
      <c r="AO469" s="164"/>
      <c r="AP469" s="164"/>
      <c r="AQ469" s="164"/>
      <c r="AR469" s="164"/>
      <c r="AS469" s="164"/>
      <c r="AT469" s="164"/>
      <c r="AU469" s="164"/>
      <c r="AV469" s="164"/>
      <c r="AW469" s="164"/>
      <c r="AX469" s="164"/>
      <c r="AY469" s="164"/>
      <c r="AZ469" s="164"/>
      <c r="BA469" s="164"/>
      <c r="BB469" s="164"/>
      <c r="BC469" s="164"/>
      <c r="BD469" s="164"/>
      <c r="BE469" s="164"/>
      <c r="BF469" s="164"/>
      <c r="BG469" s="164"/>
      <c r="BH469" s="164"/>
    </row>
    <row r="470" spans="1:60" outlineLevel="1">
      <c r="A470" s="191"/>
      <c r="B470" s="172"/>
      <c r="C470" s="240" t="s">
        <v>1218</v>
      </c>
      <c r="D470" s="227"/>
      <c r="E470" s="230">
        <v>61.56</v>
      </c>
      <c r="F470" s="183"/>
      <c r="G470" s="183"/>
      <c r="H470" s="184"/>
      <c r="I470" s="196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  <c r="AN470" s="164"/>
      <c r="AO470" s="164"/>
      <c r="AP470" s="164"/>
      <c r="AQ470" s="164"/>
      <c r="AR470" s="164"/>
      <c r="AS470" s="164"/>
      <c r="AT470" s="164"/>
      <c r="AU470" s="164"/>
      <c r="AV470" s="164"/>
      <c r="AW470" s="164"/>
      <c r="AX470" s="164"/>
      <c r="AY470" s="164"/>
      <c r="AZ470" s="164"/>
      <c r="BA470" s="164"/>
      <c r="BB470" s="164"/>
      <c r="BC470" s="164"/>
      <c r="BD470" s="164"/>
      <c r="BE470" s="164"/>
      <c r="BF470" s="164"/>
      <c r="BG470" s="164"/>
      <c r="BH470" s="164"/>
    </row>
    <row r="471" spans="1:60" outlineLevel="1">
      <c r="A471" s="191"/>
      <c r="B471" s="172"/>
      <c r="C471" s="240" t="s">
        <v>1219</v>
      </c>
      <c r="D471" s="227"/>
      <c r="E471" s="230">
        <v>29.538</v>
      </c>
      <c r="F471" s="183"/>
      <c r="G471" s="183"/>
      <c r="H471" s="184"/>
      <c r="I471" s="196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4"/>
      <c r="AV471" s="164"/>
      <c r="AW471" s="164"/>
      <c r="AX471" s="164"/>
      <c r="AY471" s="164"/>
      <c r="AZ471" s="164"/>
      <c r="BA471" s="164"/>
      <c r="BB471" s="164"/>
      <c r="BC471" s="164"/>
      <c r="BD471" s="164"/>
      <c r="BE471" s="164"/>
      <c r="BF471" s="164"/>
      <c r="BG471" s="164"/>
      <c r="BH471" s="164"/>
    </row>
    <row r="472" spans="1:60" outlineLevel="1">
      <c r="A472" s="191">
        <v>78</v>
      </c>
      <c r="B472" s="172" t="s">
        <v>1231</v>
      </c>
      <c r="C472" s="219" t="s">
        <v>1229</v>
      </c>
      <c r="D472" s="174" t="s">
        <v>217</v>
      </c>
      <c r="E472" s="177">
        <v>337.245</v>
      </c>
      <c r="F472" s="182"/>
      <c r="G472" s="183">
        <f>E472*F472</f>
        <v>0</v>
      </c>
      <c r="H472" s="184" t="s">
        <v>379</v>
      </c>
      <c r="I472" s="196" t="s">
        <v>207</v>
      </c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>
        <v>21</v>
      </c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164"/>
      <c r="AX472" s="164"/>
      <c r="AY472" s="164"/>
      <c r="AZ472" s="164"/>
      <c r="BA472" s="164"/>
      <c r="BB472" s="164"/>
      <c r="BC472" s="164"/>
      <c r="BD472" s="164"/>
      <c r="BE472" s="164"/>
      <c r="BF472" s="164"/>
      <c r="BG472" s="164"/>
      <c r="BH472" s="164"/>
    </row>
    <row r="473" spans="1:60" outlineLevel="1">
      <c r="A473" s="191"/>
      <c r="B473" s="172"/>
      <c r="C473" s="240" t="s">
        <v>1223</v>
      </c>
      <c r="D473" s="227"/>
      <c r="E473" s="230">
        <v>54.445</v>
      </c>
      <c r="F473" s="183"/>
      <c r="G473" s="183"/>
      <c r="H473" s="184"/>
      <c r="I473" s="196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  <c r="AN473" s="164"/>
      <c r="AO473" s="164"/>
      <c r="AP473" s="164"/>
      <c r="AQ473" s="164"/>
      <c r="AR473" s="164"/>
      <c r="AS473" s="164"/>
      <c r="AT473" s="164"/>
      <c r="AU473" s="164"/>
      <c r="AV473" s="164"/>
      <c r="AW473" s="164"/>
      <c r="AX473" s="164"/>
      <c r="AY473" s="164"/>
      <c r="AZ473" s="164"/>
      <c r="BA473" s="164"/>
      <c r="BB473" s="164"/>
      <c r="BC473" s="164"/>
      <c r="BD473" s="164"/>
      <c r="BE473" s="164"/>
      <c r="BF473" s="164"/>
      <c r="BG473" s="164"/>
      <c r="BH473" s="164"/>
    </row>
    <row r="474" spans="1:60" outlineLevel="1">
      <c r="A474" s="191"/>
      <c r="B474" s="172"/>
      <c r="C474" s="240" t="s">
        <v>1224</v>
      </c>
      <c r="D474" s="227"/>
      <c r="E474" s="230">
        <v>106.02</v>
      </c>
      <c r="F474" s="183"/>
      <c r="G474" s="183"/>
      <c r="H474" s="184"/>
      <c r="I474" s="196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4"/>
      <c r="AV474" s="164"/>
      <c r="AW474" s="164"/>
      <c r="AX474" s="164"/>
      <c r="AY474" s="164"/>
      <c r="AZ474" s="164"/>
      <c r="BA474" s="164"/>
      <c r="BB474" s="164"/>
      <c r="BC474" s="164"/>
      <c r="BD474" s="164"/>
      <c r="BE474" s="164"/>
      <c r="BF474" s="164"/>
      <c r="BG474" s="164"/>
      <c r="BH474" s="164"/>
    </row>
    <row r="475" spans="1:60" outlineLevel="1">
      <c r="A475" s="191"/>
      <c r="B475" s="172"/>
      <c r="C475" s="240" t="s">
        <v>1225</v>
      </c>
      <c r="D475" s="227"/>
      <c r="E475" s="230">
        <v>106.02</v>
      </c>
      <c r="F475" s="183"/>
      <c r="G475" s="183"/>
      <c r="H475" s="184"/>
      <c r="I475" s="196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/>
      <c r="AN475" s="164"/>
      <c r="AO475" s="164"/>
      <c r="AP475" s="164"/>
      <c r="AQ475" s="164"/>
      <c r="AR475" s="164"/>
      <c r="AS475" s="164"/>
      <c r="AT475" s="164"/>
      <c r="AU475" s="164"/>
      <c r="AV475" s="164"/>
      <c r="AW475" s="164"/>
      <c r="AX475" s="164"/>
      <c r="AY475" s="164"/>
      <c r="AZ475" s="164"/>
      <c r="BA475" s="164"/>
      <c r="BB475" s="164"/>
      <c r="BC475" s="164"/>
      <c r="BD475" s="164"/>
      <c r="BE475" s="164"/>
      <c r="BF475" s="164"/>
      <c r="BG475" s="164"/>
      <c r="BH475" s="164"/>
    </row>
    <row r="476" spans="1:60" outlineLevel="1">
      <c r="A476" s="191"/>
      <c r="B476" s="172"/>
      <c r="C476" s="240" t="s">
        <v>1226</v>
      </c>
      <c r="D476" s="227"/>
      <c r="E476" s="230">
        <v>70.760000000000005</v>
      </c>
      <c r="F476" s="183"/>
      <c r="G476" s="183"/>
      <c r="H476" s="184"/>
      <c r="I476" s="196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4"/>
      <c r="AV476" s="164"/>
      <c r="AW476" s="164"/>
      <c r="AX476" s="164"/>
      <c r="AY476" s="164"/>
      <c r="AZ476" s="164"/>
      <c r="BA476" s="164"/>
      <c r="BB476" s="164"/>
      <c r="BC476" s="164"/>
      <c r="BD476" s="164"/>
      <c r="BE476" s="164"/>
      <c r="BF476" s="164"/>
      <c r="BG476" s="164"/>
      <c r="BH476" s="164"/>
    </row>
    <row r="477" spans="1:60" outlineLevel="1">
      <c r="A477" s="191"/>
      <c r="B477" s="169" t="s">
        <v>1232</v>
      </c>
      <c r="C477" s="221"/>
      <c r="D477" s="192"/>
      <c r="E477" s="193"/>
      <c r="F477" s="194"/>
      <c r="G477" s="189"/>
      <c r="H477" s="184"/>
      <c r="I477" s="196"/>
      <c r="J477" s="164"/>
      <c r="K477" s="164">
        <v>1</v>
      </c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  <c r="AZ477" s="164"/>
      <c r="BA477" s="164"/>
      <c r="BB477" s="164"/>
      <c r="BC477" s="164"/>
      <c r="BD477" s="164"/>
      <c r="BE477" s="164"/>
      <c r="BF477" s="164"/>
      <c r="BG477" s="164"/>
      <c r="BH477" s="164"/>
    </row>
    <row r="478" spans="1:60" outlineLevel="1">
      <c r="A478" s="191">
        <v>79</v>
      </c>
      <c r="B478" s="172" t="s">
        <v>1233</v>
      </c>
      <c r="C478" s="219" t="s">
        <v>1234</v>
      </c>
      <c r="D478" s="174" t="s">
        <v>249</v>
      </c>
      <c r="E478" s="177">
        <v>134.44999999999999</v>
      </c>
      <c r="F478" s="182"/>
      <c r="G478" s="183">
        <f>E478*F478</f>
        <v>0</v>
      </c>
      <c r="H478" s="184" t="s">
        <v>379</v>
      </c>
      <c r="I478" s="196" t="s">
        <v>207</v>
      </c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>
        <v>21</v>
      </c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4"/>
      <c r="BB478" s="164"/>
      <c r="BC478" s="164"/>
      <c r="BD478" s="164"/>
      <c r="BE478" s="164"/>
      <c r="BF478" s="164"/>
      <c r="BG478" s="164"/>
      <c r="BH478" s="164"/>
    </row>
    <row r="479" spans="1:60" outlineLevel="1">
      <c r="A479" s="191"/>
      <c r="B479" s="172"/>
      <c r="C479" s="240" t="s">
        <v>1235</v>
      </c>
      <c r="D479" s="227"/>
      <c r="E479" s="230"/>
      <c r="F479" s="183"/>
      <c r="G479" s="183"/>
      <c r="H479" s="184"/>
      <c r="I479" s="196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  <c r="AZ479" s="164"/>
      <c r="BA479" s="164"/>
      <c r="BB479" s="164"/>
      <c r="BC479" s="164"/>
      <c r="BD479" s="164"/>
      <c r="BE479" s="164"/>
      <c r="BF479" s="164"/>
      <c r="BG479" s="164"/>
      <c r="BH479" s="164"/>
    </row>
    <row r="480" spans="1:60" outlineLevel="1">
      <c r="A480" s="191"/>
      <c r="B480" s="172"/>
      <c r="C480" s="240" t="s">
        <v>919</v>
      </c>
      <c r="D480" s="227"/>
      <c r="E480" s="230"/>
      <c r="F480" s="183"/>
      <c r="G480" s="183"/>
      <c r="H480" s="184"/>
      <c r="I480" s="196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  <c r="AZ480" s="164"/>
      <c r="BA480" s="164"/>
      <c r="BB480" s="164"/>
      <c r="BC480" s="164"/>
      <c r="BD480" s="164"/>
      <c r="BE480" s="164"/>
      <c r="BF480" s="164"/>
      <c r="BG480" s="164"/>
      <c r="BH480" s="164"/>
    </row>
    <row r="481" spans="1:60" outlineLevel="1">
      <c r="A481" s="191"/>
      <c r="B481" s="172"/>
      <c r="C481" s="240" t="s">
        <v>1236</v>
      </c>
      <c r="D481" s="227"/>
      <c r="E481" s="230">
        <v>29.4</v>
      </c>
      <c r="F481" s="183"/>
      <c r="G481" s="183"/>
      <c r="H481" s="184"/>
      <c r="I481" s="196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  <c r="AZ481" s="164"/>
      <c r="BA481" s="164"/>
      <c r="BB481" s="164"/>
      <c r="BC481" s="164"/>
      <c r="BD481" s="164"/>
      <c r="BE481" s="164"/>
      <c r="BF481" s="164"/>
      <c r="BG481" s="164"/>
      <c r="BH481" s="164"/>
    </row>
    <row r="482" spans="1:60" outlineLevel="1">
      <c r="A482" s="191"/>
      <c r="B482" s="172"/>
      <c r="C482" s="240" t="s">
        <v>921</v>
      </c>
      <c r="D482" s="227"/>
      <c r="E482" s="230"/>
      <c r="F482" s="183"/>
      <c r="G482" s="183"/>
      <c r="H482" s="184"/>
      <c r="I482" s="196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  <c r="AZ482" s="164"/>
      <c r="BA482" s="164"/>
      <c r="BB482" s="164"/>
      <c r="BC482" s="164"/>
      <c r="BD482" s="164"/>
      <c r="BE482" s="164"/>
      <c r="BF482" s="164"/>
      <c r="BG482" s="164"/>
      <c r="BH482" s="164"/>
    </row>
    <row r="483" spans="1:60" outlineLevel="1">
      <c r="A483" s="191"/>
      <c r="B483" s="172"/>
      <c r="C483" s="240" t="s">
        <v>1237</v>
      </c>
      <c r="D483" s="227"/>
      <c r="E483" s="230">
        <v>37.549999999999997</v>
      </c>
      <c r="F483" s="183"/>
      <c r="G483" s="183"/>
      <c r="H483" s="184"/>
      <c r="I483" s="196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  <c r="AZ483" s="164"/>
      <c r="BA483" s="164"/>
      <c r="BB483" s="164"/>
      <c r="BC483" s="164"/>
      <c r="BD483" s="164"/>
      <c r="BE483" s="164"/>
      <c r="BF483" s="164"/>
      <c r="BG483" s="164"/>
      <c r="BH483" s="164"/>
    </row>
    <row r="484" spans="1:60" outlineLevel="1">
      <c r="A484" s="191"/>
      <c r="B484" s="172"/>
      <c r="C484" s="240" t="s">
        <v>924</v>
      </c>
      <c r="D484" s="227"/>
      <c r="E484" s="230"/>
      <c r="F484" s="183"/>
      <c r="G484" s="183"/>
      <c r="H484" s="184"/>
      <c r="I484" s="196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</row>
    <row r="485" spans="1:60" outlineLevel="1">
      <c r="A485" s="191"/>
      <c r="B485" s="172"/>
      <c r="C485" s="240" t="s">
        <v>1238</v>
      </c>
      <c r="D485" s="227"/>
      <c r="E485" s="230">
        <v>39.299999999999997</v>
      </c>
      <c r="F485" s="183"/>
      <c r="G485" s="183"/>
      <c r="H485" s="184"/>
      <c r="I485" s="196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  <c r="AZ485" s="164"/>
      <c r="BA485" s="164"/>
      <c r="BB485" s="164"/>
      <c r="BC485" s="164"/>
      <c r="BD485" s="164"/>
      <c r="BE485" s="164"/>
      <c r="BF485" s="164"/>
      <c r="BG485" s="164"/>
      <c r="BH485" s="164"/>
    </row>
    <row r="486" spans="1:60" outlineLevel="1">
      <c r="A486" s="191"/>
      <c r="B486" s="172"/>
      <c r="C486" s="240" t="s">
        <v>925</v>
      </c>
      <c r="D486" s="227"/>
      <c r="E486" s="230"/>
      <c r="F486" s="183"/>
      <c r="G486" s="183"/>
      <c r="H486" s="184"/>
      <c r="I486" s="196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  <c r="AZ486" s="164"/>
      <c r="BA486" s="164"/>
      <c r="BB486" s="164"/>
      <c r="BC486" s="164"/>
      <c r="BD486" s="164"/>
      <c r="BE486" s="164"/>
      <c r="BF486" s="164"/>
      <c r="BG486" s="164"/>
      <c r="BH486" s="164"/>
    </row>
    <row r="487" spans="1:60" outlineLevel="1">
      <c r="A487" s="191"/>
      <c r="B487" s="172"/>
      <c r="C487" s="240" t="s">
        <v>1239</v>
      </c>
      <c r="D487" s="227"/>
      <c r="E487" s="230">
        <v>28.2</v>
      </c>
      <c r="F487" s="183"/>
      <c r="G487" s="183"/>
      <c r="H487" s="184"/>
      <c r="I487" s="196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  <c r="AZ487" s="164"/>
      <c r="BA487" s="164"/>
      <c r="BB487" s="164"/>
      <c r="BC487" s="164"/>
      <c r="BD487" s="164"/>
      <c r="BE487" s="164"/>
      <c r="BF487" s="164"/>
      <c r="BG487" s="164"/>
      <c r="BH487" s="164"/>
    </row>
    <row r="488" spans="1:60" outlineLevel="1">
      <c r="A488" s="191">
        <v>80</v>
      </c>
      <c r="B488" s="172" t="s">
        <v>1240</v>
      </c>
      <c r="C488" s="219" t="s">
        <v>1241</v>
      </c>
      <c r="D488" s="174" t="s">
        <v>1242</v>
      </c>
      <c r="E488" s="177">
        <v>22</v>
      </c>
      <c r="F488" s="182"/>
      <c r="G488" s="183">
        <f>E488*F488</f>
        <v>0</v>
      </c>
      <c r="H488" s="184"/>
      <c r="I488" s="196" t="s">
        <v>151</v>
      </c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>
        <v>21</v>
      </c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  <c r="AZ488" s="164"/>
      <c r="BA488" s="164"/>
      <c r="BB488" s="164"/>
      <c r="BC488" s="164"/>
      <c r="BD488" s="164"/>
      <c r="BE488" s="164"/>
      <c r="BF488" s="164"/>
      <c r="BG488" s="164"/>
      <c r="BH488" s="164"/>
    </row>
    <row r="489" spans="1:60" ht="45" outlineLevel="1">
      <c r="A489" s="191">
        <v>81</v>
      </c>
      <c r="B489" s="172" t="s">
        <v>1202</v>
      </c>
      <c r="C489" s="219" t="s">
        <v>1203</v>
      </c>
      <c r="D489" s="174" t="s">
        <v>401</v>
      </c>
      <c r="E489" s="177">
        <v>135.87479999999999</v>
      </c>
      <c r="F489" s="182"/>
      <c r="G489" s="183">
        <f>E489*F489</f>
        <v>0</v>
      </c>
      <c r="H489" s="184" t="s">
        <v>499</v>
      </c>
      <c r="I489" s="196" t="s">
        <v>207</v>
      </c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>
        <v>21</v>
      </c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  <c r="AZ489" s="164"/>
      <c r="BA489" s="164"/>
      <c r="BB489" s="164"/>
      <c r="BC489" s="164"/>
      <c r="BD489" s="164"/>
      <c r="BE489" s="164"/>
      <c r="BF489" s="164"/>
      <c r="BG489" s="164"/>
      <c r="BH489" s="164"/>
    </row>
    <row r="490" spans="1:60" outlineLevel="1">
      <c r="A490" s="191"/>
      <c r="B490" s="172"/>
      <c r="C490" s="220" t="s">
        <v>1243</v>
      </c>
      <c r="D490" s="175"/>
      <c r="E490" s="178"/>
      <c r="F490" s="185"/>
      <c r="G490" s="186"/>
      <c r="H490" s="184"/>
      <c r="I490" s="196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  <c r="AZ490" s="164"/>
      <c r="BA490" s="165" t="str">
        <f>C490</f>
        <v>spec 6.00</v>
      </c>
      <c r="BB490" s="164"/>
      <c r="BC490" s="164"/>
      <c r="BD490" s="164"/>
      <c r="BE490" s="164"/>
      <c r="BF490" s="164"/>
      <c r="BG490" s="164"/>
      <c r="BH490" s="164"/>
    </row>
    <row r="491" spans="1:60" outlineLevel="1">
      <c r="A491" s="191"/>
      <c r="B491" s="172"/>
      <c r="C491" s="240" t="s">
        <v>1244</v>
      </c>
      <c r="D491" s="227"/>
      <c r="E491" s="230">
        <v>18.27</v>
      </c>
      <c r="F491" s="183"/>
      <c r="G491" s="183"/>
      <c r="H491" s="184"/>
      <c r="I491" s="196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</row>
    <row r="492" spans="1:60" outlineLevel="1">
      <c r="A492" s="191"/>
      <c r="B492" s="172"/>
      <c r="C492" s="240" t="s">
        <v>1245</v>
      </c>
      <c r="D492" s="227"/>
      <c r="E492" s="230">
        <v>37.628999999999998</v>
      </c>
      <c r="F492" s="183"/>
      <c r="G492" s="183"/>
      <c r="H492" s="184"/>
      <c r="I492" s="196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/>
      <c r="AN492" s="164"/>
      <c r="AO492" s="164"/>
      <c r="AP492" s="164"/>
      <c r="AQ492" s="164"/>
      <c r="AR492" s="164"/>
      <c r="AS492" s="164"/>
      <c r="AT492" s="164"/>
      <c r="AU492" s="164"/>
      <c r="AV492" s="164"/>
      <c r="AW492" s="164"/>
      <c r="AX492" s="164"/>
      <c r="AY492" s="164"/>
      <c r="AZ492" s="164"/>
      <c r="BA492" s="164"/>
      <c r="BB492" s="164"/>
      <c r="BC492" s="164"/>
      <c r="BD492" s="164"/>
      <c r="BE492" s="164"/>
      <c r="BF492" s="164"/>
      <c r="BG492" s="164"/>
      <c r="BH492" s="164"/>
    </row>
    <row r="493" spans="1:60" outlineLevel="1">
      <c r="A493" s="191"/>
      <c r="B493" s="172"/>
      <c r="C493" s="240" t="s">
        <v>1246</v>
      </c>
      <c r="D493" s="227"/>
      <c r="E493" s="230">
        <v>37.628999999999998</v>
      </c>
      <c r="F493" s="183"/>
      <c r="G493" s="183"/>
      <c r="H493" s="184"/>
      <c r="I493" s="196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164"/>
      <c r="AZ493" s="164"/>
      <c r="BA493" s="164"/>
      <c r="BB493" s="164"/>
      <c r="BC493" s="164"/>
      <c r="BD493" s="164"/>
      <c r="BE493" s="164"/>
      <c r="BF493" s="164"/>
      <c r="BG493" s="164"/>
      <c r="BH493" s="164"/>
    </row>
    <row r="494" spans="1:60" outlineLevel="1">
      <c r="A494" s="191"/>
      <c r="B494" s="172"/>
      <c r="C494" s="240" t="s">
        <v>1247</v>
      </c>
      <c r="D494" s="227"/>
      <c r="E494" s="230">
        <v>24.623999999999999</v>
      </c>
      <c r="F494" s="183"/>
      <c r="G494" s="183"/>
      <c r="H494" s="184"/>
      <c r="I494" s="196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4"/>
      <c r="AZ494" s="164"/>
      <c r="BA494" s="164"/>
      <c r="BB494" s="164"/>
      <c r="BC494" s="164"/>
      <c r="BD494" s="164"/>
      <c r="BE494" s="164"/>
      <c r="BF494" s="164"/>
      <c r="BG494" s="164"/>
      <c r="BH494" s="164"/>
    </row>
    <row r="495" spans="1:60" outlineLevel="1">
      <c r="A495" s="191"/>
      <c r="B495" s="172"/>
      <c r="C495" s="240" t="s">
        <v>1248</v>
      </c>
      <c r="D495" s="227"/>
      <c r="E495" s="230">
        <v>17.722799999999999</v>
      </c>
      <c r="F495" s="183"/>
      <c r="G495" s="183"/>
      <c r="H495" s="184"/>
      <c r="I495" s="196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/>
      <c r="AN495" s="164"/>
      <c r="AO495" s="164"/>
      <c r="AP495" s="164"/>
      <c r="AQ495" s="164"/>
      <c r="AR495" s="164"/>
      <c r="AS495" s="164"/>
      <c r="AT495" s="164"/>
      <c r="AU495" s="164"/>
      <c r="AV495" s="164"/>
      <c r="AW495" s="164"/>
      <c r="AX495" s="164"/>
      <c r="AY495" s="164"/>
      <c r="AZ495" s="164"/>
      <c r="BA495" s="164"/>
      <c r="BB495" s="164"/>
      <c r="BC495" s="164"/>
      <c r="BD495" s="164"/>
      <c r="BE495" s="164"/>
      <c r="BF495" s="164"/>
      <c r="BG495" s="164"/>
      <c r="BH495" s="164"/>
    </row>
    <row r="496" spans="1:60" ht="22.5" outlineLevel="1">
      <c r="A496" s="191">
        <v>82</v>
      </c>
      <c r="B496" s="172" t="s">
        <v>1249</v>
      </c>
      <c r="C496" s="219" t="s">
        <v>1250</v>
      </c>
      <c r="D496" s="174" t="s">
        <v>217</v>
      </c>
      <c r="E496" s="177">
        <v>421.55624999999998</v>
      </c>
      <c r="F496" s="182"/>
      <c r="G496" s="183">
        <f>E496*F496</f>
        <v>0</v>
      </c>
      <c r="H496" s="184" t="s">
        <v>499</v>
      </c>
      <c r="I496" s="196" t="s">
        <v>207</v>
      </c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>
        <v>21</v>
      </c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164"/>
      <c r="AZ496" s="164"/>
      <c r="BA496" s="164"/>
      <c r="BB496" s="164"/>
      <c r="BC496" s="164"/>
      <c r="BD496" s="164"/>
      <c r="BE496" s="164"/>
      <c r="BF496" s="164"/>
      <c r="BG496" s="164"/>
      <c r="BH496" s="164"/>
    </row>
    <row r="497" spans="1:60" outlineLevel="1">
      <c r="A497" s="191"/>
      <c r="B497" s="172"/>
      <c r="C497" s="220" t="s">
        <v>1251</v>
      </c>
      <c r="D497" s="175"/>
      <c r="E497" s="178"/>
      <c r="F497" s="185"/>
      <c r="G497" s="186"/>
      <c r="H497" s="184"/>
      <c r="I497" s="196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164"/>
      <c r="AP497" s="164"/>
      <c r="AQ497" s="164"/>
      <c r="AR497" s="164"/>
      <c r="AS497" s="164"/>
      <c r="AT497" s="164"/>
      <c r="AU497" s="164"/>
      <c r="AV497" s="164"/>
      <c r="AW497" s="164"/>
      <c r="AX497" s="164"/>
      <c r="AY497" s="164"/>
      <c r="AZ497" s="164"/>
      <c r="BA497" s="165" t="str">
        <f>C497</f>
        <v>Specifikace 06.04</v>
      </c>
      <c r="BB497" s="164"/>
      <c r="BC497" s="164"/>
      <c r="BD497" s="164"/>
      <c r="BE497" s="164"/>
      <c r="BF497" s="164"/>
      <c r="BG497" s="164"/>
      <c r="BH497" s="164"/>
    </row>
    <row r="498" spans="1:60" outlineLevel="1">
      <c r="A498" s="191"/>
      <c r="B498" s="172"/>
      <c r="C498" s="240" t="s">
        <v>1223</v>
      </c>
      <c r="D498" s="227"/>
      <c r="E498" s="230">
        <v>54.445</v>
      </c>
      <c r="F498" s="183"/>
      <c r="G498" s="183"/>
      <c r="H498" s="184"/>
      <c r="I498" s="196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  <c r="AN498" s="164"/>
      <c r="AO498" s="164"/>
      <c r="AP498" s="164"/>
      <c r="AQ498" s="164"/>
      <c r="AR498" s="164"/>
      <c r="AS498" s="164"/>
      <c r="AT498" s="164"/>
      <c r="AU498" s="164"/>
      <c r="AV498" s="164"/>
      <c r="AW498" s="164"/>
      <c r="AX498" s="164"/>
      <c r="AY498" s="164"/>
      <c r="AZ498" s="164"/>
      <c r="BA498" s="164"/>
      <c r="BB498" s="164"/>
      <c r="BC498" s="164"/>
      <c r="BD498" s="164"/>
      <c r="BE498" s="164"/>
      <c r="BF498" s="164"/>
      <c r="BG498" s="164"/>
      <c r="BH498" s="164"/>
    </row>
    <row r="499" spans="1:60" outlineLevel="1">
      <c r="A499" s="191"/>
      <c r="B499" s="172"/>
      <c r="C499" s="240" t="s">
        <v>1224</v>
      </c>
      <c r="D499" s="227"/>
      <c r="E499" s="230">
        <v>106.02</v>
      </c>
      <c r="F499" s="183"/>
      <c r="G499" s="183"/>
      <c r="H499" s="184"/>
      <c r="I499" s="196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/>
      <c r="AN499" s="164"/>
      <c r="AO499" s="164"/>
      <c r="AP499" s="164"/>
      <c r="AQ499" s="164"/>
      <c r="AR499" s="164"/>
      <c r="AS499" s="164"/>
      <c r="AT499" s="164"/>
      <c r="AU499" s="164"/>
      <c r="AV499" s="164"/>
      <c r="AW499" s="164"/>
      <c r="AX499" s="164"/>
      <c r="AY499" s="164"/>
      <c r="AZ499" s="164"/>
      <c r="BA499" s="164"/>
      <c r="BB499" s="164"/>
      <c r="BC499" s="164"/>
      <c r="BD499" s="164"/>
      <c r="BE499" s="164"/>
      <c r="BF499" s="164"/>
      <c r="BG499" s="164"/>
      <c r="BH499" s="164"/>
    </row>
    <row r="500" spans="1:60" outlineLevel="1">
      <c r="A500" s="191"/>
      <c r="B500" s="172"/>
      <c r="C500" s="240" t="s">
        <v>1225</v>
      </c>
      <c r="D500" s="227"/>
      <c r="E500" s="230">
        <v>106.02</v>
      </c>
      <c r="F500" s="183"/>
      <c r="G500" s="183"/>
      <c r="H500" s="184"/>
      <c r="I500" s="196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  <c r="AN500" s="164"/>
      <c r="AO500" s="164"/>
      <c r="AP500" s="164"/>
      <c r="AQ500" s="164"/>
      <c r="AR500" s="164"/>
      <c r="AS500" s="164"/>
      <c r="AT500" s="164"/>
      <c r="AU500" s="164"/>
      <c r="AV500" s="164"/>
      <c r="AW500" s="164"/>
      <c r="AX500" s="164"/>
      <c r="AY500" s="164"/>
      <c r="AZ500" s="164"/>
      <c r="BA500" s="164"/>
      <c r="BB500" s="164"/>
      <c r="BC500" s="164"/>
      <c r="BD500" s="164"/>
      <c r="BE500" s="164"/>
      <c r="BF500" s="164"/>
      <c r="BG500" s="164"/>
      <c r="BH500" s="164"/>
    </row>
    <row r="501" spans="1:60" outlineLevel="1">
      <c r="A501" s="191"/>
      <c r="B501" s="172"/>
      <c r="C501" s="240" t="s">
        <v>1226</v>
      </c>
      <c r="D501" s="227"/>
      <c r="E501" s="230">
        <v>70.760000000000005</v>
      </c>
      <c r="F501" s="183"/>
      <c r="G501" s="183"/>
      <c r="H501" s="184"/>
      <c r="I501" s="196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4"/>
      <c r="AV501" s="164"/>
      <c r="AW501" s="164"/>
      <c r="AX501" s="164"/>
      <c r="AY501" s="164"/>
      <c r="AZ501" s="164"/>
      <c r="BA501" s="164"/>
      <c r="BB501" s="164"/>
      <c r="BC501" s="164"/>
      <c r="BD501" s="164"/>
      <c r="BE501" s="164"/>
      <c r="BF501" s="164"/>
      <c r="BG501" s="164"/>
      <c r="BH501" s="164"/>
    </row>
    <row r="502" spans="1:60" outlineLevel="1">
      <c r="A502" s="191"/>
      <c r="B502" s="172"/>
      <c r="C502" s="240" t="s">
        <v>1252</v>
      </c>
      <c r="D502" s="227"/>
      <c r="E502" s="230">
        <v>84.311300000000003</v>
      </c>
      <c r="F502" s="183"/>
      <c r="G502" s="183"/>
      <c r="H502" s="184"/>
      <c r="I502" s="196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/>
      <c r="AN502" s="164"/>
      <c r="AO502" s="164"/>
      <c r="AP502" s="164"/>
      <c r="AQ502" s="164"/>
      <c r="AR502" s="164"/>
      <c r="AS502" s="164"/>
      <c r="AT502" s="164"/>
      <c r="AU502" s="164"/>
      <c r="AV502" s="164"/>
      <c r="AW502" s="164"/>
      <c r="AX502" s="164"/>
      <c r="AY502" s="164"/>
      <c r="AZ502" s="164"/>
      <c r="BA502" s="164"/>
      <c r="BB502" s="164"/>
      <c r="BC502" s="164"/>
      <c r="BD502" s="164"/>
      <c r="BE502" s="164"/>
      <c r="BF502" s="164"/>
      <c r="BG502" s="164"/>
      <c r="BH502" s="164"/>
    </row>
    <row r="503" spans="1:60" ht="22.5" outlineLevel="1">
      <c r="A503" s="191">
        <v>83</v>
      </c>
      <c r="B503" s="172" t="s">
        <v>1253</v>
      </c>
      <c r="C503" s="219" t="s">
        <v>1254</v>
      </c>
      <c r="D503" s="174" t="s">
        <v>217</v>
      </c>
      <c r="E503" s="177">
        <v>421.55624999999998</v>
      </c>
      <c r="F503" s="182"/>
      <c r="G503" s="183">
        <f>E503*F503</f>
        <v>0</v>
      </c>
      <c r="H503" s="184" t="s">
        <v>499</v>
      </c>
      <c r="I503" s="196" t="s">
        <v>207</v>
      </c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>
        <v>21</v>
      </c>
      <c r="AN503" s="164"/>
      <c r="AO503" s="164"/>
      <c r="AP503" s="164"/>
      <c r="AQ503" s="164"/>
      <c r="AR503" s="164"/>
      <c r="AS503" s="164"/>
      <c r="AT503" s="164"/>
      <c r="AU503" s="164"/>
      <c r="AV503" s="164"/>
      <c r="AW503" s="164"/>
      <c r="AX503" s="164"/>
      <c r="AY503" s="164"/>
      <c r="AZ503" s="164"/>
      <c r="BA503" s="164"/>
      <c r="BB503" s="164"/>
      <c r="BC503" s="164"/>
      <c r="BD503" s="164"/>
      <c r="BE503" s="164"/>
      <c r="BF503" s="164"/>
      <c r="BG503" s="164"/>
      <c r="BH503" s="164"/>
    </row>
    <row r="504" spans="1:60" outlineLevel="1">
      <c r="A504" s="191"/>
      <c r="B504" s="172"/>
      <c r="C504" s="220" t="s">
        <v>1255</v>
      </c>
      <c r="D504" s="175"/>
      <c r="E504" s="178"/>
      <c r="F504" s="185"/>
      <c r="G504" s="186"/>
      <c r="H504" s="184"/>
      <c r="I504" s="196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4"/>
      <c r="AV504" s="164"/>
      <c r="AW504" s="164"/>
      <c r="AX504" s="164"/>
      <c r="AY504" s="164"/>
      <c r="AZ504" s="164"/>
      <c r="BA504" s="165" t="str">
        <f>C504</f>
        <v>Specifikace 06.03</v>
      </c>
      <c r="BB504" s="164"/>
      <c r="BC504" s="164"/>
      <c r="BD504" s="164"/>
      <c r="BE504" s="164"/>
      <c r="BF504" s="164"/>
      <c r="BG504" s="164"/>
      <c r="BH504" s="164"/>
    </row>
    <row r="505" spans="1:60" outlineLevel="1">
      <c r="A505" s="191"/>
      <c r="B505" s="172"/>
      <c r="C505" s="240" t="s">
        <v>1223</v>
      </c>
      <c r="D505" s="227"/>
      <c r="E505" s="230">
        <v>54.445</v>
      </c>
      <c r="F505" s="183"/>
      <c r="G505" s="183"/>
      <c r="H505" s="184"/>
      <c r="I505" s="196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/>
      <c r="AN505" s="164"/>
      <c r="AO505" s="164"/>
      <c r="AP505" s="164"/>
      <c r="AQ505" s="164"/>
      <c r="AR505" s="164"/>
      <c r="AS505" s="164"/>
      <c r="AT505" s="164"/>
      <c r="AU505" s="164"/>
      <c r="AV505" s="164"/>
      <c r="AW505" s="164"/>
      <c r="AX505" s="164"/>
      <c r="AY505" s="164"/>
      <c r="AZ505" s="164"/>
      <c r="BA505" s="164"/>
      <c r="BB505" s="164"/>
      <c r="BC505" s="164"/>
      <c r="BD505" s="164"/>
      <c r="BE505" s="164"/>
      <c r="BF505" s="164"/>
      <c r="BG505" s="164"/>
      <c r="BH505" s="164"/>
    </row>
    <row r="506" spans="1:60" outlineLevel="1">
      <c r="A506" s="191"/>
      <c r="B506" s="172"/>
      <c r="C506" s="240" t="s">
        <v>1224</v>
      </c>
      <c r="D506" s="227"/>
      <c r="E506" s="230">
        <v>106.02</v>
      </c>
      <c r="F506" s="183"/>
      <c r="G506" s="183"/>
      <c r="H506" s="184"/>
      <c r="I506" s="196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4"/>
      <c r="AV506" s="164"/>
      <c r="AW506" s="164"/>
      <c r="AX506" s="164"/>
      <c r="AY506" s="164"/>
      <c r="AZ506" s="164"/>
      <c r="BA506" s="164"/>
      <c r="BB506" s="164"/>
      <c r="BC506" s="164"/>
      <c r="BD506" s="164"/>
      <c r="BE506" s="164"/>
      <c r="BF506" s="164"/>
      <c r="BG506" s="164"/>
      <c r="BH506" s="164"/>
    </row>
    <row r="507" spans="1:60" outlineLevel="1">
      <c r="A507" s="191"/>
      <c r="B507" s="172"/>
      <c r="C507" s="240" t="s">
        <v>1225</v>
      </c>
      <c r="D507" s="227"/>
      <c r="E507" s="230">
        <v>106.02</v>
      </c>
      <c r="F507" s="183"/>
      <c r="G507" s="183"/>
      <c r="H507" s="184"/>
      <c r="I507" s="196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/>
      <c r="AN507" s="164"/>
      <c r="AO507" s="164"/>
      <c r="AP507" s="164"/>
      <c r="AQ507" s="164"/>
      <c r="AR507" s="164"/>
      <c r="AS507" s="164"/>
      <c r="AT507" s="164"/>
      <c r="AU507" s="164"/>
      <c r="AV507" s="164"/>
      <c r="AW507" s="164"/>
      <c r="AX507" s="164"/>
      <c r="AY507" s="164"/>
      <c r="AZ507" s="164"/>
      <c r="BA507" s="164"/>
      <c r="BB507" s="164"/>
      <c r="BC507" s="164"/>
      <c r="BD507" s="164"/>
      <c r="BE507" s="164"/>
      <c r="BF507" s="164"/>
      <c r="BG507" s="164"/>
      <c r="BH507" s="164"/>
    </row>
    <row r="508" spans="1:60" outlineLevel="1">
      <c r="A508" s="191"/>
      <c r="B508" s="172"/>
      <c r="C508" s="240" t="s">
        <v>1226</v>
      </c>
      <c r="D508" s="227"/>
      <c r="E508" s="230">
        <v>70.760000000000005</v>
      </c>
      <c r="F508" s="183"/>
      <c r="G508" s="183"/>
      <c r="H508" s="184"/>
      <c r="I508" s="196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4"/>
      <c r="AV508" s="164"/>
      <c r="AW508" s="164"/>
      <c r="AX508" s="164"/>
      <c r="AY508" s="164"/>
      <c r="AZ508" s="164"/>
      <c r="BA508" s="164"/>
      <c r="BB508" s="164"/>
      <c r="BC508" s="164"/>
      <c r="BD508" s="164"/>
      <c r="BE508" s="164"/>
      <c r="BF508" s="164"/>
      <c r="BG508" s="164"/>
      <c r="BH508" s="164"/>
    </row>
    <row r="509" spans="1:60" outlineLevel="1">
      <c r="A509" s="191"/>
      <c r="B509" s="172"/>
      <c r="C509" s="240" t="s">
        <v>1252</v>
      </c>
      <c r="D509" s="227"/>
      <c r="E509" s="230">
        <v>84.311300000000003</v>
      </c>
      <c r="F509" s="183"/>
      <c r="G509" s="183"/>
      <c r="H509" s="184"/>
      <c r="I509" s="196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/>
      <c r="AN509" s="164"/>
      <c r="AO509" s="164"/>
      <c r="AP509" s="164"/>
      <c r="AQ509" s="164"/>
      <c r="AR509" s="164"/>
      <c r="AS509" s="164"/>
      <c r="AT509" s="164"/>
      <c r="AU509" s="164"/>
      <c r="AV509" s="164"/>
      <c r="AW509" s="164"/>
      <c r="AX509" s="164"/>
      <c r="AY509" s="164"/>
      <c r="AZ509" s="164"/>
      <c r="BA509" s="164"/>
      <c r="BB509" s="164"/>
      <c r="BC509" s="164"/>
      <c r="BD509" s="164"/>
      <c r="BE509" s="164"/>
      <c r="BF509" s="164"/>
      <c r="BG509" s="164"/>
      <c r="BH509" s="164"/>
    </row>
    <row r="510" spans="1:60" ht="22.5" outlineLevel="1">
      <c r="A510" s="191">
        <v>84</v>
      </c>
      <c r="B510" s="172" t="s">
        <v>1256</v>
      </c>
      <c r="C510" s="219" t="s">
        <v>1257</v>
      </c>
      <c r="D510" s="174" t="s">
        <v>217</v>
      </c>
      <c r="E510" s="177">
        <v>369.22500000000002</v>
      </c>
      <c r="F510" s="182"/>
      <c r="G510" s="183">
        <f>E510*F510</f>
        <v>0</v>
      </c>
      <c r="H510" s="184" t="s">
        <v>499</v>
      </c>
      <c r="I510" s="196" t="s">
        <v>207</v>
      </c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>
        <v>21</v>
      </c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  <c r="AZ510" s="164"/>
      <c r="BA510" s="164"/>
      <c r="BB510" s="164"/>
      <c r="BC510" s="164"/>
      <c r="BD510" s="164"/>
      <c r="BE510" s="164"/>
      <c r="BF510" s="164"/>
      <c r="BG510" s="164"/>
      <c r="BH510" s="164"/>
    </row>
    <row r="511" spans="1:60" outlineLevel="1">
      <c r="A511" s="191"/>
      <c r="B511" s="172"/>
      <c r="C511" s="240" t="s">
        <v>1215</v>
      </c>
      <c r="D511" s="227"/>
      <c r="E511" s="230">
        <v>45.674999999999997</v>
      </c>
      <c r="F511" s="183"/>
      <c r="G511" s="183"/>
      <c r="H511" s="184"/>
      <c r="I511" s="196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  <c r="AZ511" s="164"/>
      <c r="BA511" s="164"/>
      <c r="BB511" s="164"/>
      <c r="BC511" s="164"/>
      <c r="BD511" s="164"/>
      <c r="BE511" s="164"/>
      <c r="BF511" s="164"/>
      <c r="BG511" s="164"/>
      <c r="BH511" s="164"/>
    </row>
    <row r="512" spans="1:60" outlineLevel="1">
      <c r="A512" s="191"/>
      <c r="B512" s="172"/>
      <c r="C512" s="240" t="s">
        <v>1216</v>
      </c>
      <c r="D512" s="227"/>
      <c r="E512" s="230">
        <v>94.072500000000005</v>
      </c>
      <c r="F512" s="183"/>
      <c r="G512" s="183"/>
      <c r="H512" s="184"/>
      <c r="I512" s="196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/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  <c r="AZ512" s="164"/>
      <c r="BA512" s="164"/>
      <c r="BB512" s="164"/>
      <c r="BC512" s="164"/>
      <c r="BD512" s="164"/>
      <c r="BE512" s="164"/>
      <c r="BF512" s="164"/>
      <c r="BG512" s="164"/>
      <c r="BH512" s="164"/>
    </row>
    <row r="513" spans="1:60" outlineLevel="1">
      <c r="A513" s="191"/>
      <c r="B513" s="172"/>
      <c r="C513" s="240" t="s">
        <v>1217</v>
      </c>
      <c r="D513" s="227"/>
      <c r="E513" s="230">
        <v>94.072500000000005</v>
      </c>
      <c r="F513" s="183"/>
      <c r="G513" s="183"/>
      <c r="H513" s="184"/>
      <c r="I513" s="196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  <c r="AZ513" s="164"/>
      <c r="BA513" s="164"/>
      <c r="BB513" s="164"/>
      <c r="BC513" s="164"/>
      <c r="BD513" s="164"/>
      <c r="BE513" s="164"/>
      <c r="BF513" s="164"/>
      <c r="BG513" s="164"/>
      <c r="BH513" s="164"/>
    </row>
    <row r="514" spans="1:60" outlineLevel="1">
      <c r="A514" s="191"/>
      <c r="B514" s="172"/>
      <c r="C514" s="240" t="s">
        <v>1218</v>
      </c>
      <c r="D514" s="227"/>
      <c r="E514" s="230">
        <v>61.56</v>
      </c>
      <c r="F514" s="183"/>
      <c r="G514" s="183"/>
      <c r="H514" s="184"/>
      <c r="I514" s="196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4"/>
      <c r="BB514" s="164"/>
      <c r="BC514" s="164"/>
      <c r="BD514" s="164"/>
      <c r="BE514" s="164"/>
      <c r="BF514" s="164"/>
      <c r="BG514" s="164"/>
      <c r="BH514" s="164"/>
    </row>
    <row r="515" spans="1:60" outlineLevel="1">
      <c r="A515" s="191"/>
      <c r="B515" s="172"/>
      <c r="C515" s="240" t="s">
        <v>1258</v>
      </c>
      <c r="D515" s="227"/>
      <c r="E515" s="230">
        <v>73.844999999999999</v>
      </c>
      <c r="F515" s="183"/>
      <c r="G515" s="183"/>
      <c r="H515" s="184"/>
      <c r="I515" s="196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  <c r="AZ515" s="164"/>
      <c r="BA515" s="164"/>
      <c r="BB515" s="164"/>
      <c r="BC515" s="164"/>
      <c r="BD515" s="164"/>
      <c r="BE515" s="164"/>
      <c r="BF515" s="164"/>
      <c r="BG515" s="164"/>
      <c r="BH515" s="164"/>
    </row>
    <row r="516" spans="1:60" outlineLevel="1">
      <c r="A516" s="191"/>
      <c r="B516" s="169" t="s">
        <v>1259</v>
      </c>
      <c r="C516" s="221"/>
      <c r="D516" s="192"/>
      <c r="E516" s="193"/>
      <c r="F516" s="194"/>
      <c r="G516" s="189"/>
      <c r="H516" s="184"/>
      <c r="I516" s="196"/>
      <c r="J516" s="164"/>
      <c r="K516" s="164">
        <v>1</v>
      </c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  <c r="AZ516" s="164"/>
      <c r="BA516" s="164"/>
      <c r="BB516" s="164"/>
      <c r="BC516" s="164"/>
      <c r="BD516" s="164"/>
      <c r="BE516" s="164"/>
      <c r="BF516" s="164"/>
      <c r="BG516" s="164"/>
      <c r="BH516" s="164"/>
    </row>
    <row r="517" spans="1:60" outlineLevel="1">
      <c r="A517" s="191"/>
      <c r="B517" s="169" t="s">
        <v>771</v>
      </c>
      <c r="C517" s="221"/>
      <c r="D517" s="192"/>
      <c r="E517" s="193"/>
      <c r="F517" s="194"/>
      <c r="G517" s="189"/>
      <c r="H517" s="184"/>
      <c r="I517" s="196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  <c r="AZ517" s="164"/>
      <c r="BA517" s="164"/>
      <c r="BB517" s="164"/>
      <c r="BC517" s="164"/>
      <c r="BD517" s="164"/>
      <c r="BE517" s="164"/>
      <c r="BF517" s="164"/>
      <c r="BG517" s="164"/>
      <c r="BH517" s="164"/>
    </row>
    <row r="518" spans="1:60" outlineLevel="1">
      <c r="A518" s="191">
        <v>85</v>
      </c>
      <c r="B518" s="172" t="s">
        <v>1260</v>
      </c>
      <c r="C518" s="219" t="s">
        <v>1261</v>
      </c>
      <c r="D518" s="174" t="s">
        <v>774</v>
      </c>
      <c r="E518" s="177">
        <v>2335.0318000000002</v>
      </c>
      <c r="F518" s="182"/>
      <c r="G518" s="183">
        <f>E518*F518</f>
        <v>0</v>
      </c>
      <c r="H518" s="184" t="s">
        <v>379</v>
      </c>
      <c r="I518" s="196" t="s">
        <v>207</v>
      </c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>
        <v>21</v>
      </c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  <c r="AZ518" s="164"/>
      <c r="BA518" s="164"/>
      <c r="BB518" s="164"/>
      <c r="BC518" s="164"/>
      <c r="BD518" s="164"/>
      <c r="BE518" s="164"/>
      <c r="BF518" s="164"/>
      <c r="BG518" s="164"/>
      <c r="BH518" s="164"/>
    </row>
    <row r="519" spans="1:60" outlineLevel="1">
      <c r="A519" s="191"/>
      <c r="B519" s="172"/>
      <c r="C519" s="220" t="s">
        <v>1262</v>
      </c>
      <c r="D519" s="175"/>
      <c r="E519" s="178"/>
      <c r="F519" s="185"/>
      <c r="G519" s="186"/>
      <c r="H519" s="184"/>
      <c r="I519" s="196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  <c r="AZ519" s="164"/>
      <c r="BA519" s="165" t="str">
        <f>C519</f>
        <v>Specifikace 06.02</v>
      </c>
      <c r="BB519" s="164"/>
      <c r="BC519" s="164"/>
      <c r="BD519" s="164"/>
      <c r="BE519" s="164"/>
      <c r="BF519" s="164"/>
      <c r="BG519" s="164"/>
      <c r="BH519" s="164"/>
    </row>
    <row r="520" spans="1:60">
      <c r="A520" s="190" t="s">
        <v>145</v>
      </c>
      <c r="B520" s="171" t="s">
        <v>1263</v>
      </c>
      <c r="C520" s="218" t="s">
        <v>1264</v>
      </c>
      <c r="D520" s="173"/>
      <c r="E520" s="176"/>
      <c r="F520" s="187">
        <f>SUM(G521:G567)</f>
        <v>0</v>
      </c>
      <c r="G520" s="188"/>
      <c r="H520" s="181"/>
      <c r="I520" s="195"/>
    </row>
    <row r="521" spans="1:60" outlineLevel="1">
      <c r="A521" s="191"/>
      <c r="B521" s="225" t="s">
        <v>1265</v>
      </c>
      <c r="C521" s="239"/>
      <c r="D521" s="226"/>
      <c r="E521" s="229"/>
      <c r="F521" s="232"/>
      <c r="G521" s="233"/>
      <c r="H521" s="184"/>
      <c r="I521" s="196"/>
      <c r="J521" s="164"/>
      <c r="K521" s="164">
        <v>1</v>
      </c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  <c r="AZ521" s="164"/>
      <c r="BA521" s="164"/>
      <c r="BB521" s="164"/>
      <c r="BC521" s="164"/>
      <c r="BD521" s="164"/>
      <c r="BE521" s="164"/>
      <c r="BF521" s="164"/>
      <c r="BG521" s="164"/>
      <c r="BH521" s="164"/>
    </row>
    <row r="522" spans="1:60" outlineLevel="1">
      <c r="A522" s="191"/>
      <c r="B522" s="169" t="s">
        <v>1266</v>
      </c>
      <c r="C522" s="221"/>
      <c r="D522" s="192"/>
      <c r="E522" s="193"/>
      <c r="F522" s="194"/>
      <c r="G522" s="189"/>
      <c r="H522" s="184"/>
      <c r="I522" s="196"/>
      <c r="J522" s="164"/>
      <c r="K522" s="164">
        <v>2</v>
      </c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  <c r="AZ522" s="164"/>
      <c r="BA522" s="164"/>
      <c r="BB522" s="164"/>
      <c r="BC522" s="164"/>
      <c r="BD522" s="164"/>
      <c r="BE522" s="164"/>
      <c r="BF522" s="164"/>
      <c r="BG522" s="164"/>
      <c r="BH522" s="164"/>
    </row>
    <row r="523" spans="1:60" outlineLevel="1">
      <c r="A523" s="191">
        <v>86</v>
      </c>
      <c r="B523" s="172" t="s">
        <v>1267</v>
      </c>
      <c r="C523" s="219" t="s">
        <v>1268</v>
      </c>
      <c r="D523" s="174" t="s">
        <v>217</v>
      </c>
      <c r="E523" s="177">
        <v>53.78</v>
      </c>
      <c r="F523" s="182"/>
      <c r="G523" s="183">
        <f>E523*F523</f>
        <v>0</v>
      </c>
      <c r="H523" s="184" t="s">
        <v>1269</v>
      </c>
      <c r="I523" s="196" t="s">
        <v>207</v>
      </c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>
        <v>21</v>
      </c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  <c r="AZ523" s="164"/>
      <c r="BA523" s="164"/>
      <c r="BB523" s="164"/>
      <c r="BC523" s="164"/>
      <c r="BD523" s="164"/>
      <c r="BE523" s="164"/>
      <c r="BF523" s="164"/>
      <c r="BG523" s="164"/>
      <c r="BH523" s="164"/>
    </row>
    <row r="524" spans="1:60" outlineLevel="1">
      <c r="A524" s="191"/>
      <c r="B524" s="172"/>
      <c r="C524" s="220" t="s">
        <v>1270</v>
      </c>
      <c r="D524" s="175"/>
      <c r="E524" s="178"/>
      <c r="F524" s="185"/>
      <c r="G524" s="186"/>
      <c r="H524" s="184"/>
      <c r="I524" s="196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  <c r="AZ524" s="164"/>
      <c r="BA524" s="165" t="str">
        <f>C524</f>
        <v>viz detail římsy kotce</v>
      </c>
      <c r="BB524" s="164"/>
      <c r="BC524" s="164"/>
      <c r="BD524" s="164"/>
      <c r="BE524" s="164"/>
      <c r="BF524" s="164"/>
      <c r="BG524" s="164"/>
      <c r="BH524" s="164"/>
    </row>
    <row r="525" spans="1:60" outlineLevel="1">
      <c r="A525" s="191"/>
      <c r="B525" s="172"/>
      <c r="C525" s="240" t="s">
        <v>1271</v>
      </c>
      <c r="D525" s="227"/>
      <c r="E525" s="230"/>
      <c r="F525" s="183"/>
      <c r="G525" s="183"/>
      <c r="H525" s="184"/>
      <c r="I525" s="196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  <c r="AZ525" s="164"/>
      <c r="BA525" s="164"/>
      <c r="BB525" s="164"/>
      <c r="BC525" s="164"/>
      <c r="BD525" s="164"/>
      <c r="BE525" s="164"/>
      <c r="BF525" s="164"/>
      <c r="BG525" s="164"/>
      <c r="BH525" s="164"/>
    </row>
    <row r="526" spans="1:60" outlineLevel="1">
      <c r="A526" s="191"/>
      <c r="B526" s="172"/>
      <c r="C526" s="240" t="s">
        <v>1272</v>
      </c>
      <c r="D526" s="227"/>
      <c r="E526" s="230"/>
      <c r="F526" s="183"/>
      <c r="G526" s="183"/>
      <c r="H526" s="184"/>
      <c r="I526" s="196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  <c r="AZ526" s="164"/>
      <c r="BA526" s="164"/>
      <c r="BB526" s="164"/>
      <c r="BC526" s="164"/>
      <c r="BD526" s="164"/>
      <c r="BE526" s="164"/>
      <c r="BF526" s="164"/>
      <c r="BG526" s="164"/>
      <c r="BH526" s="164"/>
    </row>
    <row r="527" spans="1:60" outlineLevel="1">
      <c r="A527" s="191"/>
      <c r="B527" s="172"/>
      <c r="C527" s="240" t="s">
        <v>919</v>
      </c>
      <c r="D527" s="227"/>
      <c r="E527" s="230"/>
      <c r="F527" s="183"/>
      <c r="G527" s="183"/>
      <c r="H527" s="184"/>
      <c r="I527" s="196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  <c r="AZ527" s="164"/>
      <c r="BA527" s="164"/>
      <c r="BB527" s="164"/>
      <c r="BC527" s="164"/>
      <c r="BD527" s="164"/>
      <c r="BE527" s="164"/>
      <c r="BF527" s="164"/>
      <c r="BG527" s="164"/>
      <c r="BH527" s="164"/>
    </row>
    <row r="528" spans="1:60" outlineLevel="1">
      <c r="A528" s="191"/>
      <c r="B528" s="172"/>
      <c r="C528" s="240" t="s">
        <v>1273</v>
      </c>
      <c r="D528" s="227"/>
      <c r="E528" s="230">
        <v>11.76</v>
      </c>
      <c r="F528" s="183"/>
      <c r="G528" s="183"/>
      <c r="H528" s="184"/>
      <c r="I528" s="196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  <c r="AZ528" s="164"/>
      <c r="BA528" s="164"/>
      <c r="BB528" s="164"/>
      <c r="BC528" s="164"/>
      <c r="BD528" s="164"/>
      <c r="BE528" s="164"/>
      <c r="BF528" s="164"/>
      <c r="BG528" s="164"/>
      <c r="BH528" s="164"/>
    </row>
    <row r="529" spans="1:60" outlineLevel="1">
      <c r="A529" s="191"/>
      <c r="B529" s="172"/>
      <c r="C529" s="240" t="s">
        <v>921</v>
      </c>
      <c r="D529" s="227"/>
      <c r="E529" s="230"/>
      <c r="F529" s="183"/>
      <c r="G529" s="183"/>
      <c r="H529" s="184"/>
      <c r="I529" s="196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4"/>
      <c r="BD529" s="164"/>
      <c r="BE529" s="164"/>
      <c r="BF529" s="164"/>
      <c r="BG529" s="164"/>
      <c r="BH529" s="164"/>
    </row>
    <row r="530" spans="1:60" outlineLevel="1">
      <c r="A530" s="191"/>
      <c r="B530" s="172"/>
      <c r="C530" s="240" t="s">
        <v>1274</v>
      </c>
      <c r="D530" s="227"/>
      <c r="E530" s="230">
        <v>15.02</v>
      </c>
      <c r="F530" s="183"/>
      <c r="G530" s="183"/>
      <c r="H530" s="184"/>
      <c r="I530" s="196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4"/>
      <c r="BB530" s="164"/>
      <c r="BC530" s="164"/>
      <c r="BD530" s="164"/>
      <c r="BE530" s="164"/>
      <c r="BF530" s="164"/>
      <c r="BG530" s="164"/>
      <c r="BH530" s="164"/>
    </row>
    <row r="531" spans="1:60" outlineLevel="1">
      <c r="A531" s="191"/>
      <c r="B531" s="172"/>
      <c r="C531" s="240" t="s">
        <v>924</v>
      </c>
      <c r="D531" s="227"/>
      <c r="E531" s="230"/>
      <c r="F531" s="183"/>
      <c r="G531" s="183"/>
      <c r="H531" s="184"/>
      <c r="I531" s="196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4"/>
      <c r="BD531" s="164"/>
      <c r="BE531" s="164"/>
      <c r="BF531" s="164"/>
      <c r="BG531" s="164"/>
      <c r="BH531" s="164"/>
    </row>
    <row r="532" spans="1:60" outlineLevel="1">
      <c r="A532" s="191"/>
      <c r="B532" s="172"/>
      <c r="C532" s="240" t="s">
        <v>1275</v>
      </c>
      <c r="D532" s="227"/>
      <c r="E532" s="230">
        <v>15.72</v>
      </c>
      <c r="F532" s="183"/>
      <c r="G532" s="183"/>
      <c r="H532" s="184"/>
      <c r="I532" s="196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  <c r="AZ532" s="164"/>
      <c r="BA532" s="164"/>
      <c r="BB532" s="164"/>
      <c r="BC532" s="164"/>
      <c r="BD532" s="164"/>
      <c r="BE532" s="164"/>
      <c r="BF532" s="164"/>
      <c r="BG532" s="164"/>
      <c r="BH532" s="164"/>
    </row>
    <row r="533" spans="1:60" outlineLevel="1">
      <c r="A533" s="191"/>
      <c r="B533" s="172"/>
      <c r="C533" s="240" t="s">
        <v>925</v>
      </c>
      <c r="D533" s="227"/>
      <c r="E533" s="230"/>
      <c r="F533" s="183"/>
      <c r="G533" s="183"/>
      <c r="H533" s="184"/>
      <c r="I533" s="196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  <c r="AZ533" s="164"/>
      <c r="BA533" s="164"/>
      <c r="BB533" s="164"/>
      <c r="BC533" s="164"/>
      <c r="BD533" s="164"/>
      <c r="BE533" s="164"/>
      <c r="BF533" s="164"/>
      <c r="BG533" s="164"/>
      <c r="BH533" s="164"/>
    </row>
    <row r="534" spans="1:60" outlineLevel="1">
      <c r="A534" s="191"/>
      <c r="B534" s="172"/>
      <c r="C534" s="240" t="s">
        <v>1276</v>
      </c>
      <c r="D534" s="227"/>
      <c r="E534" s="230">
        <v>11.28</v>
      </c>
      <c r="F534" s="183"/>
      <c r="G534" s="183"/>
      <c r="H534" s="184"/>
      <c r="I534" s="196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  <c r="AZ534" s="164"/>
      <c r="BA534" s="164"/>
      <c r="BB534" s="164"/>
      <c r="BC534" s="164"/>
      <c r="BD534" s="164"/>
      <c r="BE534" s="164"/>
      <c r="BF534" s="164"/>
      <c r="BG534" s="164"/>
      <c r="BH534" s="164"/>
    </row>
    <row r="535" spans="1:60" outlineLevel="1">
      <c r="A535" s="191"/>
      <c r="B535" s="169" t="s">
        <v>1277</v>
      </c>
      <c r="C535" s="221"/>
      <c r="D535" s="192"/>
      <c r="E535" s="193"/>
      <c r="F535" s="194"/>
      <c r="G535" s="189"/>
      <c r="H535" s="184"/>
      <c r="I535" s="196"/>
      <c r="J535" s="164"/>
      <c r="K535" s="164">
        <v>1</v>
      </c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  <c r="AZ535" s="164"/>
      <c r="BA535" s="164"/>
      <c r="BB535" s="164"/>
      <c r="BC535" s="164"/>
      <c r="BD535" s="164"/>
      <c r="BE535" s="164"/>
      <c r="BF535" s="164"/>
      <c r="BG535" s="164"/>
      <c r="BH535" s="164"/>
    </row>
    <row r="536" spans="1:60" outlineLevel="1">
      <c r="A536" s="191">
        <v>87</v>
      </c>
      <c r="B536" s="172" t="s">
        <v>1278</v>
      </c>
      <c r="C536" s="219" t="s">
        <v>1279</v>
      </c>
      <c r="D536" s="174" t="s">
        <v>217</v>
      </c>
      <c r="E536" s="177">
        <v>295.38</v>
      </c>
      <c r="F536" s="182"/>
      <c r="G536" s="183">
        <f>E536*F536</f>
        <v>0</v>
      </c>
      <c r="H536" s="184" t="s">
        <v>1269</v>
      </c>
      <c r="I536" s="196" t="s">
        <v>207</v>
      </c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>
        <v>21</v>
      </c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  <c r="AZ536" s="164"/>
      <c r="BA536" s="164"/>
      <c r="BB536" s="164"/>
      <c r="BC536" s="164"/>
      <c r="BD536" s="164"/>
      <c r="BE536" s="164"/>
      <c r="BF536" s="164"/>
      <c r="BG536" s="164"/>
      <c r="BH536" s="164"/>
    </row>
    <row r="537" spans="1:60" outlineLevel="1">
      <c r="A537" s="191"/>
      <c r="B537" s="172"/>
      <c r="C537" s="240" t="s">
        <v>1215</v>
      </c>
      <c r="D537" s="227"/>
      <c r="E537" s="230">
        <v>45.674999999999997</v>
      </c>
      <c r="F537" s="183"/>
      <c r="G537" s="183"/>
      <c r="H537" s="184"/>
      <c r="I537" s="196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4"/>
      <c r="AV537" s="164"/>
      <c r="AW537" s="164"/>
      <c r="AX537" s="164"/>
      <c r="AY537" s="164"/>
      <c r="AZ537" s="164"/>
      <c r="BA537" s="164"/>
      <c r="BB537" s="164"/>
      <c r="BC537" s="164"/>
      <c r="BD537" s="164"/>
      <c r="BE537" s="164"/>
      <c r="BF537" s="164"/>
      <c r="BG537" s="164"/>
      <c r="BH537" s="164"/>
    </row>
    <row r="538" spans="1:60" outlineLevel="1">
      <c r="A538" s="191"/>
      <c r="B538" s="172"/>
      <c r="C538" s="240" t="s">
        <v>1216</v>
      </c>
      <c r="D538" s="227"/>
      <c r="E538" s="230">
        <v>94.072500000000005</v>
      </c>
      <c r="F538" s="183"/>
      <c r="G538" s="183"/>
      <c r="H538" s="184"/>
      <c r="I538" s="196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/>
      <c r="AN538" s="164"/>
      <c r="AO538" s="164"/>
      <c r="AP538" s="164"/>
      <c r="AQ538" s="164"/>
      <c r="AR538" s="164"/>
      <c r="AS538" s="164"/>
      <c r="AT538" s="164"/>
      <c r="AU538" s="164"/>
      <c r="AV538" s="164"/>
      <c r="AW538" s="164"/>
      <c r="AX538" s="164"/>
      <c r="AY538" s="164"/>
      <c r="AZ538" s="164"/>
      <c r="BA538" s="164"/>
      <c r="BB538" s="164"/>
      <c r="BC538" s="164"/>
      <c r="BD538" s="164"/>
      <c r="BE538" s="164"/>
      <c r="BF538" s="164"/>
      <c r="BG538" s="164"/>
      <c r="BH538" s="164"/>
    </row>
    <row r="539" spans="1:60" outlineLevel="1">
      <c r="A539" s="191"/>
      <c r="B539" s="172"/>
      <c r="C539" s="240" t="s">
        <v>1217</v>
      </c>
      <c r="D539" s="227"/>
      <c r="E539" s="230">
        <v>94.072500000000005</v>
      </c>
      <c r="F539" s="183"/>
      <c r="G539" s="183"/>
      <c r="H539" s="184"/>
      <c r="I539" s="196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  <c r="AZ539" s="164"/>
      <c r="BA539" s="164"/>
      <c r="BB539" s="164"/>
      <c r="BC539" s="164"/>
      <c r="BD539" s="164"/>
      <c r="BE539" s="164"/>
      <c r="BF539" s="164"/>
      <c r="BG539" s="164"/>
      <c r="BH539" s="164"/>
    </row>
    <row r="540" spans="1:60" outlineLevel="1">
      <c r="A540" s="191"/>
      <c r="B540" s="172"/>
      <c r="C540" s="240" t="s">
        <v>1218</v>
      </c>
      <c r="D540" s="227"/>
      <c r="E540" s="230">
        <v>61.56</v>
      </c>
      <c r="F540" s="183"/>
      <c r="G540" s="183"/>
      <c r="H540" s="184"/>
      <c r="I540" s="196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/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  <c r="AZ540" s="164"/>
      <c r="BA540" s="164"/>
      <c r="BB540" s="164"/>
      <c r="BC540" s="164"/>
      <c r="BD540" s="164"/>
      <c r="BE540" s="164"/>
      <c r="BF540" s="164"/>
      <c r="BG540" s="164"/>
      <c r="BH540" s="164"/>
    </row>
    <row r="541" spans="1:60" outlineLevel="1">
      <c r="A541" s="191">
        <v>88</v>
      </c>
      <c r="B541" s="172" t="s">
        <v>1280</v>
      </c>
      <c r="C541" s="219" t="s">
        <v>1281</v>
      </c>
      <c r="D541" s="174" t="s">
        <v>1242</v>
      </c>
      <c r="E541" s="177">
        <v>6</v>
      </c>
      <c r="F541" s="182"/>
      <c r="G541" s="183">
        <f>E541*F541</f>
        <v>0</v>
      </c>
      <c r="H541" s="184"/>
      <c r="I541" s="196" t="s">
        <v>151</v>
      </c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>
        <v>21</v>
      </c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  <c r="BC541" s="164"/>
      <c r="BD541" s="164"/>
      <c r="BE541" s="164"/>
      <c r="BF541" s="164"/>
      <c r="BG541" s="164"/>
      <c r="BH541" s="164"/>
    </row>
    <row r="542" spans="1:60" ht="22.5" outlineLevel="1">
      <c r="A542" s="191">
        <v>89</v>
      </c>
      <c r="B542" s="172" t="s">
        <v>1282</v>
      </c>
      <c r="C542" s="219" t="s">
        <v>1283</v>
      </c>
      <c r="D542" s="174" t="s">
        <v>256</v>
      </c>
      <c r="E542" s="177">
        <v>14.307840000000001</v>
      </c>
      <c r="F542" s="182"/>
      <c r="G542" s="183">
        <f>E542*F542</f>
        <v>0</v>
      </c>
      <c r="H542" s="184" t="s">
        <v>499</v>
      </c>
      <c r="I542" s="196" t="s">
        <v>207</v>
      </c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>
        <v>21</v>
      </c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  <c r="BC542" s="164"/>
      <c r="BD542" s="164"/>
      <c r="BE542" s="164"/>
      <c r="BF542" s="164"/>
      <c r="BG542" s="164"/>
      <c r="BH542" s="164"/>
    </row>
    <row r="543" spans="1:60" outlineLevel="1">
      <c r="A543" s="191"/>
      <c r="B543" s="172"/>
      <c r="C543" s="240" t="s">
        <v>1271</v>
      </c>
      <c r="D543" s="227"/>
      <c r="E543" s="230"/>
      <c r="F543" s="183"/>
      <c r="G543" s="183"/>
      <c r="H543" s="184"/>
      <c r="I543" s="196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4"/>
      <c r="BD543" s="164"/>
      <c r="BE543" s="164"/>
      <c r="BF543" s="164"/>
      <c r="BG543" s="164"/>
      <c r="BH543" s="164"/>
    </row>
    <row r="544" spans="1:60" outlineLevel="1">
      <c r="A544" s="191"/>
      <c r="B544" s="172"/>
      <c r="C544" s="240" t="s">
        <v>1272</v>
      </c>
      <c r="D544" s="227"/>
      <c r="E544" s="230"/>
      <c r="F544" s="183"/>
      <c r="G544" s="183"/>
      <c r="H544" s="184"/>
      <c r="I544" s="196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  <c r="BE544" s="164"/>
      <c r="BF544" s="164"/>
      <c r="BG544" s="164"/>
      <c r="BH544" s="164"/>
    </row>
    <row r="545" spans="1:60" outlineLevel="1">
      <c r="A545" s="191"/>
      <c r="B545" s="172"/>
      <c r="C545" s="240" t="s">
        <v>919</v>
      </c>
      <c r="D545" s="227"/>
      <c r="E545" s="230"/>
      <c r="F545" s="183"/>
      <c r="G545" s="183"/>
      <c r="H545" s="184"/>
      <c r="I545" s="196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4"/>
      <c r="BD545" s="164"/>
      <c r="BE545" s="164"/>
      <c r="BF545" s="164"/>
      <c r="BG545" s="164"/>
      <c r="BH545" s="164"/>
    </row>
    <row r="546" spans="1:60" outlineLevel="1">
      <c r="A546" s="191"/>
      <c r="B546" s="172"/>
      <c r="C546" s="240" t="s">
        <v>1284</v>
      </c>
      <c r="D546" s="227"/>
      <c r="E546" s="230">
        <v>2.4695999999999998</v>
      </c>
      <c r="F546" s="183"/>
      <c r="G546" s="183"/>
      <c r="H546" s="184"/>
      <c r="I546" s="196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</row>
    <row r="547" spans="1:60" outlineLevel="1">
      <c r="A547" s="191"/>
      <c r="B547" s="172"/>
      <c r="C547" s="240" t="s">
        <v>921</v>
      </c>
      <c r="D547" s="227"/>
      <c r="E547" s="230"/>
      <c r="F547" s="183"/>
      <c r="G547" s="183"/>
      <c r="H547" s="184"/>
      <c r="I547" s="196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</row>
    <row r="548" spans="1:60" outlineLevel="1">
      <c r="A548" s="191"/>
      <c r="B548" s="172"/>
      <c r="C548" s="240" t="s">
        <v>1285</v>
      </c>
      <c r="D548" s="227"/>
      <c r="E548" s="230">
        <v>3.6048</v>
      </c>
      <c r="F548" s="183"/>
      <c r="G548" s="183"/>
      <c r="H548" s="184"/>
      <c r="I548" s="196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</row>
    <row r="549" spans="1:60" outlineLevel="1">
      <c r="A549" s="191"/>
      <c r="B549" s="172"/>
      <c r="C549" s="240" t="s">
        <v>924</v>
      </c>
      <c r="D549" s="227"/>
      <c r="E549" s="230"/>
      <c r="F549" s="183"/>
      <c r="G549" s="183"/>
      <c r="H549" s="184"/>
      <c r="I549" s="196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</row>
    <row r="550" spans="1:60" outlineLevel="1">
      <c r="A550" s="191"/>
      <c r="B550" s="172"/>
      <c r="C550" s="240" t="s">
        <v>1286</v>
      </c>
      <c r="D550" s="227"/>
      <c r="E550" s="230">
        <v>3.7728000000000002</v>
      </c>
      <c r="F550" s="183"/>
      <c r="G550" s="183"/>
      <c r="H550" s="184"/>
      <c r="I550" s="196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</row>
    <row r="551" spans="1:60" outlineLevel="1">
      <c r="A551" s="191"/>
      <c r="B551" s="172"/>
      <c r="C551" s="240" t="s">
        <v>925</v>
      </c>
      <c r="D551" s="227"/>
      <c r="E551" s="230"/>
      <c r="F551" s="183"/>
      <c r="G551" s="183"/>
      <c r="H551" s="184"/>
      <c r="I551" s="196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4"/>
      <c r="BB551" s="164"/>
      <c r="BC551" s="164"/>
      <c r="BD551" s="164"/>
      <c r="BE551" s="164"/>
      <c r="BF551" s="164"/>
      <c r="BG551" s="164"/>
      <c r="BH551" s="164"/>
    </row>
    <row r="552" spans="1:60" outlineLevel="1">
      <c r="A552" s="191"/>
      <c r="B552" s="172"/>
      <c r="C552" s="240" t="s">
        <v>1287</v>
      </c>
      <c r="D552" s="227"/>
      <c r="E552" s="230">
        <v>2.5943999999999998</v>
      </c>
      <c r="F552" s="183"/>
      <c r="G552" s="183"/>
      <c r="H552" s="184"/>
      <c r="I552" s="196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</row>
    <row r="553" spans="1:60" outlineLevel="1">
      <c r="A553" s="191"/>
      <c r="B553" s="172"/>
      <c r="C553" s="240" t="s">
        <v>1288</v>
      </c>
      <c r="D553" s="227"/>
      <c r="E553" s="230">
        <v>1.8662000000000001</v>
      </c>
      <c r="F553" s="183"/>
      <c r="G553" s="183"/>
      <c r="H553" s="184"/>
      <c r="I553" s="196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</row>
    <row r="554" spans="1:60" ht="22.5" outlineLevel="1">
      <c r="A554" s="191">
        <v>90</v>
      </c>
      <c r="B554" s="172" t="s">
        <v>1289</v>
      </c>
      <c r="C554" s="219" t="s">
        <v>1290</v>
      </c>
      <c r="D554" s="174" t="s">
        <v>256</v>
      </c>
      <c r="E554" s="177">
        <v>62.110129999999998</v>
      </c>
      <c r="F554" s="182"/>
      <c r="G554" s="183">
        <f>E554*F554</f>
        <v>0</v>
      </c>
      <c r="H554" s="184" t="s">
        <v>499</v>
      </c>
      <c r="I554" s="196" t="s">
        <v>207</v>
      </c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>
        <v>21</v>
      </c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</row>
    <row r="555" spans="1:60" outlineLevel="1">
      <c r="A555" s="191"/>
      <c r="B555" s="172"/>
      <c r="C555" s="240" t="s">
        <v>1272</v>
      </c>
      <c r="D555" s="227"/>
      <c r="E555" s="230"/>
      <c r="F555" s="183"/>
      <c r="G555" s="183"/>
      <c r="H555" s="184"/>
      <c r="I555" s="196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4"/>
      <c r="BD555" s="164"/>
      <c r="BE555" s="164"/>
      <c r="BF555" s="164"/>
      <c r="BG555" s="164"/>
      <c r="BH555" s="164"/>
    </row>
    <row r="556" spans="1:60" outlineLevel="1">
      <c r="A556" s="191"/>
      <c r="B556" s="172"/>
      <c r="C556" s="240" t="s">
        <v>1291</v>
      </c>
      <c r="D556" s="227"/>
      <c r="E556" s="230">
        <v>9.5917999999999992</v>
      </c>
      <c r="F556" s="183"/>
      <c r="G556" s="183"/>
      <c r="H556" s="184"/>
      <c r="I556" s="196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  <c r="AZ556" s="164"/>
      <c r="BA556" s="164"/>
      <c r="BB556" s="164"/>
      <c r="BC556" s="164"/>
      <c r="BD556" s="164"/>
      <c r="BE556" s="164"/>
      <c r="BF556" s="164"/>
      <c r="BG556" s="164"/>
      <c r="BH556" s="164"/>
    </row>
    <row r="557" spans="1:60" outlineLevel="1">
      <c r="A557" s="191"/>
      <c r="B557" s="172"/>
      <c r="C557" s="240" t="s">
        <v>1292</v>
      </c>
      <c r="D557" s="227"/>
      <c r="E557" s="230">
        <v>-2.4695999999999998</v>
      </c>
      <c r="F557" s="183"/>
      <c r="G557" s="183"/>
      <c r="H557" s="184"/>
      <c r="I557" s="196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  <c r="AZ557" s="164"/>
      <c r="BA557" s="164"/>
      <c r="BB557" s="164"/>
      <c r="BC557" s="164"/>
      <c r="BD557" s="164"/>
      <c r="BE557" s="164"/>
      <c r="BF557" s="164"/>
      <c r="BG557" s="164"/>
      <c r="BH557" s="164"/>
    </row>
    <row r="558" spans="1:60" outlineLevel="1">
      <c r="A558" s="191"/>
      <c r="B558" s="172"/>
      <c r="C558" s="240" t="s">
        <v>1293</v>
      </c>
      <c r="D558" s="227"/>
      <c r="E558" s="230">
        <v>22.577400000000001</v>
      </c>
      <c r="F558" s="183"/>
      <c r="G558" s="183"/>
      <c r="H558" s="184"/>
      <c r="I558" s="196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  <c r="AZ558" s="164"/>
      <c r="BA558" s="164"/>
      <c r="BB558" s="164"/>
      <c r="BC558" s="164"/>
      <c r="BD558" s="164"/>
      <c r="BE558" s="164"/>
      <c r="BF558" s="164"/>
      <c r="BG558" s="164"/>
      <c r="BH558" s="164"/>
    </row>
    <row r="559" spans="1:60" outlineLevel="1">
      <c r="A559" s="191"/>
      <c r="B559" s="172"/>
      <c r="C559" s="240" t="s">
        <v>1294</v>
      </c>
      <c r="D559" s="227"/>
      <c r="E559" s="230">
        <v>-3.6048</v>
      </c>
      <c r="F559" s="183"/>
      <c r="G559" s="183"/>
      <c r="H559" s="184"/>
      <c r="I559" s="196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  <c r="AZ559" s="164"/>
      <c r="BA559" s="164"/>
      <c r="BB559" s="164"/>
      <c r="BC559" s="164"/>
      <c r="BD559" s="164"/>
      <c r="BE559" s="164"/>
      <c r="BF559" s="164"/>
      <c r="BG559" s="164"/>
      <c r="BH559" s="164"/>
    </row>
    <row r="560" spans="1:60" outlineLevel="1">
      <c r="A560" s="191"/>
      <c r="B560" s="172"/>
      <c r="C560" s="240" t="s">
        <v>1295</v>
      </c>
      <c r="D560" s="227"/>
      <c r="E560" s="230">
        <v>22.577400000000001</v>
      </c>
      <c r="F560" s="183"/>
      <c r="G560" s="183"/>
      <c r="H560" s="184"/>
      <c r="I560" s="196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  <c r="AZ560" s="164"/>
      <c r="BA560" s="164"/>
      <c r="BB560" s="164"/>
      <c r="BC560" s="164"/>
      <c r="BD560" s="164"/>
      <c r="BE560" s="164"/>
      <c r="BF560" s="164"/>
      <c r="BG560" s="164"/>
      <c r="BH560" s="164"/>
    </row>
    <row r="561" spans="1:60" outlineLevel="1">
      <c r="A561" s="191"/>
      <c r="B561" s="172"/>
      <c r="C561" s="240" t="s">
        <v>1296</v>
      </c>
      <c r="D561" s="227"/>
      <c r="E561" s="230">
        <v>-3.7728000000000002</v>
      </c>
      <c r="F561" s="183"/>
      <c r="G561" s="183"/>
      <c r="H561" s="184"/>
      <c r="I561" s="196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/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  <c r="AZ561" s="164"/>
      <c r="BA561" s="164"/>
      <c r="BB561" s="164"/>
      <c r="BC561" s="164"/>
      <c r="BD561" s="164"/>
      <c r="BE561" s="164"/>
      <c r="BF561" s="164"/>
      <c r="BG561" s="164"/>
      <c r="BH561" s="164"/>
    </row>
    <row r="562" spans="1:60" outlineLevel="1">
      <c r="A562" s="191"/>
      <c r="B562" s="172"/>
      <c r="C562" s="240" t="s">
        <v>1297</v>
      </c>
      <c r="D562" s="227"/>
      <c r="E562" s="230">
        <v>14.158799999999999</v>
      </c>
      <c r="F562" s="183"/>
      <c r="G562" s="183"/>
      <c r="H562" s="184"/>
      <c r="I562" s="196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  <c r="AZ562" s="164"/>
      <c r="BA562" s="164"/>
      <c r="BB562" s="164"/>
      <c r="BC562" s="164"/>
      <c r="BD562" s="164"/>
      <c r="BE562" s="164"/>
      <c r="BF562" s="164"/>
      <c r="BG562" s="164"/>
      <c r="BH562" s="164"/>
    </row>
    <row r="563" spans="1:60" outlineLevel="1">
      <c r="A563" s="191"/>
      <c r="B563" s="172"/>
      <c r="C563" s="240" t="s">
        <v>1298</v>
      </c>
      <c r="D563" s="227"/>
      <c r="E563" s="230">
        <v>-2.5943999999999998</v>
      </c>
      <c r="F563" s="183"/>
      <c r="G563" s="183"/>
      <c r="H563" s="184"/>
      <c r="I563" s="196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  <c r="AN563" s="164"/>
      <c r="AO563" s="164"/>
      <c r="AP563" s="164"/>
      <c r="AQ563" s="164"/>
      <c r="AR563" s="164"/>
      <c r="AS563" s="164"/>
      <c r="AT563" s="164"/>
      <c r="AU563" s="164"/>
      <c r="AV563" s="164"/>
      <c r="AW563" s="164"/>
      <c r="AX563" s="164"/>
      <c r="AY563" s="164"/>
      <c r="AZ563" s="164"/>
      <c r="BA563" s="164"/>
      <c r="BB563" s="164"/>
      <c r="BC563" s="164"/>
      <c r="BD563" s="164"/>
      <c r="BE563" s="164"/>
      <c r="BF563" s="164"/>
      <c r="BG563" s="164"/>
      <c r="BH563" s="164"/>
    </row>
    <row r="564" spans="1:60" outlineLevel="1">
      <c r="A564" s="191"/>
      <c r="B564" s="172"/>
      <c r="C564" s="240" t="s">
        <v>1299</v>
      </c>
      <c r="D564" s="227"/>
      <c r="E564" s="230">
        <v>5.6463999999999999</v>
      </c>
      <c r="F564" s="183"/>
      <c r="G564" s="183"/>
      <c r="H564" s="184"/>
      <c r="I564" s="196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</row>
    <row r="565" spans="1:60" outlineLevel="1">
      <c r="A565" s="191"/>
      <c r="B565" s="169" t="s">
        <v>1300</v>
      </c>
      <c r="C565" s="221"/>
      <c r="D565" s="192"/>
      <c r="E565" s="193"/>
      <c r="F565" s="194"/>
      <c r="G565" s="189"/>
      <c r="H565" s="184"/>
      <c r="I565" s="196"/>
      <c r="J565" s="164"/>
      <c r="K565" s="164">
        <v>1</v>
      </c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</row>
    <row r="566" spans="1:60" outlineLevel="1">
      <c r="A566" s="191"/>
      <c r="B566" s="169" t="s">
        <v>827</v>
      </c>
      <c r="C566" s="221"/>
      <c r="D566" s="192"/>
      <c r="E566" s="193"/>
      <c r="F566" s="194"/>
      <c r="G566" s="189"/>
      <c r="H566" s="184"/>
      <c r="I566" s="196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4"/>
      <c r="BD566" s="164"/>
      <c r="BE566" s="164"/>
      <c r="BF566" s="164"/>
      <c r="BG566" s="164"/>
      <c r="BH566" s="164"/>
    </row>
    <row r="567" spans="1:60" outlineLevel="1">
      <c r="A567" s="191">
        <v>91</v>
      </c>
      <c r="B567" s="172" t="s">
        <v>1301</v>
      </c>
      <c r="C567" s="219" t="s">
        <v>1302</v>
      </c>
      <c r="D567" s="174" t="s">
        <v>774</v>
      </c>
      <c r="E567" s="177">
        <v>2568.8290000000002</v>
      </c>
      <c r="F567" s="182"/>
      <c r="G567" s="183">
        <f>E567*F567</f>
        <v>0</v>
      </c>
      <c r="H567" s="184" t="s">
        <v>1269</v>
      </c>
      <c r="I567" s="196" t="s">
        <v>207</v>
      </c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>
        <v>21</v>
      </c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</row>
    <row r="568" spans="1:60">
      <c r="A568" s="190" t="s">
        <v>145</v>
      </c>
      <c r="B568" s="171" t="s">
        <v>775</v>
      </c>
      <c r="C568" s="218" t="s">
        <v>776</v>
      </c>
      <c r="D568" s="173"/>
      <c r="E568" s="176"/>
      <c r="F568" s="187">
        <f>SUM(G569:G624)</f>
        <v>0</v>
      </c>
      <c r="G568" s="188"/>
      <c r="H568" s="181"/>
      <c r="I568" s="195"/>
    </row>
    <row r="569" spans="1:60" outlineLevel="1">
      <c r="A569" s="191"/>
      <c r="B569" s="225" t="s">
        <v>1303</v>
      </c>
      <c r="C569" s="239"/>
      <c r="D569" s="226"/>
      <c r="E569" s="229"/>
      <c r="F569" s="232"/>
      <c r="G569" s="233"/>
      <c r="H569" s="184"/>
      <c r="I569" s="196"/>
      <c r="J569" s="164"/>
      <c r="K569" s="164">
        <v>1</v>
      </c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  <c r="AZ569" s="164"/>
      <c r="BA569" s="164"/>
      <c r="BB569" s="164"/>
      <c r="BC569" s="164"/>
      <c r="BD569" s="164"/>
      <c r="BE569" s="164"/>
      <c r="BF569" s="164"/>
      <c r="BG569" s="164"/>
      <c r="BH569" s="164"/>
    </row>
    <row r="570" spans="1:60" outlineLevel="1">
      <c r="A570" s="191"/>
      <c r="B570" s="169" t="s">
        <v>1304</v>
      </c>
      <c r="C570" s="221"/>
      <c r="D570" s="192"/>
      <c r="E570" s="193"/>
      <c r="F570" s="194"/>
      <c r="G570" s="189"/>
      <c r="H570" s="184"/>
      <c r="I570" s="196"/>
      <c r="J570" s="164"/>
      <c r="K570" s="164">
        <v>2</v>
      </c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4"/>
      <c r="BD570" s="164"/>
      <c r="BE570" s="164"/>
      <c r="BF570" s="164"/>
      <c r="BG570" s="164"/>
      <c r="BH570" s="164"/>
    </row>
    <row r="571" spans="1:60" outlineLevel="1">
      <c r="A571" s="191"/>
      <c r="B571" s="169" t="s">
        <v>1305</v>
      </c>
      <c r="C571" s="221"/>
      <c r="D571" s="192"/>
      <c r="E571" s="193"/>
      <c r="F571" s="194"/>
      <c r="G571" s="189"/>
      <c r="H571" s="184"/>
      <c r="I571" s="196"/>
      <c r="J571" s="164"/>
      <c r="K571" s="164">
        <v>3</v>
      </c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4"/>
      <c r="BD571" s="164"/>
      <c r="BE571" s="164"/>
      <c r="BF571" s="164"/>
      <c r="BG571" s="164"/>
      <c r="BH571" s="164"/>
    </row>
    <row r="572" spans="1:60" ht="22.5" outlineLevel="1">
      <c r="A572" s="191">
        <v>92</v>
      </c>
      <c r="B572" s="172" t="s">
        <v>1306</v>
      </c>
      <c r="C572" s="219" t="s">
        <v>1307</v>
      </c>
      <c r="D572" s="174" t="s">
        <v>217</v>
      </c>
      <c r="E572" s="177">
        <v>137.81125</v>
      </c>
      <c r="F572" s="182"/>
      <c r="G572" s="183">
        <f>E572*F572</f>
        <v>0</v>
      </c>
      <c r="H572" s="184" t="s">
        <v>781</v>
      </c>
      <c r="I572" s="196" t="s">
        <v>207</v>
      </c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>
        <v>21</v>
      </c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4"/>
      <c r="BD572" s="164"/>
      <c r="BE572" s="164"/>
      <c r="BF572" s="164"/>
      <c r="BG572" s="164"/>
      <c r="BH572" s="164"/>
    </row>
    <row r="573" spans="1:60" outlineLevel="1">
      <c r="A573" s="191"/>
      <c r="B573" s="172"/>
      <c r="C573" s="220" t="s">
        <v>1308</v>
      </c>
      <c r="D573" s="175"/>
      <c r="E573" s="178"/>
      <c r="F573" s="185"/>
      <c r="G573" s="186"/>
      <c r="H573" s="184"/>
      <c r="I573" s="196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  <c r="AZ573" s="164"/>
      <c r="BA573" s="165" t="str">
        <f>C573</f>
        <v>Včetně dotěsnění styku s obezdívkou akryl tmelem</v>
      </c>
      <c r="BB573" s="164"/>
      <c r="BC573" s="164"/>
      <c r="BD573" s="164"/>
      <c r="BE573" s="164"/>
      <c r="BF573" s="164"/>
      <c r="BG573" s="164"/>
      <c r="BH573" s="164"/>
    </row>
    <row r="574" spans="1:60" outlineLevel="1">
      <c r="A574" s="191"/>
      <c r="B574" s="172"/>
      <c r="C574" s="240" t="s">
        <v>1309</v>
      </c>
      <c r="D574" s="227"/>
      <c r="E574" s="230"/>
      <c r="F574" s="183"/>
      <c r="G574" s="183"/>
      <c r="H574" s="184"/>
      <c r="I574" s="196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4"/>
      <c r="AV574" s="164"/>
      <c r="AW574" s="164"/>
      <c r="AX574" s="164"/>
      <c r="AY574" s="164"/>
      <c r="AZ574" s="164"/>
      <c r="BA574" s="164"/>
      <c r="BB574" s="164"/>
      <c r="BC574" s="164"/>
      <c r="BD574" s="164"/>
      <c r="BE574" s="164"/>
      <c r="BF574" s="164"/>
      <c r="BG574" s="164"/>
      <c r="BH574" s="164"/>
    </row>
    <row r="575" spans="1:60" outlineLevel="1">
      <c r="A575" s="191"/>
      <c r="B575" s="172"/>
      <c r="C575" s="240" t="s">
        <v>919</v>
      </c>
      <c r="D575" s="227"/>
      <c r="E575" s="230"/>
      <c r="F575" s="183"/>
      <c r="G575" s="183"/>
      <c r="H575" s="184"/>
      <c r="I575" s="196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4"/>
      <c r="AV575" s="164"/>
      <c r="AW575" s="164"/>
      <c r="AX575" s="164"/>
      <c r="AY575" s="164"/>
      <c r="AZ575" s="164"/>
      <c r="BA575" s="164"/>
      <c r="BB575" s="164"/>
      <c r="BC575" s="164"/>
      <c r="BD575" s="164"/>
      <c r="BE575" s="164"/>
      <c r="BF575" s="164"/>
      <c r="BG575" s="164"/>
      <c r="BH575" s="164"/>
    </row>
    <row r="576" spans="1:60" outlineLevel="1">
      <c r="A576" s="191"/>
      <c r="B576" s="172"/>
      <c r="C576" s="240" t="s">
        <v>1310</v>
      </c>
      <c r="D576" s="227"/>
      <c r="E576" s="230">
        <v>30.135000000000002</v>
      </c>
      <c r="F576" s="183"/>
      <c r="G576" s="183"/>
      <c r="H576" s="184"/>
      <c r="I576" s="196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  <c r="AZ576" s="164"/>
      <c r="BA576" s="164"/>
      <c r="BB576" s="164"/>
      <c r="BC576" s="164"/>
      <c r="BD576" s="164"/>
      <c r="BE576" s="164"/>
      <c r="BF576" s="164"/>
      <c r="BG576" s="164"/>
      <c r="BH576" s="164"/>
    </row>
    <row r="577" spans="1:60" outlineLevel="1">
      <c r="A577" s="191"/>
      <c r="B577" s="172"/>
      <c r="C577" s="240" t="s">
        <v>921</v>
      </c>
      <c r="D577" s="227"/>
      <c r="E577" s="230"/>
      <c r="F577" s="183"/>
      <c r="G577" s="183"/>
      <c r="H577" s="184"/>
      <c r="I577" s="196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  <c r="AZ577" s="164"/>
      <c r="BA577" s="164"/>
      <c r="BB577" s="164"/>
      <c r="BC577" s="164"/>
      <c r="BD577" s="164"/>
      <c r="BE577" s="164"/>
      <c r="BF577" s="164"/>
      <c r="BG577" s="164"/>
      <c r="BH577" s="164"/>
    </row>
    <row r="578" spans="1:60" outlineLevel="1">
      <c r="A578" s="191"/>
      <c r="B578" s="172"/>
      <c r="C578" s="240" t="s">
        <v>1311</v>
      </c>
      <c r="D578" s="227"/>
      <c r="E578" s="230">
        <v>38.488799999999998</v>
      </c>
      <c r="F578" s="183"/>
      <c r="G578" s="183"/>
      <c r="H578" s="184"/>
      <c r="I578" s="196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  <c r="AZ578" s="164"/>
      <c r="BA578" s="164"/>
      <c r="BB578" s="164"/>
      <c r="BC578" s="164"/>
      <c r="BD578" s="164"/>
      <c r="BE578" s="164"/>
      <c r="BF578" s="164"/>
      <c r="BG578" s="164"/>
      <c r="BH578" s="164"/>
    </row>
    <row r="579" spans="1:60" outlineLevel="1">
      <c r="A579" s="191"/>
      <c r="B579" s="172"/>
      <c r="C579" s="240" t="s">
        <v>924</v>
      </c>
      <c r="D579" s="227"/>
      <c r="E579" s="230"/>
      <c r="F579" s="183"/>
      <c r="G579" s="183"/>
      <c r="H579" s="184"/>
      <c r="I579" s="196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  <c r="BA579" s="164"/>
      <c r="BB579" s="164"/>
      <c r="BC579" s="164"/>
      <c r="BD579" s="164"/>
      <c r="BE579" s="164"/>
      <c r="BF579" s="164"/>
      <c r="BG579" s="164"/>
      <c r="BH579" s="164"/>
    </row>
    <row r="580" spans="1:60" outlineLevel="1">
      <c r="A580" s="191"/>
      <c r="B580" s="172"/>
      <c r="C580" s="240" t="s">
        <v>1312</v>
      </c>
      <c r="D580" s="227"/>
      <c r="E580" s="230">
        <v>40.282499999999999</v>
      </c>
      <c r="F580" s="183"/>
      <c r="G580" s="183"/>
      <c r="H580" s="184"/>
      <c r="I580" s="196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  <c r="AZ580" s="164"/>
      <c r="BA580" s="164"/>
      <c r="BB580" s="164"/>
      <c r="BC580" s="164"/>
      <c r="BD580" s="164"/>
      <c r="BE580" s="164"/>
      <c r="BF580" s="164"/>
      <c r="BG580" s="164"/>
      <c r="BH580" s="164"/>
    </row>
    <row r="581" spans="1:60" outlineLevel="1">
      <c r="A581" s="191"/>
      <c r="B581" s="172"/>
      <c r="C581" s="240" t="s">
        <v>925</v>
      </c>
      <c r="D581" s="227"/>
      <c r="E581" s="230"/>
      <c r="F581" s="183"/>
      <c r="G581" s="183"/>
      <c r="H581" s="184"/>
      <c r="I581" s="196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  <c r="BA581" s="164"/>
      <c r="BB581" s="164"/>
      <c r="BC581" s="164"/>
      <c r="BD581" s="164"/>
      <c r="BE581" s="164"/>
      <c r="BF581" s="164"/>
      <c r="BG581" s="164"/>
      <c r="BH581" s="164"/>
    </row>
    <row r="582" spans="1:60" outlineLevel="1">
      <c r="A582" s="191"/>
      <c r="B582" s="172"/>
      <c r="C582" s="240" t="s">
        <v>1313</v>
      </c>
      <c r="D582" s="227"/>
      <c r="E582" s="230">
        <v>28.905000000000001</v>
      </c>
      <c r="F582" s="183"/>
      <c r="G582" s="183"/>
      <c r="H582" s="184"/>
      <c r="I582" s="196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</row>
    <row r="583" spans="1:60" outlineLevel="1">
      <c r="A583" s="191"/>
      <c r="B583" s="169" t="s">
        <v>1314</v>
      </c>
      <c r="C583" s="221"/>
      <c r="D583" s="192"/>
      <c r="E583" s="193"/>
      <c r="F583" s="194"/>
      <c r="G583" s="189"/>
      <c r="H583" s="184"/>
      <c r="I583" s="196"/>
      <c r="J583" s="164"/>
      <c r="K583" s="164">
        <v>1</v>
      </c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</row>
    <row r="584" spans="1:60" outlineLevel="1">
      <c r="A584" s="191"/>
      <c r="B584" s="169" t="s">
        <v>1315</v>
      </c>
      <c r="C584" s="221"/>
      <c r="D584" s="192"/>
      <c r="E584" s="193"/>
      <c r="F584" s="194"/>
      <c r="G584" s="189"/>
      <c r="H584" s="184"/>
      <c r="I584" s="196"/>
      <c r="J584" s="164"/>
      <c r="K584" s="164">
        <v>2</v>
      </c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</row>
    <row r="585" spans="1:60" outlineLevel="1">
      <c r="A585" s="191">
        <v>93</v>
      </c>
      <c r="B585" s="172" t="s">
        <v>1316</v>
      </c>
      <c r="C585" s="219" t="s">
        <v>1317</v>
      </c>
      <c r="D585" s="174" t="s">
        <v>249</v>
      </c>
      <c r="E585" s="177">
        <v>134.44999999999999</v>
      </c>
      <c r="F585" s="182"/>
      <c r="G585" s="183">
        <f>E585*F585</f>
        <v>0</v>
      </c>
      <c r="H585" s="184" t="s">
        <v>781</v>
      </c>
      <c r="I585" s="196" t="s">
        <v>207</v>
      </c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>
        <v>21</v>
      </c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</row>
    <row r="586" spans="1:60" outlineLevel="1">
      <c r="A586" s="191"/>
      <c r="B586" s="172"/>
      <c r="C586" s="240" t="s">
        <v>1309</v>
      </c>
      <c r="D586" s="227"/>
      <c r="E586" s="230"/>
      <c r="F586" s="183"/>
      <c r="G586" s="183"/>
      <c r="H586" s="184"/>
      <c r="I586" s="196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</row>
    <row r="587" spans="1:60" outlineLevel="1">
      <c r="A587" s="191"/>
      <c r="B587" s="172"/>
      <c r="C587" s="240" t="s">
        <v>919</v>
      </c>
      <c r="D587" s="227"/>
      <c r="E587" s="230"/>
      <c r="F587" s="183"/>
      <c r="G587" s="183"/>
      <c r="H587" s="184"/>
      <c r="I587" s="196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4"/>
      <c r="BB587" s="164"/>
      <c r="BC587" s="164"/>
      <c r="BD587" s="164"/>
      <c r="BE587" s="164"/>
      <c r="BF587" s="164"/>
      <c r="BG587" s="164"/>
      <c r="BH587" s="164"/>
    </row>
    <row r="588" spans="1:60" outlineLevel="1">
      <c r="A588" s="191"/>
      <c r="B588" s="172"/>
      <c r="C588" s="240" t="s">
        <v>1236</v>
      </c>
      <c r="D588" s="227"/>
      <c r="E588" s="230">
        <v>29.4</v>
      </c>
      <c r="F588" s="183"/>
      <c r="G588" s="183"/>
      <c r="H588" s="184"/>
      <c r="I588" s="196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</row>
    <row r="589" spans="1:60" outlineLevel="1">
      <c r="A589" s="191"/>
      <c r="B589" s="172"/>
      <c r="C589" s="240" t="s">
        <v>921</v>
      </c>
      <c r="D589" s="227"/>
      <c r="E589" s="230"/>
      <c r="F589" s="183"/>
      <c r="G589" s="183"/>
      <c r="H589" s="184"/>
      <c r="I589" s="196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</row>
    <row r="590" spans="1:60" outlineLevel="1">
      <c r="A590" s="191"/>
      <c r="B590" s="172"/>
      <c r="C590" s="240" t="s">
        <v>1237</v>
      </c>
      <c r="D590" s="227"/>
      <c r="E590" s="230">
        <v>37.549999999999997</v>
      </c>
      <c r="F590" s="183"/>
      <c r="G590" s="183"/>
      <c r="H590" s="184"/>
      <c r="I590" s="196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</row>
    <row r="591" spans="1:60" outlineLevel="1">
      <c r="A591" s="191"/>
      <c r="B591" s="172"/>
      <c r="C591" s="240" t="s">
        <v>924</v>
      </c>
      <c r="D591" s="227"/>
      <c r="E591" s="230"/>
      <c r="F591" s="183"/>
      <c r="G591" s="183"/>
      <c r="H591" s="184"/>
      <c r="I591" s="196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  <c r="BA591" s="164"/>
      <c r="BB591" s="164"/>
      <c r="BC591" s="164"/>
      <c r="BD591" s="164"/>
      <c r="BE591" s="164"/>
      <c r="BF591" s="164"/>
      <c r="BG591" s="164"/>
      <c r="BH591" s="164"/>
    </row>
    <row r="592" spans="1:60" outlineLevel="1">
      <c r="A592" s="191"/>
      <c r="B592" s="172"/>
      <c r="C592" s="240" t="s">
        <v>1238</v>
      </c>
      <c r="D592" s="227"/>
      <c r="E592" s="230">
        <v>39.299999999999997</v>
      </c>
      <c r="F592" s="183"/>
      <c r="G592" s="183"/>
      <c r="H592" s="184"/>
      <c r="I592" s="196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  <c r="BA592" s="164"/>
      <c r="BB592" s="164"/>
      <c r="BC592" s="164"/>
      <c r="BD592" s="164"/>
      <c r="BE592" s="164"/>
      <c r="BF592" s="164"/>
      <c r="BG592" s="164"/>
      <c r="BH592" s="164"/>
    </row>
    <row r="593" spans="1:60" outlineLevel="1">
      <c r="A593" s="191"/>
      <c r="B593" s="172"/>
      <c r="C593" s="240" t="s">
        <v>925</v>
      </c>
      <c r="D593" s="227"/>
      <c r="E593" s="230"/>
      <c r="F593" s="183"/>
      <c r="G593" s="183"/>
      <c r="H593" s="184"/>
      <c r="I593" s="196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  <c r="BA593" s="164"/>
      <c r="BB593" s="164"/>
      <c r="BC593" s="164"/>
      <c r="BD593" s="164"/>
      <c r="BE593" s="164"/>
      <c r="BF593" s="164"/>
      <c r="BG593" s="164"/>
      <c r="BH593" s="164"/>
    </row>
    <row r="594" spans="1:60" outlineLevel="1">
      <c r="A594" s="191"/>
      <c r="B594" s="172"/>
      <c r="C594" s="240" t="s">
        <v>1239</v>
      </c>
      <c r="D594" s="227"/>
      <c r="E594" s="230">
        <v>28.2</v>
      </c>
      <c r="F594" s="183"/>
      <c r="G594" s="183"/>
      <c r="H594" s="184"/>
      <c r="I594" s="196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  <c r="BA594" s="164"/>
      <c r="BB594" s="164"/>
      <c r="BC594" s="164"/>
      <c r="BD594" s="164"/>
      <c r="BE594" s="164"/>
      <c r="BF594" s="164"/>
      <c r="BG594" s="164"/>
      <c r="BH594" s="164"/>
    </row>
    <row r="595" spans="1:60" outlineLevel="1">
      <c r="A595" s="191"/>
      <c r="B595" s="169" t="s">
        <v>1318</v>
      </c>
      <c r="C595" s="221"/>
      <c r="D595" s="192"/>
      <c r="E595" s="193"/>
      <c r="F595" s="194"/>
      <c r="G595" s="189"/>
      <c r="H595" s="184"/>
      <c r="I595" s="196"/>
      <c r="J595" s="164"/>
      <c r="K595" s="164">
        <v>1</v>
      </c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  <c r="BA595" s="164"/>
      <c r="BB595" s="164"/>
      <c r="BC595" s="164"/>
      <c r="BD595" s="164"/>
      <c r="BE595" s="164"/>
      <c r="BF595" s="164"/>
      <c r="BG595" s="164"/>
      <c r="BH595" s="164"/>
    </row>
    <row r="596" spans="1:60" outlineLevel="1">
      <c r="A596" s="191">
        <v>94</v>
      </c>
      <c r="B596" s="172" t="s">
        <v>1319</v>
      </c>
      <c r="C596" s="219" t="s">
        <v>1320</v>
      </c>
      <c r="D596" s="174" t="s">
        <v>256</v>
      </c>
      <c r="E596" s="177">
        <v>3.5612499999999998</v>
      </c>
      <c r="F596" s="182"/>
      <c r="G596" s="183">
        <f>E596*F596</f>
        <v>0</v>
      </c>
      <c r="H596" s="184" t="s">
        <v>781</v>
      </c>
      <c r="I596" s="196" t="s">
        <v>207</v>
      </c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>
        <v>21</v>
      </c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  <c r="BA596" s="164"/>
      <c r="BB596" s="164"/>
      <c r="BC596" s="164"/>
      <c r="BD596" s="164"/>
      <c r="BE596" s="164"/>
      <c r="BF596" s="164"/>
      <c r="BG596" s="164"/>
      <c r="BH596" s="164"/>
    </row>
    <row r="597" spans="1:60" outlineLevel="1">
      <c r="A597" s="191"/>
      <c r="B597" s="172"/>
      <c r="C597" s="220" t="s">
        <v>1321</v>
      </c>
      <c r="D597" s="175"/>
      <c r="E597" s="178"/>
      <c r="F597" s="185"/>
      <c r="G597" s="186"/>
      <c r="H597" s="184"/>
      <c r="I597" s="196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  <c r="BA597" s="165" t="str">
        <f>C597</f>
        <v>Veškeré spojovací a ochrn. prostředky k vynesení římsy.</v>
      </c>
      <c r="BB597" s="164"/>
      <c r="BC597" s="164"/>
      <c r="BD597" s="164"/>
      <c r="BE597" s="164"/>
      <c r="BF597" s="164"/>
      <c r="BG597" s="164"/>
      <c r="BH597" s="164"/>
    </row>
    <row r="598" spans="1:60" outlineLevel="1">
      <c r="A598" s="191"/>
      <c r="B598" s="172"/>
      <c r="C598" s="240" t="s">
        <v>1322</v>
      </c>
      <c r="D598" s="227"/>
      <c r="E598" s="230">
        <v>0.33629999999999999</v>
      </c>
      <c r="F598" s="183"/>
      <c r="G598" s="183"/>
      <c r="H598" s="184"/>
      <c r="I598" s="196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  <c r="BA598" s="164"/>
      <c r="BB598" s="164"/>
      <c r="BC598" s="164"/>
      <c r="BD598" s="164"/>
      <c r="BE598" s="164"/>
      <c r="BF598" s="164"/>
      <c r="BG598" s="164"/>
      <c r="BH598" s="164"/>
    </row>
    <row r="599" spans="1:60" outlineLevel="1">
      <c r="A599" s="191"/>
      <c r="B599" s="172"/>
      <c r="C599" s="240" t="s">
        <v>1323</v>
      </c>
      <c r="D599" s="227"/>
      <c r="E599" s="230">
        <v>3.2250000000000001</v>
      </c>
      <c r="F599" s="183"/>
      <c r="G599" s="183"/>
      <c r="H599" s="184"/>
      <c r="I599" s="196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  <c r="BA599" s="164"/>
      <c r="BB599" s="164"/>
      <c r="BC599" s="164"/>
      <c r="BD599" s="164"/>
      <c r="BE599" s="164"/>
      <c r="BF599" s="164"/>
      <c r="BG599" s="164"/>
      <c r="BH599" s="164"/>
    </row>
    <row r="600" spans="1:60" ht="22.5" outlineLevel="1">
      <c r="A600" s="191">
        <v>95</v>
      </c>
      <c r="B600" s="172" t="s">
        <v>1324</v>
      </c>
      <c r="C600" s="219" t="s">
        <v>1325</v>
      </c>
      <c r="D600" s="174" t="s">
        <v>217</v>
      </c>
      <c r="E600" s="177">
        <v>61.847000000000001</v>
      </c>
      <c r="F600" s="182"/>
      <c r="G600" s="183">
        <f>E600*F600</f>
        <v>0</v>
      </c>
      <c r="H600" s="184" t="s">
        <v>499</v>
      </c>
      <c r="I600" s="196" t="s">
        <v>207</v>
      </c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>
        <v>21</v>
      </c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  <c r="AZ600" s="164"/>
      <c r="BA600" s="164"/>
      <c r="BB600" s="164"/>
      <c r="BC600" s="164"/>
      <c r="BD600" s="164"/>
      <c r="BE600" s="164"/>
      <c r="BF600" s="164"/>
      <c r="BG600" s="164"/>
      <c r="BH600" s="164"/>
    </row>
    <row r="601" spans="1:60" outlineLevel="1">
      <c r="A601" s="191"/>
      <c r="B601" s="172"/>
      <c r="C601" s="240" t="s">
        <v>1309</v>
      </c>
      <c r="D601" s="227"/>
      <c r="E601" s="230"/>
      <c r="F601" s="183"/>
      <c r="G601" s="183"/>
      <c r="H601" s="184"/>
      <c r="I601" s="196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  <c r="BA601" s="164"/>
      <c r="BB601" s="164"/>
      <c r="BC601" s="164"/>
      <c r="BD601" s="164"/>
      <c r="BE601" s="164"/>
      <c r="BF601" s="164"/>
      <c r="BG601" s="164"/>
      <c r="BH601" s="164"/>
    </row>
    <row r="602" spans="1:60" outlineLevel="1">
      <c r="A602" s="191"/>
      <c r="B602" s="172"/>
      <c r="C602" s="240" t="s">
        <v>919</v>
      </c>
      <c r="D602" s="227"/>
      <c r="E602" s="230"/>
      <c r="F602" s="183"/>
      <c r="G602" s="183"/>
      <c r="H602" s="184"/>
      <c r="I602" s="196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  <c r="BA602" s="164"/>
      <c r="BB602" s="164"/>
      <c r="BC602" s="164"/>
      <c r="BD602" s="164"/>
      <c r="BE602" s="164"/>
      <c r="BF602" s="164"/>
      <c r="BG602" s="164"/>
      <c r="BH602" s="164"/>
    </row>
    <row r="603" spans="1:60" outlineLevel="1">
      <c r="A603" s="191"/>
      <c r="B603" s="172"/>
      <c r="C603" s="240" t="s">
        <v>1326</v>
      </c>
      <c r="D603" s="227"/>
      <c r="E603" s="230">
        <v>11.76</v>
      </c>
      <c r="F603" s="183"/>
      <c r="G603" s="183"/>
      <c r="H603" s="184"/>
      <c r="I603" s="196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  <c r="BA603" s="164"/>
      <c r="BB603" s="164"/>
      <c r="BC603" s="164"/>
      <c r="BD603" s="164"/>
      <c r="BE603" s="164"/>
      <c r="BF603" s="164"/>
      <c r="BG603" s="164"/>
      <c r="BH603" s="164"/>
    </row>
    <row r="604" spans="1:60" outlineLevel="1">
      <c r="A604" s="191"/>
      <c r="B604" s="172"/>
      <c r="C604" s="240" t="s">
        <v>921</v>
      </c>
      <c r="D604" s="227"/>
      <c r="E604" s="230"/>
      <c r="F604" s="183"/>
      <c r="G604" s="183"/>
      <c r="H604" s="184"/>
      <c r="I604" s="196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  <c r="BA604" s="164"/>
      <c r="BB604" s="164"/>
      <c r="BC604" s="164"/>
      <c r="BD604" s="164"/>
      <c r="BE604" s="164"/>
      <c r="BF604" s="164"/>
      <c r="BG604" s="164"/>
      <c r="BH604" s="164"/>
    </row>
    <row r="605" spans="1:60" outlineLevel="1">
      <c r="A605" s="191"/>
      <c r="B605" s="172"/>
      <c r="C605" s="240" t="s">
        <v>1327</v>
      </c>
      <c r="D605" s="227"/>
      <c r="E605" s="230">
        <v>15.02</v>
      </c>
      <c r="F605" s="183"/>
      <c r="G605" s="183"/>
      <c r="H605" s="184"/>
      <c r="I605" s="196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  <c r="BA605" s="164"/>
      <c r="BB605" s="164"/>
      <c r="BC605" s="164"/>
      <c r="BD605" s="164"/>
      <c r="BE605" s="164"/>
      <c r="BF605" s="164"/>
      <c r="BG605" s="164"/>
      <c r="BH605" s="164"/>
    </row>
    <row r="606" spans="1:60" outlineLevel="1">
      <c r="A606" s="191"/>
      <c r="B606" s="172"/>
      <c r="C606" s="240" t="s">
        <v>924</v>
      </c>
      <c r="D606" s="227"/>
      <c r="E606" s="230"/>
      <c r="F606" s="183"/>
      <c r="G606" s="183"/>
      <c r="H606" s="184"/>
      <c r="I606" s="196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  <c r="BA606" s="164"/>
      <c r="BB606" s="164"/>
      <c r="BC606" s="164"/>
      <c r="BD606" s="164"/>
      <c r="BE606" s="164"/>
      <c r="BF606" s="164"/>
      <c r="BG606" s="164"/>
      <c r="BH606" s="164"/>
    </row>
    <row r="607" spans="1:60" outlineLevel="1">
      <c r="A607" s="191"/>
      <c r="B607" s="172"/>
      <c r="C607" s="240" t="s">
        <v>1328</v>
      </c>
      <c r="D607" s="227"/>
      <c r="E607" s="230">
        <v>15.72</v>
      </c>
      <c r="F607" s="183"/>
      <c r="G607" s="183"/>
      <c r="H607" s="184"/>
      <c r="I607" s="196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  <c r="BA607" s="164"/>
      <c r="BB607" s="164"/>
      <c r="BC607" s="164"/>
      <c r="BD607" s="164"/>
      <c r="BE607" s="164"/>
      <c r="BF607" s="164"/>
      <c r="BG607" s="164"/>
      <c r="BH607" s="164"/>
    </row>
    <row r="608" spans="1:60" outlineLevel="1">
      <c r="A608" s="191"/>
      <c r="B608" s="172"/>
      <c r="C608" s="240" t="s">
        <v>925</v>
      </c>
      <c r="D608" s="227"/>
      <c r="E608" s="230"/>
      <c r="F608" s="183"/>
      <c r="G608" s="183"/>
      <c r="H608" s="184"/>
      <c r="I608" s="196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  <c r="BA608" s="164"/>
      <c r="BB608" s="164"/>
      <c r="BC608" s="164"/>
      <c r="BD608" s="164"/>
      <c r="BE608" s="164"/>
      <c r="BF608" s="164"/>
      <c r="BG608" s="164"/>
      <c r="BH608" s="164"/>
    </row>
    <row r="609" spans="1:60" outlineLevel="1">
      <c r="A609" s="191"/>
      <c r="B609" s="172"/>
      <c r="C609" s="240" t="s">
        <v>1329</v>
      </c>
      <c r="D609" s="227"/>
      <c r="E609" s="230">
        <v>11.28</v>
      </c>
      <c r="F609" s="183"/>
      <c r="G609" s="183"/>
      <c r="H609" s="184"/>
      <c r="I609" s="196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  <c r="BA609" s="164"/>
      <c r="BB609" s="164"/>
      <c r="BC609" s="164"/>
      <c r="BD609" s="164"/>
      <c r="BE609" s="164"/>
      <c r="BF609" s="164"/>
      <c r="BG609" s="164"/>
      <c r="BH609" s="164"/>
    </row>
    <row r="610" spans="1:60" outlineLevel="1">
      <c r="A610" s="191"/>
      <c r="B610" s="172"/>
      <c r="C610" s="240" t="s">
        <v>1330</v>
      </c>
      <c r="D610" s="227"/>
      <c r="E610" s="230">
        <v>8.0670000000000002</v>
      </c>
      <c r="F610" s="183"/>
      <c r="G610" s="183"/>
      <c r="H610" s="184"/>
      <c r="I610" s="196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  <c r="BA610" s="164"/>
      <c r="BB610" s="164"/>
      <c r="BC610" s="164"/>
      <c r="BD610" s="164"/>
      <c r="BE610" s="164"/>
      <c r="BF610" s="164"/>
      <c r="BG610" s="164"/>
      <c r="BH610" s="164"/>
    </row>
    <row r="611" spans="1:60" ht="22.5" outlineLevel="1">
      <c r="A611" s="191">
        <v>96</v>
      </c>
      <c r="B611" s="172" t="s">
        <v>1331</v>
      </c>
      <c r="C611" s="219" t="s">
        <v>1332</v>
      </c>
      <c r="D611" s="174" t="s">
        <v>217</v>
      </c>
      <c r="E611" s="177">
        <v>109.60794</v>
      </c>
      <c r="F611" s="182"/>
      <c r="G611" s="183">
        <f>E611*F611</f>
        <v>0</v>
      </c>
      <c r="H611" s="184" t="s">
        <v>499</v>
      </c>
      <c r="I611" s="196" t="s">
        <v>207</v>
      </c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>
        <v>21</v>
      </c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  <c r="BA611" s="164"/>
      <c r="BB611" s="164"/>
      <c r="BC611" s="164"/>
      <c r="BD611" s="164"/>
      <c r="BE611" s="164"/>
      <c r="BF611" s="164"/>
      <c r="BG611" s="164"/>
      <c r="BH611" s="164"/>
    </row>
    <row r="612" spans="1:60" outlineLevel="1">
      <c r="A612" s="191"/>
      <c r="B612" s="172"/>
      <c r="C612" s="240" t="s">
        <v>1309</v>
      </c>
      <c r="D612" s="227"/>
      <c r="E612" s="230"/>
      <c r="F612" s="183"/>
      <c r="G612" s="183"/>
      <c r="H612" s="184"/>
      <c r="I612" s="196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  <c r="BA612" s="164"/>
      <c r="BB612" s="164"/>
      <c r="BC612" s="164"/>
      <c r="BD612" s="164"/>
      <c r="BE612" s="164"/>
      <c r="BF612" s="164"/>
      <c r="BG612" s="164"/>
      <c r="BH612" s="164"/>
    </row>
    <row r="613" spans="1:60" outlineLevel="1">
      <c r="A613" s="191"/>
      <c r="B613" s="172"/>
      <c r="C613" s="240" t="s">
        <v>919</v>
      </c>
      <c r="D613" s="227"/>
      <c r="E613" s="230"/>
      <c r="F613" s="183"/>
      <c r="G613" s="183"/>
      <c r="H613" s="184"/>
      <c r="I613" s="196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  <c r="BA613" s="164"/>
      <c r="BB613" s="164"/>
      <c r="BC613" s="164"/>
      <c r="BD613" s="164"/>
      <c r="BE613" s="164"/>
      <c r="BF613" s="164"/>
      <c r="BG613" s="164"/>
      <c r="BH613" s="164"/>
    </row>
    <row r="614" spans="1:60" outlineLevel="1">
      <c r="A614" s="191"/>
      <c r="B614" s="172"/>
      <c r="C614" s="240" t="s">
        <v>1333</v>
      </c>
      <c r="D614" s="227"/>
      <c r="E614" s="230">
        <v>18.375</v>
      </c>
      <c r="F614" s="183"/>
      <c r="G614" s="183"/>
      <c r="H614" s="184"/>
      <c r="I614" s="196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  <c r="BA614" s="164"/>
      <c r="BB614" s="164"/>
      <c r="BC614" s="164"/>
      <c r="BD614" s="164"/>
      <c r="BE614" s="164"/>
      <c r="BF614" s="164"/>
      <c r="BG614" s="164"/>
      <c r="BH614" s="164"/>
    </row>
    <row r="615" spans="1:60" outlineLevel="1">
      <c r="A615" s="191"/>
      <c r="B615" s="172"/>
      <c r="C615" s="240" t="s">
        <v>921</v>
      </c>
      <c r="D615" s="227"/>
      <c r="E615" s="230"/>
      <c r="F615" s="183"/>
      <c r="G615" s="183"/>
      <c r="H615" s="184"/>
      <c r="I615" s="196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  <c r="BA615" s="164"/>
      <c r="BB615" s="164"/>
      <c r="BC615" s="164"/>
      <c r="BD615" s="164"/>
      <c r="BE615" s="164"/>
      <c r="BF615" s="164"/>
      <c r="BG615" s="164"/>
      <c r="BH615" s="164"/>
    </row>
    <row r="616" spans="1:60" outlineLevel="1">
      <c r="A616" s="191"/>
      <c r="B616" s="172"/>
      <c r="C616" s="240" t="s">
        <v>1334</v>
      </c>
      <c r="D616" s="227"/>
      <c r="E616" s="230">
        <v>23.468800000000002</v>
      </c>
      <c r="F616" s="183"/>
      <c r="G616" s="183"/>
      <c r="H616" s="184"/>
      <c r="I616" s="196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  <c r="BA616" s="164"/>
      <c r="BB616" s="164"/>
      <c r="BC616" s="164"/>
      <c r="BD616" s="164"/>
      <c r="BE616" s="164"/>
      <c r="BF616" s="164"/>
      <c r="BG616" s="164"/>
      <c r="BH616" s="164"/>
    </row>
    <row r="617" spans="1:60" outlineLevel="1">
      <c r="A617" s="191"/>
      <c r="B617" s="172"/>
      <c r="C617" s="240" t="s">
        <v>924</v>
      </c>
      <c r="D617" s="227"/>
      <c r="E617" s="230"/>
      <c r="F617" s="183"/>
      <c r="G617" s="183"/>
      <c r="H617" s="184"/>
      <c r="I617" s="196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  <c r="BA617" s="164"/>
      <c r="BB617" s="164"/>
      <c r="BC617" s="164"/>
      <c r="BD617" s="164"/>
      <c r="BE617" s="164"/>
      <c r="BF617" s="164"/>
      <c r="BG617" s="164"/>
      <c r="BH617" s="164"/>
    </row>
    <row r="618" spans="1:60" outlineLevel="1">
      <c r="A618" s="191"/>
      <c r="B618" s="172"/>
      <c r="C618" s="240" t="s">
        <v>1335</v>
      </c>
      <c r="D618" s="227"/>
      <c r="E618" s="230">
        <v>24.5625</v>
      </c>
      <c r="F618" s="183"/>
      <c r="G618" s="183"/>
      <c r="H618" s="184"/>
      <c r="I618" s="196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  <c r="BA618" s="164"/>
      <c r="BB618" s="164"/>
      <c r="BC618" s="164"/>
      <c r="BD618" s="164"/>
      <c r="BE618" s="164"/>
      <c r="BF618" s="164"/>
      <c r="BG618" s="164"/>
      <c r="BH618" s="164"/>
    </row>
    <row r="619" spans="1:60" outlineLevel="1">
      <c r="A619" s="191"/>
      <c r="B619" s="172"/>
      <c r="C619" s="240" t="s">
        <v>925</v>
      </c>
      <c r="D619" s="227"/>
      <c r="E619" s="230"/>
      <c r="F619" s="183"/>
      <c r="G619" s="183"/>
      <c r="H619" s="184"/>
      <c r="I619" s="196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  <c r="BA619" s="164"/>
      <c r="BB619" s="164"/>
      <c r="BC619" s="164"/>
      <c r="BD619" s="164"/>
      <c r="BE619" s="164"/>
      <c r="BF619" s="164"/>
      <c r="BG619" s="164"/>
      <c r="BH619" s="164"/>
    </row>
    <row r="620" spans="1:60" outlineLevel="1">
      <c r="A620" s="191"/>
      <c r="B620" s="172"/>
      <c r="C620" s="240" t="s">
        <v>1313</v>
      </c>
      <c r="D620" s="227"/>
      <c r="E620" s="230">
        <v>28.905000000000001</v>
      </c>
      <c r="F620" s="183"/>
      <c r="G620" s="183"/>
      <c r="H620" s="184"/>
      <c r="I620" s="196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  <c r="BA620" s="164"/>
      <c r="BB620" s="164"/>
      <c r="BC620" s="164"/>
      <c r="BD620" s="164"/>
      <c r="BE620" s="164"/>
      <c r="BF620" s="164"/>
      <c r="BG620" s="164"/>
      <c r="BH620" s="164"/>
    </row>
    <row r="621" spans="1:60" outlineLevel="1">
      <c r="A621" s="191"/>
      <c r="B621" s="172"/>
      <c r="C621" s="240" t="s">
        <v>1336</v>
      </c>
      <c r="D621" s="227"/>
      <c r="E621" s="230">
        <v>14.2967</v>
      </c>
      <c r="F621" s="183"/>
      <c r="G621" s="183"/>
      <c r="H621" s="184"/>
      <c r="I621" s="196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  <c r="BA621" s="164"/>
      <c r="BB621" s="164"/>
      <c r="BC621" s="164"/>
      <c r="BD621" s="164"/>
      <c r="BE621" s="164"/>
      <c r="BF621" s="164"/>
      <c r="BG621" s="164"/>
      <c r="BH621" s="164"/>
    </row>
    <row r="622" spans="1:60" outlineLevel="1">
      <c r="A622" s="191"/>
      <c r="B622" s="169" t="s">
        <v>826</v>
      </c>
      <c r="C622" s="221"/>
      <c r="D622" s="192"/>
      <c r="E622" s="193"/>
      <c r="F622" s="194"/>
      <c r="G622" s="189"/>
      <c r="H622" s="184"/>
      <c r="I622" s="196"/>
      <c r="J622" s="164"/>
      <c r="K622" s="164">
        <v>1</v>
      </c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  <c r="BA622" s="164"/>
      <c r="BB622" s="164"/>
      <c r="BC622" s="164"/>
      <c r="BD622" s="164"/>
      <c r="BE622" s="164"/>
      <c r="BF622" s="164"/>
      <c r="BG622" s="164"/>
      <c r="BH622" s="164"/>
    </row>
    <row r="623" spans="1:60" outlineLevel="1">
      <c r="A623" s="191"/>
      <c r="B623" s="169" t="s">
        <v>827</v>
      </c>
      <c r="C623" s="221"/>
      <c r="D623" s="192"/>
      <c r="E623" s="193"/>
      <c r="F623" s="194"/>
      <c r="G623" s="189"/>
      <c r="H623" s="184"/>
      <c r="I623" s="196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</row>
    <row r="624" spans="1:60" outlineLevel="1">
      <c r="A624" s="191">
        <v>97</v>
      </c>
      <c r="B624" s="172" t="s">
        <v>828</v>
      </c>
      <c r="C624" s="219" t="s">
        <v>829</v>
      </c>
      <c r="D624" s="174" t="s">
        <v>774</v>
      </c>
      <c r="E624" s="177">
        <v>778.50480000000005</v>
      </c>
      <c r="F624" s="182"/>
      <c r="G624" s="183">
        <f>E624*F624</f>
        <v>0</v>
      </c>
      <c r="H624" s="184" t="s">
        <v>781</v>
      </c>
      <c r="I624" s="196" t="s">
        <v>207</v>
      </c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>
        <v>21</v>
      </c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</row>
    <row r="625" spans="1:60">
      <c r="A625" s="190" t="s">
        <v>145</v>
      </c>
      <c r="B625" s="171" t="s">
        <v>381</v>
      </c>
      <c r="C625" s="218" t="s">
        <v>382</v>
      </c>
      <c r="D625" s="173"/>
      <c r="E625" s="176"/>
      <c r="F625" s="187">
        <f>SUM(G626:G704)</f>
        <v>0</v>
      </c>
      <c r="G625" s="188"/>
      <c r="H625" s="181"/>
      <c r="I625" s="195"/>
    </row>
    <row r="626" spans="1:60" outlineLevel="1">
      <c r="A626" s="191"/>
      <c r="B626" s="225" t="s">
        <v>1337</v>
      </c>
      <c r="C626" s="239"/>
      <c r="D626" s="226"/>
      <c r="E626" s="229"/>
      <c r="F626" s="232"/>
      <c r="G626" s="233"/>
      <c r="H626" s="184"/>
      <c r="I626" s="196"/>
      <c r="J626" s="164"/>
      <c r="K626" s="164">
        <v>1</v>
      </c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</row>
    <row r="627" spans="1:60" outlineLevel="1">
      <c r="A627" s="191"/>
      <c r="B627" s="169" t="s">
        <v>1338</v>
      </c>
      <c r="C627" s="221"/>
      <c r="D627" s="192"/>
      <c r="E627" s="193"/>
      <c r="F627" s="194"/>
      <c r="G627" s="189"/>
      <c r="H627" s="184"/>
      <c r="I627" s="196"/>
      <c r="J627" s="164"/>
      <c r="K627" s="164">
        <v>2</v>
      </c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4"/>
      <c r="BD627" s="164"/>
      <c r="BE627" s="164"/>
      <c r="BF627" s="164"/>
      <c r="BG627" s="164"/>
      <c r="BH627" s="164"/>
    </row>
    <row r="628" spans="1:60" outlineLevel="1">
      <c r="A628" s="191">
        <v>98</v>
      </c>
      <c r="B628" s="172" t="s">
        <v>1339</v>
      </c>
      <c r="C628" s="219" t="s">
        <v>1340</v>
      </c>
      <c r="D628" s="174" t="s">
        <v>249</v>
      </c>
      <c r="E628" s="177">
        <v>77.900000000000006</v>
      </c>
      <c r="F628" s="182"/>
      <c r="G628" s="183">
        <f>E628*F628</f>
        <v>0</v>
      </c>
      <c r="H628" s="184" t="s">
        <v>386</v>
      </c>
      <c r="I628" s="196" t="s">
        <v>207</v>
      </c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>
        <v>21</v>
      </c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4"/>
      <c r="BD628" s="164"/>
      <c r="BE628" s="164"/>
      <c r="BF628" s="164"/>
      <c r="BG628" s="164"/>
      <c r="BH628" s="164"/>
    </row>
    <row r="629" spans="1:60" outlineLevel="1">
      <c r="A629" s="191"/>
      <c r="B629" s="172"/>
      <c r="C629" s="220" t="s">
        <v>1341</v>
      </c>
      <c r="D629" s="175"/>
      <c r="E629" s="178"/>
      <c r="F629" s="185"/>
      <c r="G629" s="186"/>
      <c r="H629" s="184"/>
      <c r="I629" s="196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5" t="str">
        <f>C629</f>
        <v>KS/5</v>
      </c>
      <c r="BB629" s="164"/>
      <c r="BC629" s="164"/>
      <c r="BD629" s="164"/>
      <c r="BE629" s="164"/>
      <c r="BF629" s="164"/>
      <c r="BG629" s="164"/>
      <c r="BH629" s="164"/>
    </row>
    <row r="630" spans="1:60" outlineLevel="1">
      <c r="A630" s="191"/>
      <c r="B630" s="172"/>
      <c r="C630" s="240" t="s">
        <v>1342</v>
      </c>
      <c r="D630" s="227"/>
      <c r="E630" s="230">
        <v>13.6</v>
      </c>
      <c r="F630" s="183"/>
      <c r="G630" s="183"/>
      <c r="H630" s="184"/>
      <c r="I630" s="196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</row>
    <row r="631" spans="1:60" outlineLevel="1">
      <c r="A631" s="191"/>
      <c r="B631" s="172"/>
      <c r="C631" s="240" t="s">
        <v>1343</v>
      </c>
      <c r="D631" s="227"/>
      <c r="E631" s="230">
        <v>23.3</v>
      </c>
      <c r="F631" s="183"/>
      <c r="G631" s="183"/>
      <c r="H631" s="184"/>
      <c r="I631" s="196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4"/>
      <c r="BD631" s="164"/>
      <c r="BE631" s="164"/>
      <c r="BF631" s="164"/>
      <c r="BG631" s="164"/>
      <c r="BH631" s="164"/>
    </row>
    <row r="632" spans="1:60" outlineLevel="1">
      <c r="A632" s="191"/>
      <c r="B632" s="172"/>
      <c r="C632" s="240" t="s">
        <v>1344</v>
      </c>
      <c r="D632" s="227"/>
      <c r="E632" s="230">
        <v>23.3</v>
      </c>
      <c r="F632" s="183"/>
      <c r="G632" s="183"/>
      <c r="H632" s="184"/>
      <c r="I632" s="196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4"/>
      <c r="BD632" s="164"/>
      <c r="BE632" s="164"/>
      <c r="BF632" s="164"/>
      <c r="BG632" s="164"/>
      <c r="BH632" s="164"/>
    </row>
    <row r="633" spans="1:60" outlineLevel="1">
      <c r="A633" s="191"/>
      <c r="B633" s="172"/>
      <c r="C633" s="240" t="s">
        <v>1345</v>
      </c>
      <c r="D633" s="227"/>
      <c r="E633" s="230">
        <v>17.7</v>
      </c>
      <c r="F633" s="183"/>
      <c r="G633" s="183"/>
      <c r="H633" s="184"/>
      <c r="I633" s="196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4"/>
      <c r="BD633" s="164"/>
      <c r="BE633" s="164"/>
      <c r="BF633" s="164"/>
      <c r="BG633" s="164"/>
      <c r="BH633" s="164"/>
    </row>
    <row r="634" spans="1:60" outlineLevel="1">
      <c r="A634" s="191"/>
      <c r="B634" s="169" t="s">
        <v>1346</v>
      </c>
      <c r="C634" s="221"/>
      <c r="D634" s="192"/>
      <c r="E634" s="193"/>
      <c r="F634" s="194"/>
      <c r="G634" s="189"/>
      <c r="H634" s="184"/>
      <c r="I634" s="196"/>
      <c r="J634" s="164"/>
      <c r="K634" s="164">
        <v>1</v>
      </c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4"/>
      <c r="BD634" s="164"/>
      <c r="BE634" s="164"/>
      <c r="BF634" s="164"/>
      <c r="BG634" s="164"/>
      <c r="BH634" s="164"/>
    </row>
    <row r="635" spans="1:60" outlineLevel="1">
      <c r="A635" s="191"/>
      <c r="B635" s="169" t="s">
        <v>1347</v>
      </c>
      <c r="C635" s="221"/>
      <c r="D635" s="192"/>
      <c r="E635" s="193"/>
      <c r="F635" s="194"/>
      <c r="G635" s="189"/>
      <c r="H635" s="184"/>
      <c r="I635" s="196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4"/>
      <c r="BD635" s="164"/>
      <c r="BE635" s="164"/>
      <c r="BF635" s="164"/>
      <c r="BG635" s="164"/>
      <c r="BH635" s="164"/>
    </row>
    <row r="636" spans="1:60" outlineLevel="1">
      <c r="A636" s="191"/>
      <c r="B636" s="169" t="s">
        <v>1348</v>
      </c>
      <c r="C636" s="221"/>
      <c r="D636" s="192"/>
      <c r="E636" s="193"/>
      <c r="F636" s="194"/>
      <c r="G636" s="189"/>
      <c r="H636" s="184"/>
      <c r="I636" s="196"/>
      <c r="J636" s="164"/>
      <c r="K636" s="164">
        <v>2</v>
      </c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4"/>
      <c r="BD636" s="164"/>
      <c r="BE636" s="164"/>
      <c r="BF636" s="164"/>
      <c r="BG636" s="164"/>
      <c r="BH636" s="164"/>
    </row>
    <row r="637" spans="1:60" outlineLevel="1">
      <c r="A637" s="191">
        <v>99</v>
      </c>
      <c r="B637" s="172" t="s">
        <v>1349</v>
      </c>
      <c r="C637" s="219" t="s">
        <v>1350</v>
      </c>
      <c r="D637" s="174" t="s">
        <v>249</v>
      </c>
      <c r="E637" s="177">
        <v>4.2</v>
      </c>
      <c r="F637" s="182"/>
      <c r="G637" s="183">
        <f>E637*F637</f>
        <v>0</v>
      </c>
      <c r="H637" s="184" t="s">
        <v>386</v>
      </c>
      <c r="I637" s="196" t="s">
        <v>207</v>
      </c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>
        <v>21</v>
      </c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  <c r="BA637" s="164"/>
      <c r="BB637" s="164"/>
      <c r="BC637" s="164"/>
      <c r="BD637" s="164"/>
      <c r="BE637" s="164"/>
      <c r="BF637" s="164"/>
      <c r="BG637" s="164"/>
      <c r="BH637" s="164"/>
    </row>
    <row r="638" spans="1:60" outlineLevel="1">
      <c r="A638" s="191"/>
      <c r="B638" s="172"/>
      <c r="C638" s="220" t="s">
        <v>1351</v>
      </c>
      <c r="D638" s="175"/>
      <c r="E638" s="178"/>
      <c r="F638" s="185"/>
      <c r="G638" s="186"/>
      <c r="H638" s="184"/>
      <c r="I638" s="196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  <c r="BA638" s="165" t="str">
        <f>C638</f>
        <v>KS/6</v>
      </c>
      <c r="BB638" s="164"/>
      <c r="BC638" s="164"/>
      <c r="BD638" s="164"/>
      <c r="BE638" s="164"/>
      <c r="BF638" s="164"/>
      <c r="BG638" s="164"/>
      <c r="BH638" s="164"/>
    </row>
    <row r="639" spans="1:60" outlineLevel="1">
      <c r="A639" s="191"/>
      <c r="B639" s="172"/>
      <c r="C639" s="240" t="s">
        <v>1352</v>
      </c>
      <c r="D639" s="227"/>
      <c r="E639" s="230">
        <v>4.2</v>
      </c>
      <c r="F639" s="183"/>
      <c r="G639" s="183"/>
      <c r="H639" s="184"/>
      <c r="I639" s="196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4"/>
      <c r="BB639" s="164"/>
      <c r="BC639" s="164"/>
      <c r="BD639" s="164"/>
      <c r="BE639" s="164"/>
      <c r="BF639" s="164"/>
      <c r="BG639" s="164"/>
      <c r="BH639" s="164"/>
    </row>
    <row r="640" spans="1:60" outlineLevel="1">
      <c r="A640" s="191"/>
      <c r="B640" s="169" t="s">
        <v>1353</v>
      </c>
      <c r="C640" s="221"/>
      <c r="D640" s="192"/>
      <c r="E640" s="193"/>
      <c r="F640" s="194"/>
      <c r="G640" s="189"/>
      <c r="H640" s="184"/>
      <c r="I640" s="196"/>
      <c r="J640" s="164"/>
      <c r="K640" s="164">
        <v>1</v>
      </c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4"/>
      <c r="BB640" s="164"/>
      <c r="BC640" s="164"/>
      <c r="BD640" s="164"/>
      <c r="BE640" s="164"/>
      <c r="BF640" s="164"/>
      <c r="BG640" s="164"/>
      <c r="BH640" s="164"/>
    </row>
    <row r="641" spans="1:60" outlineLevel="1">
      <c r="A641" s="191"/>
      <c r="B641" s="169" t="s">
        <v>1347</v>
      </c>
      <c r="C641" s="221"/>
      <c r="D641" s="192"/>
      <c r="E641" s="193"/>
      <c r="F641" s="194"/>
      <c r="G641" s="189"/>
      <c r="H641" s="184"/>
      <c r="I641" s="196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4"/>
      <c r="BD641" s="164"/>
      <c r="BE641" s="164"/>
      <c r="BF641" s="164"/>
      <c r="BG641" s="164"/>
      <c r="BH641" s="164"/>
    </row>
    <row r="642" spans="1:60" outlineLevel="1">
      <c r="A642" s="191"/>
      <c r="B642" s="169" t="s">
        <v>1354</v>
      </c>
      <c r="C642" s="221"/>
      <c r="D642" s="192"/>
      <c r="E642" s="193"/>
      <c r="F642" s="194"/>
      <c r="G642" s="189"/>
      <c r="H642" s="184"/>
      <c r="I642" s="196"/>
      <c r="J642" s="164"/>
      <c r="K642" s="164">
        <v>2</v>
      </c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4"/>
      <c r="BD642" s="164"/>
      <c r="BE642" s="164"/>
      <c r="BF642" s="164"/>
      <c r="BG642" s="164"/>
      <c r="BH642" s="164"/>
    </row>
    <row r="643" spans="1:60" outlineLevel="1">
      <c r="A643" s="191">
        <v>100</v>
      </c>
      <c r="B643" s="172" t="s">
        <v>1355</v>
      </c>
      <c r="C643" s="219" t="s">
        <v>1356</v>
      </c>
      <c r="D643" s="174" t="s">
        <v>249</v>
      </c>
      <c r="E643" s="177">
        <v>22.4</v>
      </c>
      <c r="F643" s="182"/>
      <c r="G643" s="183">
        <f>E643*F643</f>
        <v>0</v>
      </c>
      <c r="H643" s="184" t="s">
        <v>386</v>
      </c>
      <c r="I643" s="196" t="s">
        <v>207</v>
      </c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>
        <v>21</v>
      </c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4"/>
      <c r="BD643" s="164"/>
      <c r="BE643" s="164"/>
      <c r="BF643" s="164"/>
      <c r="BG643" s="164"/>
      <c r="BH643" s="164"/>
    </row>
    <row r="644" spans="1:60" outlineLevel="1">
      <c r="A644" s="191"/>
      <c r="B644" s="172"/>
      <c r="C644" s="220" t="s">
        <v>1357</v>
      </c>
      <c r="D644" s="175"/>
      <c r="E644" s="178"/>
      <c r="F644" s="185"/>
      <c r="G644" s="186"/>
      <c r="H644" s="184"/>
      <c r="I644" s="196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5" t="str">
        <f>C644</f>
        <v>KS/7</v>
      </c>
      <c r="BB644" s="164"/>
      <c r="BC644" s="164"/>
      <c r="BD644" s="164"/>
      <c r="BE644" s="164"/>
      <c r="BF644" s="164"/>
      <c r="BG644" s="164"/>
      <c r="BH644" s="164"/>
    </row>
    <row r="645" spans="1:60" outlineLevel="1">
      <c r="A645" s="191"/>
      <c r="B645" s="169" t="s">
        <v>1358</v>
      </c>
      <c r="C645" s="221"/>
      <c r="D645" s="192"/>
      <c r="E645" s="193"/>
      <c r="F645" s="194"/>
      <c r="G645" s="189"/>
      <c r="H645" s="184"/>
      <c r="I645" s="196"/>
      <c r="J645" s="164"/>
      <c r="K645" s="164">
        <v>1</v>
      </c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4"/>
      <c r="BD645" s="164"/>
      <c r="BE645" s="164"/>
      <c r="BF645" s="164"/>
      <c r="BG645" s="164"/>
      <c r="BH645" s="164"/>
    </row>
    <row r="646" spans="1:60" outlineLevel="1">
      <c r="A646" s="191"/>
      <c r="B646" s="169" t="s">
        <v>1359</v>
      </c>
      <c r="C646" s="221"/>
      <c r="D646" s="192"/>
      <c r="E646" s="193"/>
      <c r="F646" s="194"/>
      <c r="G646" s="189"/>
      <c r="H646" s="184"/>
      <c r="I646" s="196"/>
      <c r="J646" s="164"/>
      <c r="K646" s="164">
        <v>2</v>
      </c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4"/>
      <c r="BD646" s="164"/>
      <c r="BE646" s="164"/>
      <c r="BF646" s="164"/>
      <c r="BG646" s="164"/>
      <c r="BH646" s="164"/>
    </row>
    <row r="647" spans="1:60" ht="22.5" outlineLevel="1">
      <c r="A647" s="191">
        <v>101</v>
      </c>
      <c r="B647" s="172" t="s">
        <v>1360</v>
      </c>
      <c r="C647" s="219" t="s">
        <v>1361</v>
      </c>
      <c r="D647" s="174" t="s">
        <v>249</v>
      </c>
      <c r="E647" s="177">
        <v>62.8</v>
      </c>
      <c r="F647" s="182"/>
      <c r="G647" s="183">
        <f>E647*F647</f>
        <v>0</v>
      </c>
      <c r="H647" s="184" t="s">
        <v>386</v>
      </c>
      <c r="I647" s="196" t="s">
        <v>207</v>
      </c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>
        <v>21</v>
      </c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</row>
    <row r="648" spans="1:60" outlineLevel="1">
      <c r="A648" s="191"/>
      <c r="B648" s="172"/>
      <c r="C648" s="220" t="s">
        <v>1362</v>
      </c>
      <c r="D648" s="175"/>
      <c r="E648" s="178"/>
      <c r="F648" s="185"/>
      <c r="G648" s="186"/>
      <c r="H648" s="184"/>
      <c r="I648" s="196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5" t="str">
        <f>C648</f>
        <v>včetně spojovacích prostředků.</v>
      </c>
      <c r="BB648" s="164"/>
      <c r="BC648" s="164"/>
      <c r="BD648" s="164"/>
      <c r="BE648" s="164"/>
      <c r="BF648" s="164"/>
      <c r="BG648" s="164"/>
      <c r="BH648" s="164"/>
    </row>
    <row r="649" spans="1:60" outlineLevel="1">
      <c r="A649" s="191"/>
      <c r="B649" s="172"/>
      <c r="C649" s="240" t="s">
        <v>1363</v>
      </c>
      <c r="D649" s="227"/>
      <c r="E649" s="230">
        <v>17</v>
      </c>
      <c r="F649" s="183"/>
      <c r="G649" s="183"/>
      <c r="H649" s="184"/>
      <c r="I649" s="196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4"/>
      <c r="BD649" s="164"/>
      <c r="BE649" s="164"/>
      <c r="BF649" s="164"/>
      <c r="BG649" s="164"/>
      <c r="BH649" s="164"/>
    </row>
    <row r="650" spans="1:60" outlineLevel="1">
      <c r="A650" s="191"/>
      <c r="B650" s="172"/>
      <c r="C650" s="240" t="s">
        <v>1364</v>
      </c>
      <c r="D650" s="227"/>
      <c r="E650" s="230">
        <v>17.100000000000001</v>
      </c>
      <c r="F650" s="183"/>
      <c r="G650" s="183"/>
      <c r="H650" s="184"/>
      <c r="I650" s="196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4"/>
      <c r="BD650" s="164"/>
      <c r="BE650" s="164"/>
      <c r="BF650" s="164"/>
      <c r="BG650" s="164"/>
      <c r="BH650" s="164"/>
    </row>
    <row r="651" spans="1:60" outlineLevel="1">
      <c r="A651" s="191"/>
      <c r="B651" s="172"/>
      <c r="C651" s="240" t="s">
        <v>1365</v>
      </c>
      <c r="D651" s="227"/>
      <c r="E651" s="230">
        <v>17.100000000000001</v>
      </c>
      <c r="F651" s="183"/>
      <c r="G651" s="183"/>
      <c r="H651" s="184"/>
      <c r="I651" s="196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4"/>
      <c r="BD651" s="164"/>
      <c r="BE651" s="164"/>
      <c r="BF651" s="164"/>
      <c r="BG651" s="164"/>
      <c r="BH651" s="164"/>
    </row>
    <row r="652" spans="1:60" outlineLevel="1">
      <c r="A652" s="191"/>
      <c r="B652" s="172"/>
      <c r="C652" s="240" t="s">
        <v>1366</v>
      </c>
      <c r="D652" s="227"/>
      <c r="E652" s="230">
        <v>11.6</v>
      </c>
      <c r="F652" s="183"/>
      <c r="G652" s="183"/>
      <c r="H652" s="184"/>
      <c r="I652" s="196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4"/>
      <c r="BD652" s="164"/>
      <c r="BE652" s="164"/>
      <c r="BF652" s="164"/>
      <c r="BG652" s="164"/>
      <c r="BH652" s="164"/>
    </row>
    <row r="653" spans="1:60" outlineLevel="1">
      <c r="A653" s="191"/>
      <c r="B653" s="169" t="s">
        <v>1367</v>
      </c>
      <c r="C653" s="221"/>
      <c r="D653" s="192"/>
      <c r="E653" s="193"/>
      <c r="F653" s="194"/>
      <c r="G653" s="189"/>
      <c r="H653" s="184"/>
      <c r="I653" s="196"/>
      <c r="J653" s="164"/>
      <c r="K653" s="164">
        <v>2</v>
      </c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4"/>
      <c r="BD653" s="164"/>
      <c r="BE653" s="164"/>
      <c r="BF653" s="164"/>
      <c r="BG653" s="164"/>
      <c r="BH653" s="164"/>
    </row>
    <row r="654" spans="1:60" ht="22.5" outlineLevel="1">
      <c r="A654" s="191">
        <v>102</v>
      </c>
      <c r="B654" s="172" t="s">
        <v>1368</v>
      </c>
      <c r="C654" s="219" t="s">
        <v>1369</v>
      </c>
      <c r="D654" s="174" t="s">
        <v>344</v>
      </c>
      <c r="E654" s="177">
        <v>1</v>
      </c>
      <c r="F654" s="182"/>
      <c r="G654" s="183">
        <f>E654*F654</f>
        <v>0</v>
      </c>
      <c r="H654" s="184" t="s">
        <v>386</v>
      </c>
      <c r="I654" s="196" t="s">
        <v>207</v>
      </c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>
        <v>21</v>
      </c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</row>
    <row r="655" spans="1:60" ht="22.5" outlineLevel="1">
      <c r="A655" s="191">
        <v>103</v>
      </c>
      <c r="B655" s="172" t="s">
        <v>1370</v>
      </c>
      <c r="C655" s="219" t="s">
        <v>1371</v>
      </c>
      <c r="D655" s="174" t="s">
        <v>344</v>
      </c>
      <c r="E655" s="177">
        <v>3</v>
      </c>
      <c r="F655" s="182"/>
      <c r="G655" s="183">
        <f>E655*F655</f>
        <v>0</v>
      </c>
      <c r="H655" s="184" t="s">
        <v>386</v>
      </c>
      <c r="I655" s="196" t="s">
        <v>207</v>
      </c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>
        <v>21</v>
      </c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4"/>
      <c r="BD655" s="164"/>
      <c r="BE655" s="164"/>
      <c r="BF655" s="164"/>
      <c r="BG655" s="164"/>
      <c r="BH655" s="164"/>
    </row>
    <row r="656" spans="1:60" ht="22.5" outlineLevel="1">
      <c r="A656" s="191">
        <v>104</v>
      </c>
      <c r="B656" s="172" t="s">
        <v>1372</v>
      </c>
      <c r="C656" s="219" t="s">
        <v>1373</v>
      </c>
      <c r="D656" s="174" t="s">
        <v>249</v>
      </c>
      <c r="E656" s="177">
        <v>22.1</v>
      </c>
      <c r="F656" s="182"/>
      <c r="G656" s="183">
        <f>E656*F656</f>
        <v>0</v>
      </c>
      <c r="H656" s="184" t="s">
        <v>386</v>
      </c>
      <c r="I656" s="196" t="s">
        <v>207</v>
      </c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>
        <v>21</v>
      </c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4"/>
      <c r="BD656" s="164"/>
      <c r="BE656" s="164"/>
      <c r="BF656" s="164"/>
      <c r="BG656" s="164"/>
      <c r="BH656" s="164"/>
    </row>
    <row r="657" spans="1:60" outlineLevel="1">
      <c r="A657" s="191"/>
      <c r="B657" s="172"/>
      <c r="C657" s="220" t="s">
        <v>1374</v>
      </c>
      <c r="D657" s="175"/>
      <c r="E657" s="178"/>
      <c r="F657" s="185"/>
      <c r="G657" s="186"/>
      <c r="H657" s="184"/>
      <c r="I657" s="196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5" t="str">
        <f>C657</f>
        <v>včetně háku, čela a spojky.</v>
      </c>
      <c r="BB657" s="164"/>
      <c r="BC657" s="164"/>
      <c r="BD657" s="164"/>
      <c r="BE657" s="164"/>
      <c r="BF657" s="164"/>
      <c r="BG657" s="164"/>
      <c r="BH657" s="164"/>
    </row>
    <row r="658" spans="1:60" ht="22.5" outlineLevel="1">
      <c r="A658" s="191">
        <v>105</v>
      </c>
      <c r="B658" s="172" t="s">
        <v>1375</v>
      </c>
      <c r="C658" s="219" t="s">
        <v>1376</v>
      </c>
      <c r="D658" s="174" t="s">
        <v>249</v>
      </c>
      <c r="E658" s="177">
        <v>44.5</v>
      </c>
      <c r="F658" s="182"/>
      <c r="G658" s="183">
        <f>E658*F658</f>
        <v>0</v>
      </c>
      <c r="H658" s="184" t="s">
        <v>386</v>
      </c>
      <c r="I658" s="196" t="s">
        <v>207</v>
      </c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>
        <v>21</v>
      </c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4"/>
      <c r="BD658" s="164"/>
      <c r="BE658" s="164"/>
      <c r="BF658" s="164"/>
      <c r="BG658" s="164"/>
      <c r="BH658" s="164"/>
    </row>
    <row r="659" spans="1:60" outlineLevel="1">
      <c r="A659" s="191"/>
      <c r="B659" s="172"/>
      <c r="C659" s="220" t="s">
        <v>1374</v>
      </c>
      <c r="D659" s="175"/>
      <c r="E659" s="178"/>
      <c r="F659" s="185"/>
      <c r="G659" s="186"/>
      <c r="H659" s="184"/>
      <c r="I659" s="196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5" t="str">
        <f>C659</f>
        <v>včetně háku, čela a spojky.</v>
      </c>
      <c r="BB659" s="164"/>
      <c r="BC659" s="164"/>
      <c r="BD659" s="164"/>
      <c r="BE659" s="164"/>
      <c r="BF659" s="164"/>
      <c r="BG659" s="164"/>
      <c r="BH659" s="164"/>
    </row>
    <row r="660" spans="1:60" ht="22.5" outlineLevel="1">
      <c r="A660" s="191">
        <v>106</v>
      </c>
      <c r="B660" s="172" t="s">
        <v>1377</v>
      </c>
      <c r="C660" s="219" t="s">
        <v>1378</v>
      </c>
      <c r="D660" s="174" t="s">
        <v>249</v>
      </c>
      <c r="E660" s="177">
        <v>3</v>
      </c>
      <c r="F660" s="182"/>
      <c r="G660" s="183">
        <f>E660*F660</f>
        <v>0</v>
      </c>
      <c r="H660" s="184" t="s">
        <v>386</v>
      </c>
      <c r="I660" s="196" t="s">
        <v>207</v>
      </c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>
        <v>21</v>
      </c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</row>
    <row r="661" spans="1:60" outlineLevel="1">
      <c r="A661" s="191"/>
      <c r="B661" s="172"/>
      <c r="C661" s="220" t="s">
        <v>1379</v>
      </c>
      <c r="D661" s="175"/>
      <c r="E661" s="178"/>
      <c r="F661" s="185"/>
      <c r="G661" s="186"/>
      <c r="H661" s="184"/>
      <c r="I661" s="196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5" t="str">
        <f>C661</f>
        <v>Včetně dodávky a montáže klempířských prvků a spojovacího materiálu.</v>
      </c>
      <c r="BB661" s="164"/>
      <c r="BC661" s="164"/>
      <c r="BD661" s="164"/>
      <c r="BE661" s="164"/>
      <c r="BF661" s="164"/>
      <c r="BG661" s="164"/>
      <c r="BH661" s="164"/>
    </row>
    <row r="662" spans="1:60" outlineLevel="1">
      <c r="A662" s="191"/>
      <c r="B662" s="172"/>
      <c r="C662" s="220" t="s">
        <v>1380</v>
      </c>
      <c r="D662" s="175"/>
      <c r="E662" s="178"/>
      <c r="F662" s="185"/>
      <c r="G662" s="186"/>
      <c r="H662" s="184"/>
      <c r="I662" s="196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5" t="str">
        <f>C662</f>
        <v>včetně kolena , objímky, mezikusu a zednické výpomoci.</v>
      </c>
      <c r="BB662" s="164"/>
      <c r="BC662" s="164"/>
      <c r="BD662" s="164"/>
      <c r="BE662" s="164"/>
      <c r="BF662" s="164"/>
      <c r="BG662" s="164"/>
      <c r="BH662" s="164"/>
    </row>
    <row r="663" spans="1:60" ht="22.5" outlineLevel="1">
      <c r="A663" s="191">
        <v>107</v>
      </c>
      <c r="B663" s="172" t="s">
        <v>1381</v>
      </c>
      <c r="C663" s="219" t="s">
        <v>1382</v>
      </c>
      <c r="D663" s="174" t="s">
        <v>249</v>
      </c>
      <c r="E663" s="177">
        <v>9</v>
      </c>
      <c r="F663" s="182"/>
      <c r="G663" s="183">
        <f>E663*F663</f>
        <v>0</v>
      </c>
      <c r="H663" s="184" t="s">
        <v>386</v>
      </c>
      <c r="I663" s="196" t="s">
        <v>207</v>
      </c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>
        <v>21</v>
      </c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</row>
    <row r="664" spans="1:60" outlineLevel="1">
      <c r="A664" s="191"/>
      <c r="B664" s="172"/>
      <c r="C664" s="220" t="s">
        <v>1383</v>
      </c>
      <c r="D664" s="175"/>
      <c r="E664" s="178"/>
      <c r="F664" s="185"/>
      <c r="G664" s="186"/>
      <c r="H664" s="184"/>
      <c r="I664" s="196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5" t="str">
        <f>C664</f>
        <v>Dodávka a montáž kruhové odpadní trouby včetně mezikusů, kolen, objímek a zednické výpomoci.</v>
      </c>
      <c r="BB664" s="164"/>
      <c r="BC664" s="164"/>
      <c r="BD664" s="164"/>
      <c r="BE664" s="164"/>
      <c r="BF664" s="164"/>
      <c r="BG664" s="164"/>
      <c r="BH664" s="164"/>
    </row>
    <row r="665" spans="1:60" outlineLevel="1">
      <c r="A665" s="191"/>
      <c r="B665" s="172"/>
      <c r="C665" s="241" t="s">
        <v>223</v>
      </c>
      <c r="D665" s="228"/>
      <c r="E665" s="231"/>
      <c r="F665" s="234"/>
      <c r="G665" s="234"/>
      <c r="H665" s="184"/>
      <c r="I665" s="196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4"/>
      <c r="BB665" s="164"/>
      <c r="BC665" s="164"/>
      <c r="BD665" s="164"/>
      <c r="BE665" s="164"/>
      <c r="BF665" s="164"/>
      <c r="BG665" s="164"/>
      <c r="BH665" s="164"/>
    </row>
    <row r="666" spans="1:60" outlineLevel="1">
      <c r="A666" s="191"/>
      <c r="B666" s="172"/>
      <c r="C666" s="220" t="s">
        <v>1380</v>
      </c>
      <c r="D666" s="175"/>
      <c r="E666" s="178"/>
      <c r="F666" s="185"/>
      <c r="G666" s="186"/>
      <c r="H666" s="184"/>
      <c r="I666" s="196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5" t="str">
        <f>C666</f>
        <v>včetně kolena , objímky, mezikusu a zednické výpomoci.</v>
      </c>
      <c r="BB666" s="164"/>
      <c r="BC666" s="164"/>
      <c r="BD666" s="164"/>
      <c r="BE666" s="164"/>
      <c r="BF666" s="164"/>
      <c r="BG666" s="164"/>
      <c r="BH666" s="164"/>
    </row>
    <row r="667" spans="1:60" ht="22.5" outlineLevel="1">
      <c r="A667" s="191">
        <v>108</v>
      </c>
      <c r="B667" s="172" t="s">
        <v>1384</v>
      </c>
      <c r="C667" s="219" t="s">
        <v>1385</v>
      </c>
      <c r="D667" s="174" t="s">
        <v>249</v>
      </c>
      <c r="E667" s="177">
        <v>6</v>
      </c>
      <c r="F667" s="182"/>
      <c r="G667" s="183">
        <f>E667*F667</f>
        <v>0</v>
      </c>
      <c r="H667" s="184" t="s">
        <v>386</v>
      </c>
      <c r="I667" s="196" t="s">
        <v>207</v>
      </c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>
        <v>21</v>
      </c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  <c r="BA667" s="164"/>
      <c r="BB667" s="164"/>
      <c r="BC667" s="164"/>
      <c r="BD667" s="164"/>
      <c r="BE667" s="164"/>
      <c r="BF667" s="164"/>
      <c r="BG667" s="164"/>
      <c r="BH667" s="164"/>
    </row>
    <row r="668" spans="1:60" outlineLevel="1">
      <c r="A668" s="191"/>
      <c r="B668" s="172"/>
      <c r="C668" s="220" t="s">
        <v>1383</v>
      </c>
      <c r="D668" s="175"/>
      <c r="E668" s="178"/>
      <c r="F668" s="185"/>
      <c r="G668" s="186"/>
      <c r="H668" s="184"/>
      <c r="I668" s="196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5" t="str">
        <f>C668</f>
        <v>Dodávka a montáž kruhové odpadní trouby včetně mezikusů, kolen, objímek a zednické výpomoci.</v>
      </c>
      <c r="BB668" s="164"/>
      <c r="BC668" s="164"/>
      <c r="BD668" s="164"/>
      <c r="BE668" s="164"/>
      <c r="BF668" s="164"/>
      <c r="BG668" s="164"/>
      <c r="BH668" s="164"/>
    </row>
    <row r="669" spans="1:60" outlineLevel="1">
      <c r="A669" s="191"/>
      <c r="B669" s="172"/>
      <c r="C669" s="241" t="s">
        <v>223</v>
      </c>
      <c r="D669" s="228"/>
      <c r="E669" s="231"/>
      <c r="F669" s="234"/>
      <c r="G669" s="234"/>
      <c r="H669" s="184"/>
      <c r="I669" s="196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  <c r="BA669" s="164"/>
      <c r="BB669" s="164"/>
      <c r="BC669" s="164"/>
      <c r="BD669" s="164"/>
      <c r="BE669" s="164"/>
      <c r="BF669" s="164"/>
      <c r="BG669" s="164"/>
      <c r="BH669" s="164"/>
    </row>
    <row r="670" spans="1:60" outlineLevel="1">
      <c r="A670" s="191"/>
      <c r="B670" s="172"/>
      <c r="C670" s="220" t="s">
        <v>1380</v>
      </c>
      <c r="D670" s="175"/>
      <c r="E670" s="178"/>
      <c r="F670" s="185"/>
      <c r="G670" s="186"/>
      <c r="H670" s="184"/>
      <c r="I670" s="196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  <c r="BA670" s="165" t="str">
        <f>C670</f>
        <v>včetně kolena , objímky, mezikusu a zednické výpomoci.</v>
      </c>
      <c r="BB670" s="164"/>
      <c r="BC670" s="164"/>
      <c r="BD670" s="164"/>
      <c r="BE670" s="164"/>
      <c r="BF670" s="164"/>
      <c r="BG670" s="164"/>
      <c r="BH670" s="164"/>
    </row>
    <row r="671" spans="1:60" ht="22.5" outlineLevel="1">
      <c r="A671" s="191">
        <v>109</v>
      </c>
      <c r="B671" s="172" t="s">
        <v>1386</v>
      </c>
      <c r="C671" s="219" t="s">
        <v>1387</v>
      </c>
      <c r="D671" s="174" t="s">
        <v>344</v>
      </c>
      <c r="E671" s="177">
        <v>2</v>
      </c>
      <c r="F671" s="182"/>
      <c r="G671" s="183">
        <f>E671*F671</f>
        <v>0</v>
      </c>
      <c r="H671" s="184"/>
      <c r="I671" s="196" t="s">
        <v>151</v>
      </c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>
        <v>21</v>
      </c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  <c r="BA671" s="164"/>
      <c r="BB671" s="164"/>
      <c r="BC671" s="164"/>
      <c r="BD671" s="164"/>
      <c r="BE671" s="164"/>
      <c r="BF671" s="164"/>
      <c r="BG671" s="164"/>
      <c r="BH671" s="164"/>
    </row>
    <row r="672" spans="1:60" ht="22.5" outlineLevel="1">
      <c r="A672" s="191">
        <v>110</v>
      </c>
      <c r="B672" s="172" t="s">
        <v>1388</v>
      </c>
      <c r="C672" s="219" t="s">
        <v>1389</v>
      </c>
      <c r="D672" s="174" t="s">
        <v>249</v>
      </c>
      <c r="E672" s="177">
        <v>12</v>
      </c>
      <c r="F672" s="182"/>
      <c r="G672" s="183">
        <f>E672*F672</f>
        <v>0</v>
      </c>
      <c r="H672" s="184"/>
      <c r="I672" s="196" t="s">
        <v>151</v>
      </c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>
        <v>21</v>
      </c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  <c r="BA672" s="164"/>
      <c r="BB672" s="164"/>
      <c r="BC672" s="164"/>
      <c r="BD672" s="164"/>
      <c r="BE672" s="164"/>
      <c r="BF672" s="164"/>
      <c r="BG672" s="164"/>
      <c r="BH672" s="164"/>
    </row>
    <row r="673" spans="1:60" outlineLevel="1">
      <c r="A673" s="191"/>
      <c r="B673" s="172"/>
      <c r="C673" s="220" t="s">
        <v>1374</v>
      </c>
      <c r="D673" s="175"/>
      <c r="E673" s="178"/>
      <c r="F673" s="185"/>
      <c r="G673" s="186"/>
      <c r="H673" s="184"/>
      <c r="I673" s="196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  <c r="BA673" s="165" t="str">
        <f>C673</f>
        <v>včetně háku, čela a spojky.</v>
      </c>
      <c r="BB673" s="164"/>
      <c r="BC673" s="164"/>
      <c r="BD673" s="164"/>
      <c r="BE673" s="164"/>
      <c r="BF673" s="164"/>
      <c r="BG673" s="164"/>
      <c r="BH673" s="164"/>
    </row>
    <row r="674" spans="1:60" outlineLevel="1">
      <c r="A674" s="191">
        <v>111</v>
      </c>
      <c r="B674" s="172" t="s">
        <v>1390</v>
      </c>
      <c r="C674" s="219" t="s">
        <v>1391</v>
      </c>
      <c r="D674" s="174" t="s">
        <v>807</v>
      </c>
      <c r="E674" s="177">
        <v>12.5</v>
      </c>
      <c r="F674" s="182"/>
      <c r="G674" s="183">
        <f>E674*F674</f>
        <v>0</v>
      </c>
      <c r="H674" s="184"/>
      <c r="I674" s="196" t="s">
        <v>151</v>
      </c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>
        <v>21</v>
      </c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4"/>
      <c r="BB674" s="164"/>
      <c r="BC674" s="164"/>
      <c r="BD674" s="164"/>
      <c r="BE674" s="164"/>
      <c r="BF674" s="164"/>
      <c r="BG674" s="164"/>
      <c r="BH674" s="164"/>
    </row>
    <row r="675" spans="1:60" outlineLevel="1">
      <c r="A675" s="191"/>
      <c r="B675" s="172"/>
      <c r="C675" s="220" t="s">
        <v>1374</v>
      </c>
      <c r="D675" s="175"/>
      <c r="E675" s="178"/>
      <c r="F675" s="185"/>
      <c r="G675" s="186"/>
      <c r="H675" s="184"/>
      <c r="I675" s="196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5" t="str">
        <f>C675</f>
        <v>včetně háku, čela a spojky.</v>
      </c>
      <c r="BB675" s="164"/>
      <c r="BC675" s="164"/>
      <c r="BD675" s="164"/>
      <c r="BE675" s="164"/>
      <c r="BF675" s="164"/>
      <c r="BG675" s="164"/>
      <c r="BH675" s="164"/>
    </row>
    <row r="676" spans="1:60" outlineLevel="1">
      <c r="A676" s="191">
        <v>112</v>
      </c>
      <c r="B676" s="172" t="s">
        <v>1392</v>
      </c>
      <c r="C676" s="219" t="s">
        <v>1393</v>
      </c>
      <c r="D676" s="174" t="s">
        <v>249</v>
      </c>
      <c r="E676" s="177">
        <v>9.6</v>
      </c>
      <c r="F676" s="182"/>
      <c r="G676" s="183">
        <f>E676*F676</f>
        <v>0</v>
      </c>
      <c r="H676" s="184"/>
      <c r="I676" s="196" t="s">
        <v>151</v>
      </c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>
        <v>21</v>
      </c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  <c r="BA676" s="164"/>
      <c r="BB676" s="164"/>
      <c r="BC676" s="164"/>
      <c r="BD676" s="164"/>
      <c r="BE676" s="164"/>
      <c r="BF676" s="164"/>
      <c r="BG676" s="164"/>
      <c r="BH676" s="164"/>
    </row>
    <row r="677" spans="1:60" outlineLevel="1">
      <c r="A677" s="191"/>
      <c r="B677" s="172"/>
      <c r="C677" s="220" t="s">
        <v>1394</v>
      </c>
      <c r="D677" s="175"/>
      <c r="E677" s="178"/>
      <c r="F677" s="185"/>
      <c r="G677" s="186"/>
      <c r="H677" s="184"/>
      <c r="I677" s="196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  <c r="BA677" s="165" t="str">
        <f>C677</f>
        <v>Včetně zatmelení spáry klempířským tmelem</v>
      </c>
      <c r="BB677" s="164"/>
      <c r="BC677" s="164"/>
      <c r="BD677" s="164"/>
      <c r="BE677" s="164"/>
      <c r="BF677" s="164"/>
      <c r="BG677" s="164"/>
      <c r="BH677" s="164"/>
    </row>
    <row r="678" spans="1:60" outlineLevel="1">
      <c r="A678" s="191"/>
      <c r="B678" s="172"/>
      <c r="C678" s="220" t="s">
        <v>1395</v>
      </c>
      <c r="D678" s="175"/>
      <c r="E678" s="178"/>
      <c r="F678" s="185"/>
      <c r="G678" s="186"/>
      <c r="H678" s="184"/>
      <c r="I678" s="196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  <c r="BA678" s="165" t="str">
        <f>C678</f>
        <v>KS/9</v>
      </c>
      <c r="BB678" s="164"/>
      <c r="BC678" s="164"/>
      <c r="BD678" s="164"/>
      <c r="BE678" s="164"/>
      <c r="BF678" s="164"/>
      <c r="BG678" s="164"/>
      <c r="BH678" s="164"/>
    </row>
    <row r="679" spans="1:60" outlineLevel="1">
      <c r="A679" s="191"/>
      <c r="B679" s="172"/>
      <c r="C679" s="240" t="s">
        <v>1396</v>
      </c>
      <c r="D679" s="227"/>
      <c r="E679" s="230">
        <v>9.6</v>
      </c>
      <c r="F679" s="183"/>
      <c r="G679" s="183"/>
      <c r="H679" s="184"/>
      <c r="I679" s="196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4"/>
      <c r="BD679" s="164"/>
      <c r="BE679" s="164"/>
      <c r="BF679" s="164"/>
      <c r="BG679" s="164"/>
      <c r="BH679" s="164"/>
    </row>
    <row r="680" spans="1:60" outlineLevel="1">
      <c r="A680" s="191">
        <v>113</v>
      </c>
      <c r="B680" s="172" t="s">
        <v>1397</v>
      </c>
      <c r="C680" s="219" t="s">
        <v>1398</v>
      </c>
      <c r="D680" s="174" t="s">
        <v>249</v>
      </c>
      <c r="E680" s="177">
        <v>24.05</v>
      </c>
      <c r="F680" s="182"/>
      <c r="G680" s="183">
        <f>E680*F680</f>
        <v>0</v>
      </c>
      <c r="H680" s="184"/>
      <c r="I680" s="196" t="s">
        <v>151</v>
      </c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>
        <v>21</v>
      </c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4"/>
      <c r="BD680" s="164"/>
      <c r="BE680" s="164"/>
      <c r="BF680" s="164"/>
      <c r="BG680" s="164"/>
      <c r="BH680" s="164"/>
    </row>
    <row r="681" spans="1:60" outlineLevel="1">
      <c r="A681" s="191"/>
      <c r="B681" s="172"/>
      <c r="C681" s="220" t="s">
        <v>1394</v>
      </c>
      <c r="D681" s="175"/>
      <c r="E681" s="178"/>
      <c r="F681" s="185"/>
      <c r="G681" s="186"/>
      <c r="H681" s="184"/>
      <c r="I681" s="196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  <c r="BA681" s="165" t="str">
        <f>C681</f>
        <v>Včetně zatmelení spáry klempířským tmelem</v>
      </c>
      <c r="BB681" s="164"/>
      <c r="BC681" s="164"/>
      <c r="BD681" s="164"/>
      <c r="BE681" s="164"/>
      <c r="BF681" s="164"/>
      <c r="BG681" s="164"/>
      <c r="BH681" s="164"/>
    </row>
    <row r="682" spans="1:60" outlineLevel="1">
      <c r="A682" s="191"/>
      <c r="B682" s="172"/>
      <c r="C682" s="220" t="s">
        <v>1399</v>
      </c>
      <c r="D682" s="175"/>
      <c r="E682" s="178"/>
      <c r="F682" s="185"/>
      <c r="G682" s="186"/>
      <c r="H682" s="184"/>
      <c r="I682" s="196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5" t="str">
        <f>C682</f>
        <v>KS/10</v>
      </c>
      <c r="BB682" s="164"/>
      <c r="BC682" s="164"/>
      <c r="BD682" s="164"/>
      <c r="BE682" s="164"/>
      <c r="BF682" s="164"/>
      <c r="BG682" s="164"/>
      <c r="BH682" s="164"/>
    </row>
    <row r="683" spans="1:60" outlineLevel="1">
      <c r="A683" s="191"/>
      <c r="B683" s="172"/>
      <c r="C683" s="240" t="s">
        <v>1400</v>
      </c>
      <c r="D683" s="227"/>
      <c r="E683" s="230">
        <v>24.05</v>
      </c>
      <c r="F683" s="183"/>
      <c r="G683" s="183"/>
      <c r="H683" s="184"/>
      <c r="I683" s="196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4"/>
      <c r="BB683" s="164"/>
      <c r="BC683" s="164"/>
      <c r="BD683" s="164"/>
      <c r="BE683" s="164"/>
      <c r="BF683" s="164"/>
      <c r="BG683" s="164"/>
      <c r="BH683" s="164"/>
    </row>
    <row r="684" spans="1:60" outlineLevel="1">
      <c r="A684" s="191">
        <v>114</v>
      </c>
      <c r="B684" s="172" t="s">
        <v>1401</v>
      </c>
      <c r="C684" s="219" t="s">
        <v>1402</v>
      </c>
      <c r="D684" s="174" t="s">
        <v>249</v>
      </c>
      <c r="E684" s="177">
        <v>7.5</v>
      </c>
      <c r="F684" s="182"/>
      <c r="G684" s="183">
        <f>E684*F684</f>
        <v>0</v>
      </c>
      <c r="H684" s="184"/>
      <c r="I684" s="196" t="s">
        <v>151</v>
      </c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>
        <v>21</v>
      </c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  <c r="BA684" s="164"/>
      <c r="BB684" s="164"/>
      <c r="BC684" s="164"/>
      <c r="BD684" s="164"/>
      <c r="BE684" s="164"/>
      <c r="BF684" s="164"/>
      <c r="BG684" s="164"/>
      <c r="BH684" s="164"/>
    </row>
    <row r="685" spans="1:60" outlineLevel="1">
      <c r="A685" s="191"/>
      <c r="B685" s="172"/>
      <c r="C685" s="220" t="s">
        <v>1403</v>
      </c>
      <c r="D685" s="175"/>
      <c r="E685" s="178"/>
      <c r="F685" s="185"/>
      <c r="G685" s="186"/>
      <c r="H685" s="184"/>
      <c r="I685" s="196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  <c r="BA685" s="165" t="str">
        <f>C685</f>
        <v>KS/8</v>
      </c>
      <c r="BB685" s="164"/>
      <c r="BC685" s="164"/>
      <c r="BD685" s="164"/>
      <c r="BE685" s="164"/>
      <c r="BF685" s="164"/>
      <c r="BG685" s="164"/>
      <c r="BH685" s="164"/>
    </row>
    <row r="686" spans="1:60" outlineLevel="1">
      <c r="A686" s="191">
        <v>115</v>
      </c>
      <c r="B686" s="172" t="s">
        <v>1404</v>
      </c>
      <c r="C686" s="219" t="s">
        <v>1405</v>
      </c>
      <c r="D686" s="174" t="s">
        <v>249</v>
      </c>
      <c r="E686" s="177">
        <v>29</v>
      </c>
      <c r="F686" s="182"/>
      <c r="G686" s="183">
        <f>E686*F686</f>
        <v>0</v>
      </c>
      <c r="H686" s="184"/>
      <c r="I686" s="196" t="s">
        <v>151</v>
      </c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>
        <v>21</v>
      </c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  <c r="BA686" s="164"/>
      <c r="BB686" s="164"/>
      <c r="BC686" s="164"/>
      <c r="BD686" s="164"/>
      <c r="BE686" s="164"/>
      <c r="BF686" s="164"/>
      <c r="BG686" s="164"/>
      <c r="BH686" s="164"/>
    </row>
    <row r="687" spans="1:60" outlineLevel="1">
      <c r="A687" s="191"/>
      <c r="B687" s="172"/>
      <c r="C687" s="220" t="s">
        <v>1406</v>
      </c>
      <c r="D687" s="175"/>
      <c r="E687" s="178"/>
      <c r="F687" s="185"/>
      <c r="G687" s="186"/>
      <c r="H687" s="184"/>
      <c r="I687" s="196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  <c r="BA687" s="165" t="str">
        <f>C687</f>
        <v>KS/11</v>
      </c>
      <c r="BB687" s="164"/>
      <c r="BC687" s="164"/>
      <c r="BD687" s="164"/>
      <c r="BE687" s="164"/>
      <c r="BF687" s="164"/>
      <c r="BG687" s="164"/>
      <c r="BH687" s="164"/>
    </row>
    <row r="688" spans="1:60" outlineLevel="1">
      <c r="A688" s="191"/>
      <c r="B688" s="172"/>
      <c r="C688" s="220" t="s">
        <v>1407</v>
      </c>
      <c r="D688" s="175"/>
      <c r="E688" s="178"/>
      <c r="F688" s="185"/>
      <c r="G688" s="186"/>
      <c r="H688" s="184"/>
      <c r="I688" s="196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  <c r="BA688" s="165" t="str">
        <f>C688</f>
        <v>Včetně vyplnění PU tmelem v napojení na konstrukci.</v>
      </c>
      <c r="BB688" s="164"/>
      <c r="BC688" s="164"/>
      <c r="BD688" s="164"/>
      <c r="BE688" s="164"/>
      <c r="BF688" s="164"/>
      <c r="BG688" s="164"/>
      <c r="BH688" s="164"/>
    </row>
    <row r="689" spans="1:60" outlineLevel="1">
      <c r="A689" s="191"/>
      <c r="B689" s="172"/>
      <c r="C689" s="220" t="s">
        <v>1408</v>
      </c>
      <c r="D689" s="175"/>
      <c r="E689" s="178"/>
      <c r="F689" s="185"/>
      <c r="G689" s="186"/>
      <c r="H689" s="184"/>
      <c r="I689" s="196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  <c r="BA689" s="165" t="str">
        <f>C689</f>
        <v>Detail AP.02</v>
      </c>
      <c r="BB689" s="164"/>
      <c r="BC689" s="164"/>
      <c r="BD689" s="164"/>
      <c r="BE689" s="164"/>
      <c r="BF689" s="164"/>
      <c r="BG689" s="164"/>
      <c r="BH689" s="164"/>
    </row>
    <row r="690" spans="1:60" outlineLevel="1">
      <c r="A690" s="191"/>
      <c r="B690" s="172"/>
      <c r="C690" s="240" t="s">
        <v>1409</v>
      </c>
      <c r="D690" s="227"/>
      <c r="E690" s="230">
        <v>29</v>
      </c>
      <c r="F690" s="183"/>
      <c r="G690" s="183"/>
      <c r="H690" s="184"/>
      <c r="I690" s="196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/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  <c r="BA690" s="164"/>
      <c r="BB690" s="164"/>
      <c r="BC690" s="164"/>
      <c r="BD690" s="164"/>
      <c r="BE690" s="164"/>
      <c r="BF690" s="164"/>
      <c r="BG690" s="164"/>
      <c r="BH690" s="164"/>
    </row>
    <row r="691" spans="1:60" outlineLevel="1">
      <c r="A691" s="191">
        <v>116</v>
      </c>
      <c r="B691" s="172" t="s">
        <v>1410</v>
      </c>
      <c r="C691" s="219" t="s">
        <v>1411</v>
      </c>
      <c r="D691" s="174" t="s">
        <v>249</v>
      </c>
      <c r="E691" s="177">
        <v>8.15</v>
      </c>
      <c r="F691" s="182"/>
      <c r="G691" s="183">
        <f>E691*F691</f>
        <v>0</v>
      </c>
      <c r="H691" s="184"/>
      <c r="I691" s="196" t="s">
        <v>151</v>
      </c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>
        <v>21</v>
      </c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  <c r="BA691" s="164"/>
      <c r="BB691" s="164"/>
      <c r="BC691" s="164"/>
      <c r="BD691" s="164"/>
      <c r="BE691" s="164"/>
      <c r="BF691" s="164"/>
      <c r="BG691" s="164"/>
      <c r="BH691" s="164"/>
    </row>
    <row r="692" spans="1:60" outlineLevel="1">
      <c r="A692" s="191"/>
      <c r="B692" s="172"/>
      <c r="C692" s="220" t="s">
        <v>1412</v>
      </c>
      <c r="D692" s="175"/>
      <c r="E692" s="178"/>
      <c r="F692" s="185"/>
      <c r="G692" s="186"/>
      <c r="H692" s="184"/>
      <c r="I692" s="196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5" t="str">
        <f>C692</f>
        <v>KS/13</v>
      </c>
      <c r="BB692" s="164"/>
      <c r="BC692" s="164"/>
      <c r="BD692" s="164"/>
      <c r="BE692" s="164"/>
      <c r="BF692" s="164"/>
      <c r="BG692" s="164"/>
      <c r="BH692" s="164"/>
    </row>
    <row r="693" spans="1:60" outlineLevel="1">
      <c r="A693" s="191"/>
      <c r="B693" s="172"/>
      <c r="C693" s="220" t="s">
        <v>1413</v>
      </c>
      <c r="D693" s="175"/>
      <c r="E693" s="178"/>
      <c r="F693" s="185"/>
      <c r="G693" s="186"/>
      <c r="H693" s="184"/>
      <c r="I693" s="196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5" t="str">
        <f>C693</f>
        <v>lem kočky</v>
      </c>
      <c r="BB693" s="164"/>
      <c r="BC693" s="164"/>
      <c r="BD693" s="164"/>
      <c r="BE693" s="164"/>
      <c r="BF693" s="164"/>
      <c r="BG693" s="164"/>
      <c r="BH693" s="164"/>
    </row>
    <row r="694" spans="1:60" outlineLevel="1">
      <c r="A694" s="191"/>
      <c r="B694" s="172"/>
      <c r="C694" s="240" t="s">
        <v>1414</v>
      </c>
      <c r="D694" s="227"/>
      <c r="E694" s="230">
        <v>8.15</v>
      </c>
      <c r="F694" s="183"/>
      <c r="G694" s="183"/>
      <c r="H694" s="184"/>
      <c r="I694" s="196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4"/>
      <c r="BD694" s="164"/>
      <c r="BE694" s="164"/>
      <c r="BF694" s="164"/>
      <c r="BG694" s="164"/>
      <c r="BH694" s="164"/>
    </row>
    <row r="695" spans="1:60" ht="22.5" outlineLevel="1">
      <c r="A695" s="191">
        <v>117</v>
      </c>
      <c r="B695" s="172" t="s">
        <v>1415</v>
      </c>
      <c r="C695" s="219" t="s">
        <v>1416</v>
      </c>
      <c r="D695" s="174" t="s">
        <v>217</v>
      </c>
      <c r="E695" s="177">
        <v>57.468600000000002</v>
      </c>
      <c r="F695" s="182"/>
      <c r="G695" s="183">
        <f>E695*F695</f>
        <v>0</v>
      </c>
      <c r="H695" s="184" t="s">
        <v>499</v>
      </c>
      <c r="I695" s="196" t="s">
        <v>207</v>
      </c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>
        <v>21</v>
      </c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4"/>
      <c r="BB695" s="164"/>
      <c r="BC695" s="164"/>
      <c r="BD695" s="164"/>
      <c r="BE695" s="164"/>
      <c r="BF695" s="164"/>
      <c r="BG695" s="164"/>
      <c r="BH695" s="164"/>
    </row>
    <row r="696" spans="1:60" outlineLevel="1">
      <c r="A696" s="191"/>
      <c r="B696" s="172"/>
      <c r="C696" s="240" t="s">
        <v>1417</v>
      </c>
      <c r="D696" s="227"/>
      <c r="E696" s="230">
        <v>26.175000000000001</v>
      </c>
      <c r="F696" s="183"/>
      <c r="G696" s="183"/>
      <c r="H696" s="184"/>
      <c r="I696" s="196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4"/>
      <c r="BD696" s="164"/>
      <c r="BE696" s="164"/>
      <c r="BF696" s="164"/>
      <c r="BG696" s="164"/>
      <c r="BH696" s="164"/>
    </row>
    <row r="697" spans="1:60" outlineLevel="1">
      <c r="A697" s="191"/>
      <c r="B697" s="172"/>
      <c r="C697" s="240" t="s">
        <v>1418</v>
      </c>
      <c r="D697" s="227"/>
      <c r="E697" s="230">
        <v>2.1120000000000001</v>
      </c>
      <c r="F697" s="183"/>
      <c r="G697" s="183"/>
      <c r="H697" s="184"/>
      <c r="I697" s="196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  <c r="BA697" s="164"/>
      <c r="BB697" s="164"/>
      <c r="BC697" s="164"/>
      <c r="BD697" s="164"/>
      <c r="BE697" s="164"/>
      <c r="BF697" s="164"/>
      <c r="BG697" s="164"/>
      <c r="BH697" s="164"/>
    </row>
    <row r="698" spans="1:60" outlineLevel="1">
      <c r="A698" s="191"/>
      <c r="B698" s="172"/>
      <c r="C698" s="240" t="s">
        <v>1419</v>
      </c>
      <c r="D698" s="227"/>
      <c r="E698" s="230">
        <v>2.8860000000000001</v>
      </c>
      <c r="F698" s="183"/>
      <c r="G698" s="183"/>
      <c r="H698" s="184"/>
      <c r="I698" s="196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  <c r="BA698" s="164"/>
      <c r="BB698" s="164"/>
      <c r="BC698" s="164"/>
      <c r="BD698" s="164"/>
      <c r="BE698" s="164"/>
      <c r="BF698" s="164"/>
      <c r="BG698" s="164"/>
      <c r="BH698" s="164"/>
    </row>
    <row r="699" spans="1:60" outlineLevel="1">
      <c r="A699" s="191"/>
      <c r="B699" s="172"/>
      <c r="C699" s="240" t="s">
        <v>1420</v>
      </c>
      <c r="D699" s="227"/>
      <c r="E699" s="230">
        <v>13.05</v>
      </c>
      <c r="F699" s="183"/>
      <c r="G699" s="183"/>
      <c r="H699" s="184"/>
      <c r="I699" s="196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  <c r="BA699" s="164"/>
      <c r="BB699" s="164"/>
      <c r="BC699" s="164"/>
      <c r="BD699" s="164"/>
      <c r="BE699" s="164"/>
      <c r="BF699" s="164"/>
      <c r="BG699" s="164"/>
      <c r="BH699" s="164"/>
    </row>
    <row r="700" spans="1:60" outlineLevel="1">
      <c r="A700" s="191"/>
      <c r="B700" s="172"/>
      <c r="C700" s="240" t="s">
        <v>1421</v>
      </c>
      <c r="D700" s="227"/>
      <c r="E700" s="230">
        <v>3.6675</v>
      </c>
      <c r="F700" s="183"/>
      <c r="G700" s="183"/>
      <c r="H700" s="184"/>
      <c r="I700" s="196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  <c r="BA700" s="164"/>
      <c r="BB700" s="164"/>
      <c r="BC700" s="164"/>
      <c r="BD700" s="164"/>
      <c r="BE700" s="164"/>
      <c r="BF700" s="164"/>
      <c r="BG700" s="164"/>
      <c r="BH700" s="164"/>
    </row>
    <row r="701" spans="1:60" outlineLevel="1">
      <c r="A701" s="191"/>
      <c r="B701" s="172"/>
      <c r="C701" s="240" t="s">
        <v>1422</v>
      </c>
      <c r="D701" s="227"/>
      <c r="E701" s="230">
        <v>9.5780999999999992</v>
      </c>
      <c r="F701" s="183"/>
      <c r="G701" s="183"/>
      <c r="H701" s="184"/>
      <c r="I701" s="196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  <c r="BA701" s="164"/>
      <c r="BB701" s="164"/>
      <c r="BC701" s="164"/>
      <c r="BD701" s="164"/>
      <c r="BE701" s="164"/>
      <c r="BF701" s="164"/>
      <c r="BG701" s="164"/>
      <c r="BH701" s="164"/>
    </row>
    <row r="702" spans="1:60" outlineLevel="1">
      <c r="A702" s="191"/>
      <c r="B702" s="169" t="s">
        <v>1423</v>
      </c>
      <c r="C702" s="221"/>
      <c r="D702" s="192"/>
      <c r="E702" s="193"/>
      <c r="F702" s="194"/>
      <c r="G702" s="189"/>
      <c r="H702" s="184"/>
      <c r="I702" s="196"/>
      <c r="J702" s="164"/>
      <c r="K702" s="164">
        <v>1</v>
      </c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  <c r="Z702" s="164"/>
      <c r="AA702" s="164"/>
      <c r="AB702" s="164"/>
      <c r="AC702" s="164"/>
      <c r="AD702" s="164"/>
      <c r="AE702" s="164"/>
      <c r="AF702" s="164"/>
      <c r="AG702" s="164"/>
      <c r="AH702" s="164"/>
      <c r="AI702" s="164"/>
      <c r="AJ702" s="164"/>
      <c r="AK702" s="164"/>
      <c r="AL702" s="164"/>
      <c r="AM702" s="164"/>
      <c r="AN702" s="164"/>
      <c r="AO702" s="164"/>
      <c r="AP702" s="164"/>
      <c r="AQ702" s="164"/>
      <c r="AR702" s="164"/>
      <c r="AS702" s="164"/>
      <c r="AT702" s="164"/>
      <c r="AU702" s="164"/>
      <c r="AV702" s="164"/>
      <c r="AW702" s="164"/>
      <c r="AX702" s="164"/>
      <c r="AY702" s="164"/>
      <c r="AZ702" s="164"/>
      <c r="BA702" s="164"/>
      <c r="BB702" s="164"/>
      <c r="BC702" s="164"/>
      <c r="BD702" s="164"/>
      <c r="BE702" s="164"/>
      <c r="BF702" s="164"/>
      <c r="BG702" s="164"/>
      <c r="BH702" s="164"/>
    </row>
    <row r="703" spans="1:60" outlineLevel="1">
      <c r="A703" s="191"/>
      <c r="B703" s="169" t="s">
        <v>827</v>
      </c>
      <c r="C703" s="221"/>
      <c r="D703" s="192"/>
      <c r="E703" s="193"/>
      <c r="F703" s="194"/>
      <c r="G703" s="189"/>
      <c r="H703" s="184"/>
      <c r="I703" s="196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  <c r="BA703" s="164"/>
      <c r="BB703" s="164"/>
      <c r="BC703" s="164"/>
      <c r="BD703" s="164"/>
      <c r="BE703" s="164"/>
      <c r="BF703" s="164"/>
      <c r="BG703" s="164"/>
      <c r="BH703" s="164"/>
    </row>
    <row r="704" spans="1:60" outlineLevel="1">
      <c r="A704" s="191">
        <v>118</v>
      </c>
      <c r="B704" s="172" t="s">
        <v>1424</v>
      </c>
      <c r="C704" s="219" t="s">
        <v>1261</v>
      </c>
      <c r="D704" s="174" t="s">
        <v>426</v>
      </c>
      <c r="E704" s="177">
        <v>1.04331</v>
      </c>
      <c r="F704" s="182"/>
      <c r="G704" s="183">
        <f>E704*F704</f>
        <v>0</v>
      </c>
      <c r="H704" s="184" t="s">
        <v>386</v>
      </c>
      <c r="I704" s="196" t="s">
        <v>207</v>
      </c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>
        <v>21</v>
      </c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  <c r="BA704" s="164"/>
      <c r="BB704" s="164"/>
      <c r="BC704" s="164"/>
      <c r="BD704" s="164"/>
      <c r="BE704" s="164"/>
      <c r="BF704" s="164"/>
      <c r="BG704" s="164"/>
      <c r="BH704" s="164"/>
    </row>
    <row r="705" spans="1:60">
      <c r="A705" s="190" t="s">
        <v>145</v>
      </c>
      <c r="B705" s="171" t="s">
        <v>396</v>
      </c>
      <c r="C705" s="218" t="s">
        <v>397</v>
      </c>
      <c r="D705" s="173"/>
      <c r="E705" s="176"/>
      <c r="F705" s="187">
        <f>SUM(G706:G713)</f>
        <v>0</v>
      </c>
      <c r="G705" s="188"/>
      <c r="H705" s="181"/>
      <c r="I705" s="195"/>
    </row>
    <row r="706" spans="1:60" outlineLevel="1">
      <c r="A706" s="191">
        <v>119</v>
      </c>
      <c r="B706" s="172" t="s">
        <v>1425</v>
      </c>
      <c r="C706" s="219" t="s">
        <v>1426</v>
      </c>
      <c r="D706" s="174" t="s">
        <v>401</v>
      </c>
      <c r="E706" s="177">
        <v>33.546559999999999</v>
      </c>
      <c r="F706" s="182"/>
      <c r="G706" s="183">
        <f>E706*F706</f>
        <v>0</v>
      </c>
      <c r="H706" s="184"/>
      <c r="I706" s="196" t="s">
        <v>151</v>
      </c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>
        <v>21</v>
      </c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  <c r="BA706" s="164"/>
      <c r="BB706" s="164"/>
      <c r="BC706" s="164"/>
      <c r="BD706" s="164"/>
      <c r="BE706" s="164"/>
      <c r="BF706" s="164"/>
      <c r="BG706" s="164"/>
      <c r="BH706" s="164"/>
    </row>
    <row r="707" spans="1:60" outlineLevel="1">
      <c r="A707" s="191"/>
      <c r="B707" s="172"/>
      <c r="C707" s="220" t="s">
        <v>1427</v>
      </c>
      <c r="D707" s="175"/>
      <c r="E707" s="178"/>
      <c r="F707" s="185"/>
      <c r="G707" s="186"/>
      <c r="H707" s="184"/>
      <c r="I707" s="196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  <c r="BA707" s="165" t="str">
        <f>C707</f>
        <v>Agregovaná položka včetně přesunu hmot.</v>
      </c>
      <c r="BB707" s="164"/>
      <c r="BC707" s="164"/>
      <c r="BD707" s="164"/>
      <c r="BE707" s="164"/>
      <c r="BF707" s="164"/>
      <c r="BG707" s="164"/>
      <c r="BH707" s="164"/>
    </row>
    <row r="708" spans="1:60" outlineLevel="1">
      <c r="A708" s="191"/>
      <c r="B708" s="172"/>
      <c r="C708" s="240" t="s">
        <v>1428</v>
      </c>
      <c r="D708" s="227"/>
      <c r="E708" s="230"/>
      <c r="F708" s="183"/>
      <c r="G708" s="183"/>
      <c r="H708" s="184"/>
      <c r="I708" s="196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  <c r="BA708" s="164"/>
      <c r="BB708" s="164"/>
      <c r="BC708" s="164"/>
      <c r="BD708" s="164"/>
      <c r="BE708" s="164"/>
      <c r="BF708" s="164"/>
      <c r="BG708" s="164"/>
      <c r="BH708" s="164"/>
    </row>
    <row r="709" spans="1:60" outlineLevel="1">
      <c r="A709" s="191"/>
      <c r="B709" s="172"/>
      <c r="C709" s="240" t="s">
        <v>1429</v>
      </c>
      <c r="D709" s="227"/>
      <c r="E709" s="230"/>
      <c r="F709" s="183"/>
      <c r="G709" s="183"/>
      <c r="H709" s="184"/>
      <c r="I709" s="196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  <c r="BA709" s="164"/>
      <c r="BB709" s="164"/>
      <c r="BC709" s="164"/>
      <c r="BD709" s="164"/>
      <c r="BE709" s="164"/>
      <c r="BF709" s="164"/>
      <c r="BG709" s="164"/>
      <c r="BH709" s="164"/>
    </row>
    <row r="710" spans="1:60" outlineLevel="1">
      <c r="A710" s="191"/>
      <c r="B710" s="172"/>
      <c r="C710" s="240" t="s">
        <v>1430</v>
      </c>
      <c r="D710" s="227"/>
      <c r="E710" s="230">
        <v>6.9898999999999996</v>
      </c>
      <c r="F710" s="183"/>
      <c r="G710" s="183"/>
      <c r="H710" s="184"/>
      <c r="I710" s="196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  <c r="BA710" s="164"/>
      <c r="BB710" s="164"/>
      <c r="BC710" s="164"/>
      <c r="BD710" s="164"/>
      <c r="BE710" s="164"/>
      <c r="BF710" s="164"/>
      <c r="BG710" s="164"/>
      <c r="BH710" s="164"/>
    </row>
    <row r="711" spans="1:60" outlineLevel="1">
      <c r="A711" s="191"/>
      <c r="B711" s="172"/>
      <c r="C711" s="240" t="s">
        <v>1431</v>
      </c>
      <c r="D711" s="227"/>
      <c r="E711" s="230">
        <v>9.4925999999999995</v>
      </c>
      <c r="F711" s="183"/>
      <c r="G711" s="183"/>
      <c r="H711" s="184"/>
      <c r="I711" s="196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  <c r="BA711" s="164"/>
      <c r="BB711" s="164"/>
      <c r="BC711" s="164"/>
      <c r="BD711" s="164"/>
      <c r="BE711" s="164"/>
      <c r="BF711" s="164"/>
      <c r="BG711" s="164"/>
      <c r="BH711" s="164"/>
    </row>
    <row r="712" spans="1:60" outlineLevel="1">
      <c r="A712" s="191"/>
      <c r="B712" s="172"/>
      <c r="C712" s="240" t="s">
        <v>1432</v>
      </c>
      <c r="D712" s="227"/>
      <c r="E712" s="230">
        <v>9.9350000000000005</v>
      </c>
      <c r="F712" s="183"/>
      <c r="G712" s="183"/>
      <c r="H712" s="184"/>
      <c r="I712" s="196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  <c r="BA712" s="164"/>
      <c r="BB712" s="164"/>
      <c r="BC712" s="164"/>
      <c r="BD712" s="164"/>
      <c r="BE712" s="164"/>
      <c r="BF712" s="164"/>
      <c r="BG712" s="164"/>
      <c r="BH712" s="164"/>
    </row>
    <row r="713" spans="1:60" ht="13.5" outlineLevel="1" thickBot="1">
      <c r="A713" s="206"/>
      <c r="B713" s="207"/>
      <c r="C713" s="248" t="s">
        <v>1433</v>
      </c>
      <c r="D713" s="245"/>
      <c r="E713" s="246">
        <v>7.1289999999999996</v>
      </c>
      <c r="F713" s="211"/>
      <c r="G713" s="211"/>
      <c r="H713" s="212"/>
      <c r="I713" s="213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  <c r="BA713" s="164"/>
      <c r="BB713" s="164"/>
      <c r="BC713" s="164"/>
      <c r="BD713" s="164"/>
      <c r="BE713" s="164"/>
      <c r="BF713" s="164"/>
      <c r="BG713" s="164"/>
      <c r="BH713" s="164"/>
    </row>
    <row r="714" spans="1:60" hidden="1">
      <c r="C714" s="105"/>
      <c r="AK714">
        <f>SUM(AK1:AK713)</f>
        <v>0</v>
      </c>
      <c r="AL714">
        <f>SUM(AL1:AL713)</f>
        <v>0</v>
      </c>
      <c r="AN714">
        <v>15</v>
      </c>
      <c r="AO714">
        <v>21</v>
      </c>
    </row>
    <row r="715" spans="1:60" ht="13.5" hidden="1" thickBot="1">
      <c r="A715" s="235"/>
      <c r="B715" s="236" t="s">
        <v>212</v>
      </c>
      <c r="C715" s="242"/>
      <c r="D715" s="237"/>
      <c r="E715" s="237"/>
      <c r="F715" s="237"/>
      <c r="G715" s="238">
        <f>F8+F76+F208+F321+F378+F392+F397+F402+F405+F409+F449+F520+F568+F625+F705</f>
        <v>0</v>
      </c>
      <c r="AN715">
        <f>SUMIF(AM8:AM714,AN714,G8:G714)</f>
        <v>0</v>
      </c>
      <c r="AO715">
        <f>SUMIF(AM8:AM714,AO714,G8:G714)</f>
        <v>0</v>
      </c>
    </row>
  </sheetData>
  <sheetProtection password="D8FF" sheet="1"/>
  <mergeCells count="208">
    <mergeCell ref="B702:G702"/>
    <mergeCell ref="B703:G703"/>
    <mergeCell ref="F705:G705"/>
    <mergeCell ref="C707:G707"/>
    <mergeCell ref="C685:G685"/>
    <mergeCell ref="C687:G687"/>
    <mergeCell ref="C688:G688"/>
    <mergeCell ref="C689:G689"/>
    <mergeCell ref="C692:G692"/>
    <mergeCell ref="C693:G693"/>
    <mergeCell ref="C673:G673"/>
    <mergeCell ref="C675:G675"/>
    <mergeCell ref="C677:G677"/>
    <mergeCell ref="C678:G678"/>
    <mergeCell ref="C681:G681"/>
    <mergeCell ref="C682:G682"/>
    <mergeCell ref="C661:G661"/>
    <mergeCell ref="C662:G662"/>
    <mergeCell ref="C664:G664"/>
    <mergeCell ref="C666:G666"/>
    <mergeCell ref="C668:G668"/>
    <mergeCell ref="C670:G670"/>
    <mergeCell ref="B645:G645"/>
    <mergeCell ref="B646:G646"/>
    <mergeCell ref="C648:G648"/>
    <mergeCell ref="B653:G653"/>
    <mergeCell ref="C657:G657"/>
    <mergeCell ref="C659:G659"/>
    <mergeCell ref="B636:G636"/>
    <mergeCell ref="C638:G638"/>
    <mergeCell ref="B640:G640"/>
    <mergeCell ref="B641:G641"/>
    <mergeCell ref="B642:G642"/>
    <mergeCell ref="C644:G644"/>
    <mergeCell ref="F625:G625"/>
    <mergeCell ref="B626:G626"/>
    <mergeCell ref="B627:G627"/>
    <mergeCell ref="C629:G629"/>
    <mergeCell ref="B634:G634"/>
    <mergeCell ref="B635:G635"/>
    <mergeCell ref="B583:G583"/>
    <mergeCell ref="B584:G584"/>
    <mergeCell ref="B595:G595"/>
    <mergeCell ref="C597:G597"/>
    <mergeCell ref="B622:G622"/>
    <mergeCell ref="B623:G623"/>
    <mergeCell ref="B566:G566"/>
    <mergeCell ref="F568:G568"/>
    <mergeCell ref="B569:G569"/>
    <mergeCell ref="B570:G570"/>
    <mergeCell ref="B571:G571"/>
    <mergeCell ref="C573:G573"/>
    <mergeCell ref="F520:G520"/>
    <mergeCell ref="B521:G521"/>
    <mergeCell ref="B522:G522"/>
    <mergeCell ref="C524:G524"/>
    <mergeCell ref="B535:G535"/>
    <mergeCell ref="B565:G565"/>
    <mergeCell ref="C490:G490"/>
    <mergeCell ref="C497:G497"/>
    <mergeCell ref="C504:G504"/>
    <mergeCell ref="B516:G516"/>
    <mergeCell ref="B517:G517"/>
    <mergeCell ref="C519:G519"/>
    <mergeCell ref="B450:G450"/>
    <mergeCell ref="B451:G451"/>
    <mergeCell ref="B458:G458"/>
    <mergeCell ref="B464:G464"/>
    <mergeCell ref="C466:G466"/>
    <mergeCell ref="B477:G477"/>
    <mergeCell ref="B433:G433"/>
    <mergeCell ref="B435:G435"/>
    <mergeCell ref="C443:G443"/>
    <mergeCell ref="B446:G446"/>
    <mergeCell ref="B447:G447"/>
    <mergeCell ref="F449:G449"/>
    <mergeCell ref="B412:G412"/>
    <mergeCell ref="B414:G414"/>
    <mergeCell ref="C416:G416"/>
    <mergeCell ref="B426:G426"/>
    <mergeCell ref="B429:G429"/>
    <mergeCell ref="B430:G430"/>
    <mergeCell ref="F405:G405"/>
    <mergeCell ref="B406:G406"/>
    <mergeCell ref="B407:G407"/>
    <mergeCell ref="F409:G409"/>
    <mergeCell ref="B410:G410"/>
    <mergeCell ref="B411:G411"/>
    <mergeCell ref="F392:G392"/>
    <mergeCell ref="B393:G393"/>
    <mergeCell ref="F397:G397"/>
    <mergeCell ref="B398:G398"/>
    <mergeCell ref="B399:G399"/>
    <mergeCell ref="F402:G402"/>
    <mergeCell ref="F378:G378"/>
    <mergeCell ref="B379:G379"/>
    <mergeCell ref="B380:G380"/>
    <mergeCell ref="B381:G381"/>
    <mergeCell ref="B388:G388"/>
    <mergeCell ref="B389:G389"/>
    <mergeCell ref="B355:G355"/>
    <mergeCell ref="B363:G363"/>
    <mergeCell ref="B364:G364"/>
    <mergeCell ref="C368:G368"/>
    <mergeCell ref="C371:G371"/>
    <mergeCell ref="C374:G374"/>
    <mergeCell ref="B333:G333"/>
    <mergeCell ref="B334:G334"/>
    <mergeCell ref="C336:G336"/>
    <mergeCell ref="B341:G341"/>
    <mergeCell ref="B347:G347"/>
    <mergeCell ref="B354:G354"/>
    <mergeCell ref="B322:G322"/>
    <mergeCell ref="B323:G323"/>
    <mergeCell ref="B324:G324"/>
    <mergeCell ref="B328:G328"/>
    <mergeCell ref="B329:G329"/>
    <mergeCell ref="B330:G330"/>
    <mergeCell ref="C314:G314"/>
    <mergeCell ref="C315:G315"/>
    <mergeCell ref="C316:G316"/>
    <mergeCell ref="C317:G317"/>
    <mergeCell ref="C318:G318"/>
    <mergeCell ref="F321:G321"/>
    <mergeCell ref="C285:G285"/>
    <mergeCell ref="C286:G286"/>
    <mergeCell ref="C309:G309"/>
    <mergeCell ref="C310:G310"/>
    <mergeCell ref="C312:G312"/>
    <mergeCell ref="C313:G313"/>
    <mergeCell ref="B274:G274"/>
    <mergeCell ref="C280:G280"/>
    <mergeCell ref="C281:G281"/>
    <mergeCell ref="C282:G282"/>
    <mergeCell ref="C283:G283"/>
    <mergeCell ref="C284:G284"/>
    <mergeCell ref="C251:G251"/>
    <mergeCell ref="B267:G267"/>
    <mergeCell ref="C269:G269"/>
    <mergeCell ref="B270:G270"/>
    <mergeCell ref="B271:G271"/>
    <mergeCell ref="C273:G273"/>
    <mergeCell ref="B241:G241"/>
    <mergeCell ref="B242:G242"/>
    <mergeCell ref="B243:G243"/>
    <mergeCell ref="C245:G245"/>
    <mergeCell ref="C246:G246"/>
    <mergeCell ref="C250:G250"/>
    <mergeCell ref="C212:G212"/>
    <mergeCell ref="C213:G213"/>
    <mergeCell ref="B223:G223"/>
    <mergeCell ref="B224:G224"/>
    <mergeCell ref="B231:G231"/>
    <mergeCell ref="B232:G232"/>
    <mergeCell ref="B184:G184"/>
    <mergeCell ref="B185:G185"/>
    <mergeCell ref="C196:G196"/>
    <mergeCell ref="F208:G208"/>
    <mergeCell ref="B209:G209"/>
    <mergeCell ref="B210:G210"/>
    <mergeCell ref="B173:G173"/>
    <mergeCell ref="B174:G174"/>
    <mergeCell ref="C176:G176"/>
    <mergeCell ref="B178:G178"/>
    <mergeCell ref="B179:G179"/>
    <mergeCell ref="C181:G181"/>
    <mergeCell ref="B154:G154"/>
    <mergeCell ref="B160:G160"/>
    <mergeCell ref="B161:G161"/>
    <mergeCell ref="C166:G166"/>
    <mergeCell ref="B167:G167"/>
    <mergeCell ref="B168:G168"/>
    <mergeCell ref="C144:G144"/>
    <mergeCell ref="B145:G145"/>
    <mergeCell ref="B146:G146"/>
    <mergeCell ref="B147:G147"/>
    <mergeCell ref="B150:G150"/>
    <mergeCell ref="B153:G153"/>
    <mergeCell ref="B116:G116"/>
    <mergeCell ref="B117:G117"/>
    <mergeCell ref="B120:G120"/>
    <mergeCell ref="B121:G121"/>
    <mergeCell ref="B131:G131"/>
    <mergeCell ref="B132:G132"/>
    <mergeCell ref="B64:G64"/>
    <mergeCell ref="B65:G65"/>
    <mergeCell ref="F76:G76"/>
    <mergeCell ref="B77:G77"/>
    <mergeCell ref="B78:G78"/>
    <mergeCell ref="B86:G86"/>
    <mergeCell ref="B38:G38"/>
    <mergeCell ref="B39:G39"/>
    <mergeCell ref="B42:G42"/>
    <mergeCell ref="B43:G43"/>
    <mergeCell ref="C45:G45"/>
    <mergeCell ref="C55:G55"/>
    <mergeCell ref="B9:G9"/>
    <mergeCell ref="B10:G10"/>
    <mergeCell ref="B26:G26"/>
    <mergeCell ref="B27:G27"/>
    <mergeCell ref="B32:G32"/>
    <mergeCell ref="B33:G33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69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99</v>
      </c>
      <c r="C4" s="168" t="s">
        <v>100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550</v>
      </c>
      <c r="C8" s="218" t="s">
        <v>551</v>
      </c>
      <c r="D8" s="173"/>
      <c r="E8" s="176"/>
      <c r="F8" s="179">
        <f>SUM(G9:G34)</f>
        <v>0</v>
      </c>
      <c r="G8" s="180"/>
      <c r="H8" s="181"/>
      <c r="I8" s="195"/>
      <c r="J8" s="54"/>
    </row>
    <row r="9" spans="1:60" outlineLevel="1">
      <c r="A9" s="191"/>
      <c r="B9" s="225" t="s">
        <v>1434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69" t="s">
        <v>1435</v>
      </c>
      <c r="C10" s="221"/>
      <c r="D10" s="192"/>
      <c r="E10" s="193"/>
      <c r="F10" s="194"/>
      <c r="G10" s="189"/>
      <c r="H10" s="184"/>
      <c r="I10" s="196"/>
      <c r="J10" s="163"/>
      <c r="K10" s="164">
        <v>2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69" t="s">
        <v>1436</v>
      </c>
      <c r="C11" s="221"/>
      <c r="D11" s="192"/>
      <c r="E11" s="193"/>
      <c r="F11" s="194"/>
      <c r="G11" s="189"/>
      <c r="H11" s="184"/>
      <c r="I11" s="196"/>
      <c r="J11" s="163"/>
      <c r="K11" s="164">
        <v>3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>
      <c r="A12" s="191">
        <v>1</v>
      </c>
      <c r="B12" s="172" t="s">
        <v>1437</v>
      </c>
      <c r="C12" s="219" t="s">
        <v>1438</v>
      </c>
      <c r="D12" s="174" t="s">
        <v>217</v>
      </c>
      <c r="E12" s="177">
        <v>19.170000000000002</v>
      </c>
      <c r="F12" s="182"/>
      <c r="G12" s="183">
        <f>E12*F12</f>
        <v>0</v>
      </c>
      <c r="H12" s="184" t="s">
        <v>507</v>
      </c>
      <c r="I12" s="196" t="s">
        <v>207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20" t="s">
        <v>2116</v>
      </c>
      <c r="D13" s="175"/>
      <c r="E13" s="178"/>
      <c r="F13" s="185"/>
      <c r="G13" s="186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Včetně:</v>
      </c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20" t="s">
        <v>1439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- nezbytné úpravy desek na příslušný rozměr,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20" t="s">
        <v>2117</v>
      </c>
      <c r="D15" s="175"/>
      <c r="E15" s="178"/>
      <c r="F15" s="185"/>
      <c r="G15" s="186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- úpravy rohů, koutů a hran konstrukcí</v>
      </c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20" t="s">
        <v>1440</v>
      </c>
      <c r="D16" s="175"/>
      <c r="E16" s="178"/>
      <c r="F16" s="185"/>
      <c r="G16" s="186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- standardního tmelení Q2, to je: základní tmelení Q1+ dodatečné tmelení (tmelení najemno) a případné přebroušení.</v>
      </c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1" t="s">
        <v>223</v>
      </c>
      <c r="D17" s="228"/>
      <c r="E17" s="231"/>
      <c r="F17" s="234"/>
      <c r="G17" s="234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20" t="s">
        <v>1441</v>
      </c>
      <c r="D18" s="175"/>
      <c r="E18" s="178"/>
      <c r="F18" s="185"/>
      <c r="G18" s="186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Neprůvzdušné provedení konstrukce</v>
      </c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20" t="s">
        <v>1442</v>
      </c>
      <c r="D19" s="175"/>
      <c r="E19" s="178"/>
      <c r="F19" s="185"/>
      <c r="G19" s="186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5" t="str">
        <f>C19</f>
        <v>Včetně utěsnění obvodové spáry.</v>
      </c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40" t="s">
        <v>1443</v>
      </c>
      <c r="D20" s="227"/>
      <c r="E20" s="230">
        <v>10.8</v>
      </c>
      <c r="F20" s="183"/>
      <c r="G20" s="183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72"/>
      <c r="C21" s="240" t="s">
        <v>1444</v>
      </c>
      <c r="D21" s="227"/>
      <c r="E21" s="230">
        <v>1.98</v>
      </c>
      <c r="F21" s="183"/>
      <c r="G21" s="183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0" t="s">
        <v>1445</v>
      </c>
      <c r="D22" s="227"/>
      <c r="E22" s="230">
        <v>1.65</v>
      </c>
      <c r="F22" s="183"/>
      <c r="G22" s="183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40" t="s">
        <v>1446</v>
      </c>
      <c r="D23" s="227"/>
      <c r="E23" s="230">
        <v>3</v>
      </c>
      <c r="F23" s="183"/>
      <c r="G23" s="183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40" t="s">
        <v>1447</v>
      </c>
      <c r="D24" s="227"/>
      <c r="E24" s="230">
        <v>1.74</v>
      </c>
      <c r="F24" s="183"/>
      <c r="G24" s="183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1448</v>
      </c>
      <c r="C25" s="221"/>
      <c r="D25" s="192"/>
      <c r="E25" s="193"/>
      <c r="F25" s="194"/>
      <c r="G25" s="189"/>
      <c r="H25" s="184"/>
      <c r="I25" s="196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69" t="s">
        <v>1449</v>
      </c>
      <c r="C26" s="221"/>
      <c r="D26" s="192"/>
      <c r="E26" s="193"/>
      <c r="F26" s="194"/>
      <c r="G26" s="189"/>
      <c r="H26" s="184"/>
      <c r="I26" s="196"/>
      <c r="J26" s="163"/>
      <c r="K26" s="164">
        <v>2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2</v>
      </c>
      <c r="B27" s="172" t="s">
        <v>1450</v>
      </c>
      <c r="C27" s="219" t="s">
        <v>1451</v>
      </c>
      <c r="D27" s="174" t="s">
        <v>344</v>
      </c>
      <c r="E27" s="177">
        <v>6</v>
      </c>
      <c r="F27" s="182"/>
      <c r="G27" s="183">
        <f>E27*F27</f>
        <v>0</v>
      </c>
      <c r="H27" s="184" t="s">
        <v>507</v>
      </c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20" t="s">
        <v>1452</v>
      </c>
      <c r="D28" s="175"/>
      <c r="E28" s="178"/>
      <c r="F28" s="185"/>
      <c r="G28" s="186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Včetně vytvoření otvoru a osazení rámu s dvířky a prošroubování.</v>
      </c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3</v>
      </c>
      <c r="B29" s="172" t="s">
        <v>1453</v>
      </c>
      <c r="C29" s="219" t="s">
        <v>1454</v>
      </c>
      <c r="D29" s="174" t="s">
        <v>344</v>
      </c>
      <c r="E29" s="177">
        <v>4</v>
      </c>
      <c r="F29" s="182"/>
      <c r="G29" s="183">
        <f>E29*F29</f>
        <v>0</v>
      </c>
      <c r="H29" s="184" t="s">
        <v>507</v>
      </c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20" t="s">
        <v>1452</v>
      </c>
      <c r="D30" s="175"/>
      <c r="E30" s="178"/>
      <c r="F30" s="185"/>
      <c r="G30" s="186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Včetně vytvoření otvoru a osazení rámu s dvířky a prošroubování.</v>
      </c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4</v>
      </c>
      <c r="B31" s="172" t="s">
        <v>1455</v>
      </c>
      <c r="C31" s="219" t="s">
        <v>1456</v>
      </c>
      <c r="D31" s="174" t="s">
        <v>344</v>
      </c>
      <c r="E31" s="177">
        <v>6</v>
      </c>
      <c r="F31" s="182"/>
      <c r="G31" s="183">
        <f>E31*F31</f>
        <v>0</v>
      </c>
      <c r="H31" s="184"/>
      <c r="I31" s="196" t="s">
        <v>151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>
        <v>5</v>
      </c>
      <c r="B32" s="172" t="s">
        <v>1457</v>
      </c>
      <c r="C32" s="219" t="s">
        <v>1458</v>
      </c>
      <c r="D32" s="174" t="s">
        <v>344</v>
      </c>
      <c r="E32" s="177">
        <v>3</v>
      </c>
      <c r="F32" s="182"/>
      <c r="G32" s="183">
        <f>E32*F32</f>
        <v>0</v>
      </c>
      <c r="H32" s="184"/>
      <c r="I32" s="196" t="s">
        <v>151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ht="22.5" outlineLevel="1">
      <c r="A33" s="191">
        <v>6</v>
      </c>
      <c r="B33" s="172" t="s">
        <v>1459</v>
      </c>
      <c r="C33" s="219" t="s">
        <v>1460</v>
      </c>
      <c r="D33" s="174" t="s">
        <v>344</v>
      </c>
      <c r="E33" s="177">
        <v>4</v>
      </c>
      <c r="F33" s="182"/>
      <c r="G33" s="183">
        <f>E33*F33</f>
        <v>0</v>
      </c>
      <c r="H33" s="184" t="s">
        <v>499</v>
      </c>
      <c r="I33" s="196" t="s">
        <v>207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7</v>
      </c>
      <c r="B34" s="172" t="s">
        <v>1461</v>
      </c>
      <c r="C34" s="219" t="s">
        <v>1462</v>
      </c>
      <c r="D34" s="174" t="s">
        <v>344</v>
      </c>
      <c r="E34" s="177">
        <v>6</v>
      </c>
      <c r="F34" s="182"/>
      <c r="G34" s="183">
        <f>E34*F34</f>
        <v>0</v>
      </c>
      <c r="H34" s="184" t="s">
        <v>499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>
      <c r="A35" s="190" t="s">
        <v>145</v>
      </c>
      <c r="B35" s="171" t="s">
        <v>643</v>
      </c>
      <c r="C35" s="218" t="s">
        <v>644</v>
      </c>
      <c r="D35" s="173"/>
      <c r="E35" s="176"/>
      <c r="F35" s="187">
        <f>SUM(G36:G62)</f>
        <v>0</v>
      </c>
      <c r="G35" s="188"/>
      <c r="H35" s="181"/>
      <c r="I35" s="195"/>
      <c r="J35" s="54"/>
    </row>
    <row r="36" spans="1:60" outlineLevel="1">
      <c r="A36" s="191">
        <v>8</v>
      </c>
      <c r="B36" s="172" t="s">
        <v>1463</v>
      </c>
      <c r="C36" s="219" t="s">
        <v>1464</v>
      </c>
      <c r="D36" s="174" t="s">
        <v>217</v>
      </c>
      <c r="E36" s="177">
        <v>372.71499999999997</v>
      </c>
      <c r="F36" s="182"/>
      <c r="G36" s="183">
        <f>E36*F36</f>
        <v>0</v>
      </c>
      <c r="H36" s="184"/>
      <c r="I36" s="196" t="s">
        <v>151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20" t="s">
        <v>1465</v>
      </c>
      <c r="D37" s="175"/>
      <c r="E37" s="178"/>
      <c r="F37" s="185"/>
      <c r="G37" s="186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5" t="str">
        <f>C37</f>
        <v>Specifika montáže a popis desek uveden v části D - specifikace.</v>
      </c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20" t="s">
        <v>1466</v>
      </c>
      <c r="D38" s="175"/>
      <c r="E38" s="178"/>
      <c r="F38" s="185"/>
      <c r="G38" s="186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Deska tl. 12,5mm s úpravou neprovzdůšnou (spec. 11.02)</v>
      </c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20" t="s">
        <v>1467</v>
      </c>
      <c r="D39" s="175"/>
      <c r="E39" s="178"/>
      <c r="F39" s="185"/>
      <c r="G39" s="186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5" t="str">
        <f>C39</f>
        <v>REI20 DP3</v>
      </c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20" t="s">
        <v>1441</v>
      </c>
      <c r="D40" s="175"/>
      <c r="E40" s="178"/>
      <c r="F40" s="185"/>
      <c r="G40" s="186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Neprůvzdušné provedení konstrukce</v>
      </c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20" t="s">
        <v>1468</v>
      </c>
      <c r="D41" s="175"/>
      <c r="E41" s="178"/>
      <c r="F41" s="185"/>
      <c r="G41" s="186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5" t="str">
        <f>C41</f>
        <v>Včetně provedení obvodové podpory podhledu a utěsnění obvodové spáry.</v>
      </c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20" t="s">
        <v>1469</v>
      </c>
      <c r="D42" s="175"/>
      <c r="E42" s="178"/>
      <c r="F42" s="185"/>
      <c r="G42" s="186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Včetně pomocného lešení.</v>
      </c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41" t="s">
        <v>223</v>
      </c>
      <c r="D43" s="228"/>
      <c r="E43" s="231"/>
      <c r="F43" s="234"/>
      <c r="G43" s="234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ht="33.75" outlineLevel="1">
      <c r="A44" s="191"/>
      <c r="B44" s="172"/>
      <c r="C44" s="220" t="s">
        <v>1470</v>
      </c>
      <c r="D44" s="175"/>
      <c r="E44" s="178"/>
      <c r="F44" s="185"/>
      <c r="G44" s="186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Zhotovitel je povinen před naceněním této položky provést důkladnou přípravu a průzkum navrženého řešení. Cena obsahuje veškeré hlavní, přidružené, pomocné a přípravné práce jakož i materiál a pozdější nárokování víceprací související s prováděním této konstrukce se nepřipouští.</v>
      </c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41" t="s">
        <v>223</v>
      </c>
      <c r="D45" s="228"/>
      <c r="E45" s="231"/>
      <c r="F45" s="234"/>
      <c r="G45" s="234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20" t="s">
        <v>1471</v>
      </c>
      <c r="D46" s="175"/>
      <c r="E46" s="178"/>
      <c r="F46" s="185"/>
      <c r="G46" s="186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5" t="str">
        <f>C46</f>
        <v>DŘEVĚNNÁ KONSTRUKCE JE CENĚNA ZVLÁŠTNÍ POLOŽKOU.</v>
      </c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1472</v>
      </c>
      <c r="D47" s="227"/>
      <c r="E47" s="230">
        <v>364.71499999999997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40" t="s">
        <v>1473</v>
      </c>
      <c r="D48" s="227"/>
      <c r="E48" s="230">
        <v>8</v>
      </c>
      <c r="F48" s="183"/>
      <c r="G48" s="183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9</v>
      </c>
      <c r="B49" s="172" t="s">
        <v>1474</v>
      </c>
      <c r="C49" s="219" t="s">
        <v>1475</v>
      </c>
      <c r="D49" s="174" t="s">
        <v>217</v>
      </c>
      <c r="E49" s="177">
        <v>296.8</v>
      </c>
      <c r="F49" s="182"/>
      <c r="G49" s="183">
        <f>E49*F49</f>
        <v>0</v>
      </c>
      <c r="H49" s="184"/>
      <c r="I49" s="196" t="s">
        <v>151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20" t="s">
        <v>1465</v>
      </c>
      <c r="D50" s="175"/>
      <c r="E50" s="178"/>
      <c r="F50" s="185"/>
      <c r="G50" s="186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5" t="str">
        <f>C50</f>
        <v>Specifika montáže a popis desek uveden v části D - specifikace.</v>
      </c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20" t="s">
        <v>1476</v>
      </c>
      <c r="D51" s="175"/>
      <c r="E51" s="178"/>
      <c r="F51" s="185"/>
      <c r="G51" s="186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5" t="str">
        <f>C51</f>
        <v>Deska tl. 12,5mm (spec. 11.01)</v>
      </c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1467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REI20 DP3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20" t="s">
        <v>1468</v>
      </c>
      <c r="D53" s="175"/>
      <c r="E53" s="178"/>
      <c r="F53" s="185"/>
      <c r="G53" s="186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5" t="str">
        <f>C53</f>
        <v>Včetně provedení obvodové podpory podhledu a utěsnění obvodové spáry.</v>
      </c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20" t="s">
        <v>1469</v>
      </c>
      <c r="D54" s="175"/>
      <c r="E54" s="178"/>
      <c r="F54" s="185"/>
      <c r="G54" s="186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5" t="str">
        <f>C54</f>
        <v>Včetně pomocného lešení.</v>
      </c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1" t="s">
        <v>223</v>
      </c>
      <c r="D55" s="228"/>
      <c r="E55" s="231"/>
      <c r="F55" s="234"/>
      <c r="G55" s="234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1" t="s">
        <v>223</v>
      </c>
      <c r="D56" s="228"/>
      <c r="E56" s="231"/>
      <c r="F56" s="234"/>
      <c r="G56" s="234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ht="33.75" outlineLevel="1">
      <c r="A57" s="191"/>
      <c r="B57" s="172"/>
      <c r="C57" s="220" t="s">
        <v>1470</v>
      </c>
      <c r="D57" s="175"/>
      <c r="E57" s="178"/>
      <c r="F57" s="185"/>
      <c r="G57" s="186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5" t="str">
        <f>C57</f>
        <v>Zhotovitel je povinen před naceněním této položky provést důkladnou přípravu a průzkum navrženého řešení. Cena obsahuje veškeré hlavní, přidružené, pomocné a přípravné práce jakož i materiál a pozdější nárokování víceprací související s prováděním této konstrukce se nepřipouští.</v>
      </c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41" t="s">
        <v>223</v>
      </c>
      <c r="D58" s="228"/>
      <c r="E58" s="231"/>
      <c r="F58" s="234"/>
      <c r="G58" s="234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20" t="s">
        <v>1471</v>
      </c>
      <c r="D59" s="175"/>
      <c r="E59" s="178"/>
      <c r="F59" s="185"/>
      <c r="G59" s="186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5" t="str">
        <f>C59</f>
        <v>DŘEVĚNNÁ KONSTRUKCE JE CENĚNA ZVLÁŠTNÍ POLOŽKOU.</v>
      </c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40" t="s">
        <v>1477</v>
      </c>
      <c r="D60" s="227"/>
      <c r="E60" s="230">
        <v>233.25</v>
      </c>
      <c r="F60" s="183"/>
      <c r="G60" s="183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40" t="s">
        <v>1478</v>
      </c>
      <c r="D61" s="227"/>
      <c r="E61" s="230">
        <v>71.55</v>
      </c>
      <c r="F61" s="183"/>
      <c r="G61" s="183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40" t="s">
        <v>1479</v>
      </c>
      <c r="D62" s="227"/>
      <c r="E62" s="230">
        <v>-8</v>
      </c>
      <c r="F62" s="183"/>
      <c r="G62" s="183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>
      <c r="A63" s="190" t="s">
        <v>145</v>
      </c>
      <c r="B63" s="171" t="s">
        <v>1480</v>
      </c>
      <c r="C63" s="218" t="s">
        <v>1481</v>
      </c>
      <c r="D63" s="173"/>
      <c r="E63" s="176"/>
      <c r="F63" s="187">
        <f>SUM(G64:G190)</f>
        <v>0</v>
      </c>
      <c r="G63" s="188"/>
      <c r="H63" s="181"/>
      <c r="I63" s="195"/>
    </row>
    <row r="64" spans="1:60" outlineLevel="1">
      <c r="A64" s="191"/>
      <c r="B64" s="225" t="s">
        <v>1482</v>
      </c>
      <c r="C64" s="239"/>
      <c r="D64" s="226"/>
      <c r="E64" s="229"/>
      <c r="F64" s="232"/>
      <c r="G64" s="233"/>
      <c r="H64" s="184"/>
      <c r="I64" s="196"/>
      <c r="J64" s="164"/>
      <c r="K64" s="164">
        <v>1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69" t="s">
        <v>1483</v>
      </c>
      <c r="C65" s="221"/>
      <c r="D65" s="192"/>
      <c r="E65" s="193"/>
      <c r="F65" s="194"/>
      <c r="G65" s="189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>
        <v>10</v>
      </c>
      <c r="B66" s="172" t="s">
        <v>1484</v>
      </c>
      <c r="C66" s="219" t="s">
        <v>1485</v>
      </c>
      <c r="D66" s="174" t="s">
        <v>217</v>
      </c>
      <c r="E66" s="177">
        <v>372</v>
      </c>
      <c r="F66" s="182"/>
      <c r="G66" s="183">
        <f>E66*F66</f>
        <v>0</v>
      </c>
      <c r="H66" s="184" t="s">
        <v>507</v>
      </c>
      <c r="I66" s="196" t="s">
        <v>207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20" t="s">
        <v>1469</v>
      </c>
      <c r="D67" s="175"/>
      <c r="E67" s="178"/>
      <c r="F67" s="185"/>
      <c r="G67" s="186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5" t="str">
        <f>C67</f>
        <v>Včetně pomocného lešení.</v>
      </c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69" t="s">
        <v>1486</v>
      </c>
      <c r="C68" s="221"/>
      <c r="D68" s="192"/>
      <c r="E68" s="193"/>
      <c r="F68" s="194"/>
      <c r="G68" s="189"/>
      <c r="H68" s="184"/>
      <c r="I68" s="196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69" t="s">
        <v>1483</v>
      </c>
      <c r="C69" s="221"/>
      <c r="D69" s="192"/>
      <c r="E69" s="193"/>
      <c r="F69" s="194"/>
      <c r="G69" s="189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>
        <v>11</v>
      </c>
      <c r="B70" s="172" t="s">
        <v>1487</v>
      </c>
      <c r="C70" s="219" t="s">
        <v>1488</v>
      </c>
      <c r="D70" s="174" t="s">
        <v>217</v>
      </c>
      <c r="E70" s="177">
        <v>1065</v>
      </c>
      <c r="F70" s="182"/>
      <c r="G70" s="183">
        <f>E70*F70</f>
        <v>0</v>
      </c>
      <c r="H70" s="184" t="s">
        <v>507</v>
      </c>
      <c r="I70" s="196" t="s">
        <v>207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>
        <v>12</v>
      </c>
      <c r="B71" s="172" t="s">
        <v>1489</v>
      </c>
      <c r="C71" s="219" t="s">
        <v>1490</v>
      </c>
      <c r="D71" s="174" t="s">
        <v>217</v>
      </c>
      <c r="E71" s="177">
        <v>1030.2950000000001</v>
      </c>
      <c r="F71" s="182"/>
      <c r="G71" s="183">
        <f>E71*F71</f>
        <v>0</v>
      </c>
      <c r="H71" s="184" t="s">
        <v>507</v>
      </c>
      <c r="I71" s="196" t="s">
        <v>207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40" t="s">
        <v>619</v>
      </c>
      <c r="D72" s="227"/>
      <c r="E72" s="230"/>
      <c r="F72" s="183"/>
      <c r="G72" s="183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40" t="s">
        <v>1491</v>
      </c>
      <c r="D73" s="227"/>
      <c r="E73" s="230">
        <v>45.9</v>
      </c>
      <c r="F73" s="183"/>
      <c r="G73" s="183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40" t="s">
        <v>1492</v>
      </c>
      <c r="D74" s="227"/>
      <c r="E74" s="230">
        <v>-8.1999999999999993</v>
      </c>
      <c r="F74" s="183"/>
      <c r="G74" s="183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1493</v>
      </c>
      <c r="D75" s="227"/>
      <c r="E75" s="230">
        <v>175.05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1494</v>
      </c>
      <c r="D76" s="227"/>
      <c r="E76" s="230">
        <v>-31.57</v>
      </c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1495</v>
      </c>
      <c r="D77" s="227"/>
      <c r="E77" s="230">
        <v>26.4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1496</v>
      </c>
      <c r="D78" s="227"/>
      <c r="E78" s="230">
        <v>-1.845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72"/>
      <c r="C79" s="240" t="s">
        <v>1497</v>
      </c>
      <c r="D79" s="227"/>
      <c r="E79" s="230">
        <v>45.9</v>
      </c>
      <c r="F79" s="183"/>
      <c r="G79" s="183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40" t="s">
        <v>1498</v>
      </c>
      <c r="D80" s="227"/>
      <c r="E80" s="230">
        <v>-7.8449999999999998</v>
      </c>
      <c r="F80" s="183"/>
      <c r="G80" s="183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1499</v>
      </c>
      <c r="D81" s="227"/>
      <c r="E81" s="230">
        <v>61.5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72"/>
      <c r="C82" s="240" t="s">
        <v>1500</v>
      </c>
      <c r="D82" s="227"/>
      <c r="E82" s="230">
        <v>-5.05</v>
      </c>
      <c r="F82" s="183"/>
      <c r="G82" s="183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1501</v>
      </c>
      <c r="D83" s="227"/>
      <c r="E83" s="230">
        <v>24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40" t="s">
        <v>1502</v>
      </c>
      <c r="D84" s="227"/>
      <c r="E84" s="230">
        <v>-2.0499999999999998</v>
      </c>
      <c r="F84" s="183"/>
      <c r="G84" s="183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40" t="s">
        <v>1503</v>
      </c>
      <c r="D85" s="227"/>
      <c r="E85" s="230">
        <v>16.2</v>
      </c>
      <c r="F85" s="183"/>
      <c r="G85" s="183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72"/>
      <c r="C86" s="240" t="s">
        <v>1504</v>
      </c>
      <c r="D86" s="227"/>
      <c r="E86" s="230">
        <v>-1.64</v>
      </c>
      <c r="F86" s="183"/>
      <c r="G86" s="183"/>
      <c r="H86" s="184"/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40" t="s">
        <v>1505</v>
      </c>
      <c r="D87" s="227"/>
      <c r="E87" s="230">
        <v>15</v>
      </c>
      <c r="F87" s="183"/>
      <c r="G87" s="183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72"/>
      <c r="C88" s="240" t="s">
        <v>1504</v>
      </c>
      <c r="D88" s="227"/>
      <c r="E88" s="230">
        <v>-1.64</v>
      </c>
      <c r="F88" s="183"/>
      <c r="G88" s="183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40" t="s">
        <v>1506</v>
      </c>
      <c r="D89" s="227"/>
      <c r="E89" s="230">
        <v>41.1</v>
      </c>
      <c r="F89" s="183"/>
      <c r="G89" s="183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72"/>
      <c r="C90" s="240" t="s">
        <v>1496</v>
      </c>
      <c r="D90" s="227"/>
      <c r="E90" s="230">
        <v>-1.845</v>
      </c>
      <c r="F90" s="183"/>
      <c r="G90" s="183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40" t="s">
        <v>1507</v>
      </c>
      <c r="D91" s="227"/>
      <c r="E91" s="230">
        <v>19.2</v>
      </c>
      <c r="F91" s="183"/>
      <c r="G91" s="183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1504</v>
      </c>
      <c r="D92" s="227"/>
      <c r="E92" s="230">
        <v>-1.64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40" t="s">
        <v>1508</v>
      </c>
      <c r="D93" s="227"/>
      <c r="E93" s="230">
        <v>19.2</v>
      </c>
      <c r="F93" s="183"/>
      <c r="G93" s="183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/>
      <c r="B94" s="172"/>
      <c r="C94" s="240" t="s">
        <v>1504</v>
      </c>
      <c r="D94" s="227"/>
      <c r="E94" s="230">
        <v>-1.64</v>
      </c>
      <c r="F94" s="183"/>
      <c r="G94" s="183"/>
      <c r="H94" s="184"/>
      <c r="I94" s="196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40" t="s">
        <v>1509</v>
      </c>
      <c r="D95" s="227"/>
      <c r="E95" s="230">
        <v>42.9</v>
      </c>
      <c r="F95" s="183"/>
      <c r="G95" s="183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72"/>
      <c r="C96" s="240" t="s">
        <v>1502</v>
      </c>
      <c r="D96" s="227"/>
      <c r="E96" s="230">
        <v>-2.0499999999999998</v>
      </c>
      <c r="F96" s="183"/>
      <c r="G96" s="183"/>
      <c r="H96" s="184"/>
      <c r="I96" s="196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40" t="s">
        <v>1510</v>
      </c>
      <c r="D97" s="227"/>
      <c r="E97" s="230">
        <v>37.799999999999997</v>
      </c>
      <c r="F97" s="183"/>
      <c r="G97" s="183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40" t="s">
        <v>1502</v>
      </c>
      <c r="D98" s="227"/>
      <c r="E98" s="230">
        <v>-2.0499999999999998</v>
      </c>
      <c r="F98" s="183"/>
      <c r="G98" s="183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40" t="s">
        <v>1511</v>
      </c>
      <c r="D99" s="227"/>
      <c r="E99" s="230">
        <v>40.200000000000003</v>
      </c>
      <c r="F99" s="183"/>
      <c r="G99" s="183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/>
      <c r="B100" s="172"/>
      <c r="C100" s="240" t="s">
        <v>1512</v>
      </c>
      <c r="D100" s="227"/>
      <c r="E100" s="230">
        <v>-4.3</v>
      </c>
      <c r="F100" s="183"/>
      <c r="G100" s="183"/>
      <c r="H100" s="184"/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/>
      <c r="B101" s="172"/>
      <c r="C101" s="240" t="s">
        <v>1513</v>
      </c>
      <c r="D101" s="227"/>
      <c r="E101" s="230">
        <v>50.7</v>
      </c>
      <c r="F101" s="183"/>
      <c r="G101" s="183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1514</v>
      </c>
      <c r="D102" s="227"/>
      <c r="E102" s="230">
        <v>-6.15</v>
      </c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1515</v>
      </c>
      <c r="D103" s="227"/>
      <c r="E103" s="230">
        <v>37.5</v>
      </c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40" t="s">
        <v>1516</v>
      </c>
      <c r="D104" s="227"/>
      <c r="E104" s="230">
        <v>-4.2450000000000001</v>
      </c>
      <c r="F104" s="183"/>
      <c r="G104" s="183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1517</v>
      </c>
      <c r="D105" s="227"/>
      <c r="E105" s="230">
        <v>35.4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1516</v>
      </c>
      <c r="D106" s="227"/>
      <c r="E106" s="230">
        <v>-4.2450000000000001</v>
      </c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1518</v>
      </c>
      <c r="D107" s="227"/>
      <c r="E107" s="230">
        <v>73.14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1519</v>
      </c>
      <c r="D108" s="227"/>
      <c r="E108" s="230">
        <v>-5.4450000000000003</v>
      </c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1520</v>
      </c>
      <c r="D109" s="227"/>
      <c r="E109" s="230">
        <v>74.64</v>
      </c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40" t="s">
        <v>1521</v>
      </c>
      <c r="D110" s="227"/>
      <c r="E110" s="230">
        <v>-8.3249999999999993</v>
      </c>
      <c r="F110" s="183"/>
      <c r="G110" s="183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40" t="s">
        <v>1522</v>
      </c>
      <c r="D111" s="227"/>
      <c r="E111" s="230">
        <v>70.2</v>
      </c>
      <c r="F111" s="183"/>
      <c r="G111" s="183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/>
      <c r="B112" s="172"/>
      <c r="C112" s="240" t="s">
        <v>1523</v>
      </c>
      <c r="D112" s="227"/>
      <c r="E112" s="230">
        <v>-6.7649999999999997</v>
      </c>
      <c r="F112" s="183"/>
      <c r="G112" s="183"/>
      <c r="H112" s="184"/>
      <c r="I112" s="196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40" t="s">
        <v>1524</v>
      </c>
      <c r="D113" s="227"/>
      <c r="E113" s="230">
        <v>59.7</v>
      </c>
      <c r="F113" s="183"/>
      <c r="G113" s="183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40" t="s">
        <v>1525</v>
      </c>
      <c r="D114" s="227"/>
      <c r="E114" s="230">
        <v>-10.154999999999999</v>
      </c>
      <c r="F114" s="183"/>
      <c r="G114" s="183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40" t="s">
        <v>1526</v>
      </c>
      <c r="D115" s="227"/>
      <c r="E115" s="230">
        <v>24.6</v>
      </c>
      <c r="F115" s="183"/>
      <c r="G115" s="183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40" t="s">
        <v>1527</v>
      </c>
      <c r="D116" s="227"/>
      <c r="E116" s="230">
        <v>-9.02</v>
      </c>
      <c r="F116" s="183"/>
      <c r="G116" s="183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72"/>
      <c r="C117" s="240" t="s">
        <v>1528</v>
      </c>
      <c r="D117" s="227"/>
      <c r="E117" s="230">
        <v>41.4</v>
      </c>
      <c r="F117" s="183"/>
      <c r="G117" s="183"/>
      <c r="H117" s="184"/>
      <c r="I117" s="196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72"/>
      <c r="C118" s="240" t="s">
        <v>1529</v>
      </c>
      <c r="D118" s="227"/>
      <c r="E118" s="230">
        <v>3.52</v>
      </c>
      <c r="F118" s="183"/>
      <c r="G118" s="183"/>
      <c r="H118" s="184"/>
      <c r="I118" s="196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/>
      <c r="B119" s="172"/>
      <c r="C119" s="240" t="s">
        <v>1530</v>
      </c>
      <c r="D119" s="227"/>
      <c r="E119" s="230">
        <v>-2.2549999999999999</v>
      </c>
      <c r="F119" s="183"/>
      <c r="G119" s="183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40" t="s">
        <v>1531</v>
      </c>
      <c r="D120" s="227"/>
      <c r="E120" s="230">
        <v>30</v>
      </c>
      <c r="F120" s="183"/>
      <c r="G120" s="183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40" t="s">
        <v>1529</v>
      </c>
      <c r="D121" s="227"/>
      <c r="E121" s="230">
        <v>3.52</v>
      </c>
      <c r="F121" s="183"/>
      <c r="G121" s="183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40" t="s">
        <v>1530</v>
      </c>
      <c r="D122" s="227"/>
      <c r="E122" s="230">
        <v>-2.2549999999999999</v>
      </c>
      <c r="F122" s="183"/>
      <c r="G122" s="183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72"/>
      <c r="C123" s="240" t="s">
        <v>1532</v>
      </c>
      <c r="D123" s="227"/>
      <c r="E123" s="230">
        <v>57</v>
      </c>
      <c r="F123" s="183"/>
      <c r="G123" s="183"/>
      <c r="H123" s="184"/>
      <c r="I123" s="196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/>
      <c r="B124" s="172"/>
      <c r="C124" s="240" t="s">
        <v>1533</v>
      </c>
      <c r="D124" s="227"/>
      <c r="E124" s="230">
        <v>-9.15</v>
      </c>
      <c r="F124" s="183"/>
      <c r="G124" s="183"/>
      <c r="H124" s="184"/>
      <c r="I124" s="196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>
        <v>13</v>
      </c>
      <c r="B125" s="172" t="s">
        <v>1534</v>
      </c>
      <c r="C125" s="219" t="s">
        <v>1535</v>
      </c>
      <c r="D125" s="174" t="s">
        <v>217</v>
      </c>
      <c r="E125" s="177">
        <v>948.77</v>
      </c>
      <c r="F125" s="182"/>
      <c r="G125" s="183">
        <f>E125*F125</f>
        <v>0</v>
      </c>
      <c r="H125" s="184" t="s">
        <v>507</v>
      </c>
      <c r="I125" s="196" t="s">
        <v>207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40" t="s">
        <v>1536</v>
      </c>
      <c r="D126" s="227"/>
      <c r="E126" s="230">
        <v>1030</v>
      </c>
      <c r="F126" s="183"/>
      <c r="G126" s="183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/>
      <c r="B127" s="172"/>
      <c r="C127" s="240" t="s">
        <v>1537</v>
      </c>
      <c r="D127" s="227"/>
      <c r="E127" s="230">
        <v>15.6</v>
      </c>
      <c r="F127" s="183"/>
      <c r="G127" s="183"/>
      <c r="H127" s="184"/>
      <c r="I127" s="196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40" t="s">
        <v>1538</v>
      </c>
      <c r="D128" s="227"/>
      <c r="E128" s="230">
        <v>-55</v>
      </c>
      <c r="F128" s="183"/>
      <c r="G128" s="183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72"/>
      <c r="C129" s="240" t="s">
        <v>1539</v>
      </c>
      <c r="D129" s="227"/>
      <c r="E129" s="230">
        <v>-41.83</v>
      </c>
      <c r="F129" s="183"/>
      <c r="G129" s="183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/>
      <c r="B130" s="169" t="s">
        <v>1540</v>
      </c>
      <c r="C130" s="221"/>
      <c r="D130" s="192"/>
      <c r="E130" s="193"/>
      <c r="F130" s="194"/>
      <c r="G130" s="189"/>
      <c r="H130" s="184"/>
      <c r="I130" s="196"/>
      <c r="J130" s="164"/>
      <c r="K130" s="164">
        <v>1</v>
      </c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ht="22.5" outlineLevel="1">
      <c r="A131" s="191"/>
      <c r="B131" s="169" t="s">
        <v>1541</v>
      </c>
      <c r="C131" s="221"/>
      <c r="D131" s="192"/>
      <c r="E131" s="193"/>
      <c r="F131" s="194"/>
      <c r="G131" s="189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5" t="str">
        <f>B131</f>
        <v>které se zřizují před úpravami povrchu, a obalení osazených dveřních zárubní před znečištěním při úpravách povrchu nástřikem plastických maltovin včetně pozdějšího odkrytí,</v>
      </c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>
        <v>14</v>
      </c>
      <c r="B132" s="172" t="s">
        <v>1542</v>
      </c>
      <c r="C132" s="219" t="s">
        <v>1543</v>
      </c>
      <c r="D132" s="174" t="s">
        <v>217</v>
      </c>
      <c r="E132" s="177">
        <v>89.3</v>
      </c>
      <c r="F132" s="182"/>
      <c r="G132" s="183">
        <f>E132*F132</f>
        <v>0</v>
      </c>
      <c r="H132" s="184" t="s">
        <v>507</v>
      </c>
      <c r="I132" s="196" t="s">
        <v>207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ht="22.5" outlineLevel="1">
      <c r="A133" s="191"/>
      <c r="B133" s="172"/>
      <c r="C133" s="240" t="s">
        <v>1544</v>
      </c>
      <c r="D133" s="227"/>
      <c r="E133" s="230">
        <v>42.56</v>
      </c>
      <c r="F133" s="183"/>
      <c r="G133" s="183"/>
      <c r="H133" s="184"/>
      <c r="I133" s="196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/>
      <c r="B134" s="172"/>
      <c r="C134" s="240" t="s">
        <v>1545</v>
      </c>
      <c r="D134" s="227"/>
      <c r="E134" s="230">
        <v>46.74</v>
      </c>
      <c r="F134" s="183"/>
      <c r="G134" s="183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69" t="s">
        <v>1546</v>
      </c>
      <c r="C135" s="221"/>
      <c r="D135" s="192"/>
      <c r="E135" s="193"/>
      <c r="F135" s="194"/>
      <c r="G135" s="189"/>
      <c r="H135" s="184"/>
      <c r="I135" s="196"/>
      <c r="J135" s="164"/>
      <c r="K135" s="164">
        <v>1</v>
      </c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ht="22.5" outlineLevel="1">
      <c r="A136" s="191"/>
      <c r="B136" s="169" t="s">
        <v>1547</v>
      </c>
      <c r="C136" s="221"/>
      <c r="D136" s="192"/>
      <c r="E136" s="193"/>
      <c r="F136" s="194"/>
      <c r="G136" s="189"/>
      <c r="H136" s="184"/>
      <c r="I136" s="196"/>
      <c r="J136" s="164"/>
      <c r="K136" s="164">
        <v>2</v>
      </c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5" t="str">
        <f>B136</f>
        <v>611 40-16 za přísadu pro zvýšení přilnavosti postřiku (pod jádro omítky k hladkému podkladu), nebo vyspravení, nebo do štukové vrstvy (zde neplatí 610 99 Zakrývání)</v>
      </c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>
        <v>15</v>
      </c>
      <c r="B137" s="172" t="s">
        <v>1548</v>
      </c>
      <c r="C137" s="219" t="s">
        <v>1549</v>
      </c>
      <c r="D137" s="174" t="s">
        <v>217</v>
      </c>
      <c r="E137" s="177">
        <v>352</v>
      </c>
      <c r="F137" s="182"/>
      <c r="G137" s="183">
        <f>E137*F137</f>
        <v>0</v>
      </c>
      <c r="H137" s="184" t="s">
        <v>507</v>
      </c>
      <c r="I137" s="196" t="s">
        <v>207</v>
      </c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>
        <v>21</v>
      </c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20" t="s">
        <v>1550</v>
      </c>
      <c r="D138" s="175"/>
      <c r="E138" s="178"/>
      <c r="F138" s="185"/>
      <c r="G138" s="186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5" t="str">
        <f>C138</f>
        <v>Stěrkování SDVK podkladu.</v>
      </c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69" t="s">
        <v>1551</v>
      </c>
      <c r="C139" s="221"/>
      <c r="D139" s="192"/>
      <c r="E139" s="193"/>
      <c r="F139" s="194"/>
      <c r="G139" s="189"/>
      <c r="H139" s="184"/>
      <c r="I139" s="196"/>
      <c r="J139" s="164"/>
      <c r="K139" s="164">
        <v>1</v>
      </c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69" t="s">
        <v>1552</v>
      </c>
      <c r="C140" s="221"/>
      <c r="D140" s="192"/>
      <c r="E140" s="193"/>
      <c r="F140" s="194"/>
      <c r="G140" s="189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>
        <v>16</v>
      </c>
      <c r="B141" s="172" t="s">
        <v>1553</v>
      </c>
      <c r="C141" s="219" t="s">
        <v>1554</v>
      </c>
      <c r="D141" s="174" t="s">
        <v>217</v>
      </c>
      <c r="E141" s="177">
        <v>351.8</v>
      </c>
      <c r="F141" s="182"/>
      <c r="G141" s="183">
        <f>E141*F141</f>
        <v>0</v>
      </c>
      <c r="H141" s="184" t="s">
        <v>507</v>
      </c>
      <c r="I141" s="196" t="s">
        <v>207</v>
      </c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>
        <v>21</v>
      </c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/>
      <c r="B142" s="172"/>
      <c r="C142" s="220" t="s">
        <v>1555</v>
      </c>
      <c r="D142" s="175"/>
      <c r="E142" s="178"/>
      <c r="F142" s="185"/>
      <c r="G142" s="186"/>
      <c r="H142" s="184"/>
      <c r="I142" s="196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5" t="str">
        <f>C142</f>
        <v>Na SDVK podklad.</v>
      </c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40" t="s">
        <v>1556</v>
      </c>
      <c r="D143" s="227"/>
      <c r="E143" s="230">
        <v>344</v>
      </c>
      <c r="F143" s="183"/>
      <c r="G143" s="183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/>
      <c r="B144" s="172"/>
      <c r="C144" s="240" t="s">
        <v>1557</v>
      </c>
      <c r="D144" s="227"/>
      <c r="E144" s="230">
        <v>7.8</v>
      </c>
      <c r="F144" s="183"/>
      <c r="G144" s="183"/>
      <c r="H144" s="184"/>
      <c r="I144" s="196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69" t="s">
        <v>1558</v>
      </c>
      <c r="C145" s="221"/>
      <c r="D145" s="192"/>
      <c r="E145" s="193"/>
      <c r="F145" s="194"/>
      <c r="G145" s="189"/>
      <c r="H145" s="184"/>
      <c r="I145" s="196"/>
      <c r="J145" s="164"/>
      <c r="K145" s="164">
        <v>1</v>
      </c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>
        <v>17</v>
      </c>
      <c r="B146" s="172" t="s">
        <v>1559</v>
      </c>
      <c r="C146" s="219" t="s">
        <v>1560</v>
      </c>
      <c r="D146" s="174" t="s">
        <v>249</v>
      </c>
      <c r="E146" s="177">
        <v>373.4</v>
      </c>
      <c r="F146" s="182"/>
      <c r="G146" s="183">
        <f>E146*F146</f>
        <v>0</v>
      </c>
      <c r="H146" s="184" t="s">
        <v>540</v>
      </c>
      <c r="I146" s="196" t="s">
        <v>207</v>
      </c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>
        <v>21</v>
      </c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40" t="s">
        <v>619</v>
      </c>
      <c r="D147" s="227"/>
      <c r="E147" s="230"/>
      <c r="F147" s="183"/>
      <c r="G147" s="183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ht="33.75" outlineLevel="1">
      <c r="A148" s="191"/>
      <c r="B148" s="172"/>
      <c r="C148" s="240" t="s">
        <v>1561</v>
      </c>
      <c r="D148" s="227"/>
      <c r="E148" s="230">
        <v>104</v>
      </c>
      <c r="F148" s="183"/>
      <c r="G148" s="183"/>
      <c r="H148" s="184"/>
      <c r="I148" s="196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ht="33.75" outlineLevel="1">
      <c r="A149" s="191"/>
      <c r="B149" s="172"/>
      <c r="C149" s="240" t="s">
        <v>1562</v>
      </c>
      <c r="D149" s="227"/>
      <c r="E149" s="230">
        <v>269.39999999999998</v>
      </c>
      <c r="F149" s="183"/>
      <c r="G149" s="183"/>
      <c r="H149" s="184"/>
      <c r="I149" s="196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69" t="s">
        <v>1563</v>
      </c>
      <c r="C150" s="221"/>
      <c r="D150" s="192"/>
      <c r="E150" s="193"/>
      <c r="F150" s="194"/>
      <c r="G150" s="189"/>
      <c r="H150" s="184"/>
      <c r="I150" s="196"/>
      <c r="J150" s="164"/>
      <c r="K150" s="164">
        <v>1</v>
      </c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/>
      <c r="B151" s="169" t="s">
        <v>1564</v>
      </c>
      <c r="C151" s="221"/>
      <c r="D151" s="192"/>
      <c r="E151" s="193"/>
      <c r="F151" s="194"/>
      <c r="G151" s="189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>
        <v>18</v>
      </c>
      <c r="B152" s="172" t="s">
        <v>1565</v>
      </c>
      <c r="C152" s="219" t="s">
        <v>1566</v>
      </c>
      <c r="D152" s="174" t="s">
        <v>217</v>
      </c>
      <c r="E152" s="177">
        <v>15.6</v>
      </c>
      <c r="F152" s="182"/>
      <c r="G152" s="183">
        <f>E152*F152</f>
        <v>0</v>
      </c>
      <c r="H152" s="184" t="s">
        <v>540</v>
      </c>
      <c r="I152" s="196" t="s">
        <v>207</v>
      </c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>
        <v>21</v>
      </c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ht="33.75" outlineLevel="1">
      <c r="A153" s="191"/>
      <c r="B153" s="172"/>
      <c r="C153" s="240" t="s">
        <v>1567</v>
      </c>
      <c r="D153" s="227"/>
      <c r="E153" s="230">
        <v>15.6</v>
      </c>
      <c r="F153" s="183"/>
      <c r="G153" s="183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69" t="s">
        <v>1568</v>
      </c>
      <c r="C154" s="221"/>
      <c r="D154" s="192"/>
      <c r="E154" s="193"/>
      <c r="F154" s="194"/>
      <c r="G154" s="189"/>
      <c r="H154" s="184"/>
      <c r="I154" s="196"/>
      <c r="J154" s="164"/>
      <c r="K154" s="164">
        <v>1</v>
      </c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/>
      <c r="B155" s="169" t="s">
        <v>1569</v>
      </c>
      <c r="C155" s="221"/>
      <c r="D155" s="192"/>
      <c r="E155" s="193"/>
      <c r="F155" s="194"/>
      <c r="G155" s="189"/>
      <c r="H155" s="184"/>
      <c r="I155" s="196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>
        <v>19</v>
      </c>
      <c r="B156" s="172" t="s">
        <v>1570</v>
      </c>
      <c r="C156" s="219" t="s">
        <v>1571</v>
      </c>
      <c r="D156" s="174" t="s">
        <v>217</v>
      </c>
      <c r="E156" s="177">
        <v>538.20899999999995</v>
      </c>
      <c r="F156" s="182"/>
      <c r="G156" s="183">
        <f>E156*F156</f>
        <v>0</v>
      </c>
      <c r="H156" s="184" t="s">
        <v>507</v>
      </c>
      <c r="I156" s="196" t="s">
        <v>207</v>
      </c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>
        <v>21</v>
      </c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40" t="s">
        <v>623</v>
      </c>
      <c r="D157" s="227"/>
      <c r="E157" s="230"/>
      <c r="F157" s="183"/>
      <c r="G157" s="183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40" t="s">
        <v>1572</v>
      </c>
      <c r="D158" s="227"/>
      <c r="E158" s="230">
        <v>60.9</v>
      </c>
      <c r="F158" s="183"/>
      <c r="G158" s="183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40" t="s">
        <v>1573</v>
      </c>
      <c r="D159" s="227"/>
      <c r="E159" s="230">
        <v>-9.02</v>
      </c>
      <c r="F159" s="183"/>
      <c r="G159" s="183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/>
      <c r="B160" s="172"/>
      <c r="C160" s="240" t="s">
        <v>1574</v>
      </c>
      <c r="D160" s="227"/>
      <c r="E160" s="230">
        <v>52.36</v>
      </c>
      <c r="F160" s="183"/>
      <c r="G160" s="183"/>
      <c r="H160" s="184"/>
      <c r="I160" s="196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/>
      <c r="B161" s="172"/>
      <c r="C161" s="240" t="s">
        <v>1575</v>
      </c>
      <c r="D161" s="227"/>
      <c r="E161" s="230">
        <v>-2.0499999999999998</v>
      </c>
      <c r="F161" s="183"/>
      <c r="G161" s="183"/>
      <c r="H161" s="184"/>
      <c r="I161" s="196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72"/>
      <c r="C162" s="240" t="s">
        <v>1576</v>
      </c>
      <c r="D162" s="227"/>
      <c r="E162" s="230">
        <v>26.04</v>
      </c>
      <c r="F162" s="183"/>
      <c r="G162" s="183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40" t="s">
        <v>1577</v>
      </c>
      <c r="D163" s="227"/>
      <c r="E163" s="230">
        <v>-2.46</v>
      </c>
      <c r="F163" s="183"/>
      <c r="G163" s="183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/>
      <c r="B164" s="172"/>
      <c r="C164" s="240" t="s">
        <v>1578</v>
      </c>
      <c r="D164" s="227"/>
      <c r="E164" s="230">
        <v>30.38</v>
      </c>
      <c r="F164" s="183"/>
      <c r="G164" s="183"/>
      <c r="H164" s="184"/>
      <c r="I164" s="196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/>
      <c r="B165" s="172"/>
      <c r="C165" s="240" t="s">
        <v>1577</v>
      </c>
      <c r="D165" s="227"/>
      <c r="E165" s="230">
        <v>-2.46</v>
      </c>
      <c r="F165" s="183"/>
      <c r="G165" s="183"/>
      <c r="H165" s="184"/>
      <c r="I165" s="196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/>
      <c r="B166" s="172"/>
      <c r="C166" s="240" t="s">
        <v>1579</v>
      </c>
      <c r="D166" s="227"/>
      <c r="E166" s="230">
        <v>85.203999999999994</v>
      </c>
      <c r="F166" s="183"/>
      <c r="G166" s="183"/>
      <c r="H166" s="184"/>
      <c r="I166" s="196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40" t="s">
        <v>1580</v>
      </c>
      <c r="D167" s="227"/>
      <c r="E167" s="230">
        <v>-3.4849999999999999</v>
      </c>
      <c r="F167" s="183"/>
      <c r="G167" s="183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72"/>
      <c r="C168" s="240" t="s">
        <v>1581</v>
      </c>
      <c r="D168" s="227"/>
      <c r="E168" s="230">
        <v>86.8</v>
      </c>
      <c r="F168" s="183"/>
      <c r="G168" s="183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/>
      <c r="B169" s="172"/>
      <c r="C169" s="240" t="s">
        <v>1580</v>
      </c>
      <c r="D169" s="227"/>
      <c r="E169" s="230">
        <v>-3.4849999999999999</v>
      </c>
      <c r="F169" s="183"/>
      <c r="G169" s="183"/>
      <c r="H169" s="184"/>
      <c r="I169" s="196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/>
      <c r="B170" s="172"/>
      <c r="C170" s="240" t="s">
        <v>1582</v>
      </c>
      <c r="D170" s="227"/>
      <c r="E170" s="230">
        <v>65.8</v>
      </c>
      <c r="F170" s="183"/>
      <c r="G170" s="183"/>
      <c r="H170" s="184"/>
      <c r="I170" s="196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40" t="s">
        <v>1583</v>
      </c>
      <c r="D171" s="227"/>
      <c r="E171" s="230">
        <v>-10.455</v>
      </c>
      <c r="F171" s="183"/>
      <c r="G171" s="183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40" t="s">
        <v>1584</v>
      </c>
      <c r="D172" s="227"/>
      <c r="E172" s="230">
        <v>142.24</v>
      </c>
      <c r="F172" s="183"/>
      <c r="G172" s="183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72"/>
      <c r="C173" s="240" t="s">
        <v>1585</v>
      </c>
      <c r="D173" s="227"/>
      <c r="E173" s="230">
        <v>-18.7</v>
      </c>
      <c r="F173" s="183"/>
      <c r="G173" s="183"/>
      <c r="H173" s="184"/>
      <c r="I173" s="196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/>
      <c r="B174" s="172"/>
      <c r="C174" s="240" t="s">
        <v>223</v>
      </c>
      <c r="D174" s="227"/>
      <c r="E174" s="230"/>
      <c r="F174" s="183"/>
      <c r="G174" s="183"/>
      <c r="H174" s="184"/>
      <c r="I174" s="196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72"/>
      <c r="C175" s="240" t="s">
        <v>1586</v>
      </c>
      <c r="D175" s="227"/>
      <c r="E175" s="230">
        <v>1.08</v>
      </c>
      <c r="F175" s="183"/>
      <c r="G175" s="183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/>
      <c r="B176" s="172"/>
      <c r="C176" s="240" t="s">
        <v>1587</v>
      </c>
      <c r="D176" s="227"/>
      <c r="E176" s="230">
        <v>1</v>
      </c>
      <c r="F176" s="183"/>
      <c r="G176" s="183"/>
      <c r="H176" s="184"/>
      <c r="I176" s="196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/>
      <c r="B177" s="172"/>
      <c r="C177" s="240" t="s">
        <v>223</v>
      </c>
      <c r="D177" s="227"/>
      <c r="E177" s="230"/>
      <c r="F177" s="183"/>
      <c r="G177" s="183"/>
      <c r="H177" s="184"/>
      <c r="I177" s="196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72"/>
      <c r="C178" s="240" t="s">
        <v>598</v>
      </c>
      <c r="D178" s="227"/>
      <c r="E178" s="230">
        <v>28.92</v>
      </c>
      <c r="F178" s="183"/>
      <c r="G178" s="183"/>
      <c r="H178" s="184"/>
      <c r="I178" s="196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/>
      <c r="B179" s="172"/>
      <c r="C179" s="240" t="s">
        <v>599</v>
      </c>
      <c r="D179" s="227"/>
      <c r="E179" s="230">
        <v>9.6</v>
      </c>
      <c r="F179" s="183"/>
      <c r="G179" s="183"/>
      <c r="H179" s="184"/>
      <c r="I179" s="196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/>
      <c r="B180" s="169" t="s">
        <v>1588</v>
      </c>
      <c r="C180" s="221"/>
      <c r="D180" s="192"/>
      <c r="E180" s="193"/>
      <c r="F180" s="194"/>
      <c r="G180" s="189"/>
      <c r="H180" s="184"/>
      <c r="I180" s="196"/>
      <c r="J180" s="164"/>
      <c r="K180" s="164">
        <v>1</v>
      </c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69" t="s">
        <v>1589</v>
      </c>
      <c r="C181" s="221"/>
      <c r="D181" s="192"/>
      <c r="E181" s="193"/>
      <c r="F181" s="194"/>
      <c r="G181" s="189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69" t="s">
        <v>1590</v>
      </c>
      <c r="C182" s="221"/>
      <c r="D182" s="192"/>
      <c r="E182" s="193"/>
      <c r="F182" s="194"/>
      <c r="G182" s="189"/>
      <c r="H182" s="184"/>
      <c r="I182" s="196"/>
      <c r="J182" s="164"/>
      <c r="K182" s="164">
        <v>2</v>
      </c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>
        <v>20</v>
      </c>
      <c r="B183" s="172" t="s">
        <v>1591</v>
      </c>
      <c r="C183" s="219" t="s">
        <v>1592</v>
      </c>
      <c r="D183" s="174" t="s">
        <v>249</v>
      </c>
      <c r="E183" s="177">
        <v>121.3</v>
      </c>
      <c r="F183" s="182"/>
      <c r="G183" s="183">
        <f>E183*F183</f>
        <v>0</v>
      </c>
      <c r="H183" s="184" t="s">
        <v>507</v>
      </c>
      <c r="I183" s="196" t="s">
        <v>207</v>
      </c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>
        <v>21</v>
      </c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ht="33.75" outlineLevel="1">
      <c r="A184" s="191"/>
      <c r="B184" s="172"/>
      <c r="C184" s="240" t="s">
        <v>1593</v>
      </c>
      <c r="D184" s="227"/>
      <c r="E184" s="230">
        <v>96.3</v>
      </c>
      <c r="F184" s="183"/>
      <c r="G184" s="183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/>
      <c r="B185" s="172"/>
      <c r="C185" s="240" t="s">
        <v>1594</v>
      </c>
      <c r="D185" s="227"/>
      <c r="E185" s="230">
        <v>25</v>
      </c>
      <c r="F185" s="183"/>
      <c r="G185" s="183"/>
      <c r="H185" s="184"/>
      <c r="I185" s="196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/>
      <c r="B186" s="169" t="s">
        <v>1595</v>
      </c>
      <c r="C186" s="221"/>
      <c r="D186" s="192"/>
      <c r="E186" s="193"/>
      <c r="F186" s="194"/>
      <c r="G186" s="189"/>
      <c r="H186" s="184"/>
      <c r="I186" s="196"/>
      <c r="J186" s="164"/>
      <c r="K186" s="164">
        <v>1</v>
      </c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>
        <v>21</v>
      </c>
      <c r="B187" s="172" t="s">
        <v>1596</v>
      </c>
      <c r="C187" s="219" t="s">
        <v>1554</v>
      </c>
      <c r="D187" s="174" t="s">
        <v>217</v>
      </c>
      <c r="E187" s="177">
        <v>32.46</v>
      </c>
      <c r="F187" s="182"/>
      <c r="G187" s="183">
        <f>E187*F187</f>
        <v>0</v>
      </c>
      <c r="H187" s="184" t="s">
        <v>507</v>
      </c>
      <c r="I187" s="196" t="s">
        <v>207</v>
      </c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>
        <v>21</v>
      </c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40" t="s">
        <v>1597</v>
      </c>
      <c r="D188" s="227"/>
      <c r="E188" s="230">
        <v>4.5599999999999996</v>
      </c>
      <c r="F188" s="183"/>
      <c r="G188" s="183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/>
      <c r="B189" s="172"/>
      <c r="C189" s="240" t="s">
        <v>1598</v>
      </c>
      <c r="D189" s="227"/>
      <c r="E189" s="230">
        <v>16.739999999999998</v>
      </c>
      <c r="F189" s="183"/>
      <c r="G189" s="183"/>
      <c r="H189" s="184"/>
      <c r="I189" s="196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40" t="s">
        <v>1599</v>
      </c>
      <c r="D190" s="227"/>
      <c r="E190" s="230">
        <v>11.16</v>
      </c>
      <c r="F190" s="183"/>
      <c r="G190" s="183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>
      <c r="A191" s="190" t="s">
        <v>145</v>
      </c>
      <c r="B191" s="171" t="s">
        <v>695</v>
      </c>
      <c r="C191" s="218" t="s">
        <v>1600</v>
      </c>
      <c r="D191" s="173"/>
      <c r="E191" s="176"/>
      <c r="F191" s="187">
        <f>SUM(G192:G226)</f>
        <v>0</v>
      </c>
      <c r="G191" s="188"/>
      <c r="H191" s="181"/>
      <c r="I191" s="195"/>
    </row>
    <row r="192" spans="1:60" outlineLevel="1">
      <c r="A192" s="191"/>
      <c r="B192" s="225" t="s">
        <v>1486</v>
      </c>
      <c r="C192" s="239"/>
      <c r="D192" s="226"/>
      <c r="E192" s="229"/>
      <c r="F192" s="232"/>
      <c r="G192" s="233"/>
      <c r="H192" s="184"/>
      <c r="I192" s="196"/>
      <c r="J192" s="164"/>
      <c r="K192" s="164">
        <v>1</v>
      </c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/>
      <c r="B193" s="169" t="s">
        <v>1483</v>
      </c>
      <c r="C193" s="221"/>
      <c r="D193" s="192"/>
      <c r="E193" s="193"/>
      <c r="F193" s="194"/>
      <c r="G193" s="189"/>
      <c r="H193" s="184"/>
      <c r="I193" s="196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>
        <v>22</v>
      </c>
      <c r="B194" s="172" t="s">
        <v>1601</v>
      </c>
      <c r="C194" s="219" t="s">
        <v>1602</v>
      </c>
      <c r="D194" s="174" t="s">
        <v>217</v>
      </c>
      <c r="E194" s="177">
        <v>47.5</v>
      </c>
      <c r="F194" s="182"/>
      <c r="G194" s="183">
        <f>E194*F194</f>
        <v>0</v>
      </c>
      <c r="H194" s="184" t="s">
        <v>507</v>
      </c>
      <c r="I194" s="196" t="s">
        <v>207</v>
      </c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>
        <v>21</v>
      </c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72"/>
      <c r="C195" s="220" t="s">
        <v>1603</v>
      </c>
      <c r="D195" s="175"/>
      <c r="E195" s="178"/>
      <c r="F195" s="185"/>
      <c r="G195" s="186"/>
      <c r="H195" s="184"/>
      <c r="I195" s="196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5" t="str">
        <f>C195</f>
        <v>průjezd zásobovací</v>
      </c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/>
      <c r="B196" s="172"/>
      <c r="C196" s="240" t="s">
        <v>1604</v>
      </c>
      <c r="D196" s="227"/>
      <c r="E196" s="230">
        <v>47.5</v>
      </c>
      <c r="F196" s="183"/>
      <c r="G196" s="183"/>
      <c r="H196" s="184"/>
      <c r="I196" s="196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69" t="s">
        <v>1605</v>
      </c>
      <c r="C197" s="221"/>
      <c r="D197" s="192"/>
      <c r="E197" s="193"/>
      <c r="F197" s="194"/>
      <c r="G197" s="189"/>
      <c r="H197" s="184"/>
      <c r="I197" s="196"/>
      <c r="J197" s="164"/>
      <c r="K197" s="164">
        <v>1</v>
      </c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ht="22.5" outlineLevel="1">
      <c r="A198" s="191"/>
      <c r="B198" s="169" t="s">
        <v>1606</v>
      </c>
      <c r="C198" s="221"/>
      <c r="D198" s="192"/>
      <c r="E198" s="193"/>
      <c r="F198" s="194"/>
      <c r="G198" s="189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5" t="str">
        <f>B198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69" t="s">
        <v>1607</v>
      </c>
      <c r="C199" s="221"/>
      <c r="D199" s="192"/>
      <c r="E199" s="193"/>
      <c r="F199" s="194"/>
      <c r="G199" s="189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ht="22.5" outlineLevel="1">
      <c r="A200" s="191">
        <v>23</v>
      </c>
      <c r="B200" s="172" t="s">
        <v>1608</v>
      </c>
      <c r="C200" s="219" t="s">
        <v>1609</v>
      </c>
      <c r="D200" s="174" t="s">
        <v>217</v>
      </c>
      <c r="E200" s="177">
        <v>22.71</v>
      </c>
      <c r="F200" s="182"/>
      <c r="G200" s="183">
        <f>E200*F200</f>
        <v>0</v>
      </c>
      <c r="H200" s="184" t="s">
        <v>507</v>
      </c>
      <c r="I200" s="196" t="s">
        <v>207</v>
      </c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>
        <v>21</v>
      </c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20" t="s">
        <v>1610</v>
      </c>
      <c r="D201" s="175"/>
      <c r="E201" s="178"/>
      <c r="F201" s="185"/>
      <c r="G201" s="186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5" t="str">
        <f>C201</f>
        <v>Položka neobsahuje kontaktní nátěr a povrchovou úpravu omítkou.</v>
      </c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91"/>
      <c r="B202" s="172"/>
      <c r="C202" s="240" t="s">
        <v>1611</v>
      </c>
      <c r="D202" s="227"/>
      <c r="E202" s="230">
        <v>24.6</v>
      </c>
      <c r="F202" s="183"/>
      <c r="G202" s="183"/>
      <c r="H202" s="184"/>
      <c r="I202" s="196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/>
      <c r="B203" s="172"/>
      <c r="C203" s="240" t="s">
        <v>1612</v>
      </c>
      <c r="D203" s="227"/>
      <c r="E203" s="230">
        <v>-1.89</v>
      </c>
      <c r="F203" s="183"/>
      <c r="G203" s="183"/>
      <c r="H203" s="184"/>
      <c r="I203" s="196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ht="22.5" outlineLevel="1">
      <c r="A204" s="191">
        <v>24</v>
      </c>
      <c r="B204" s="172" t="s">
        <v>1613</v>
      </c>
      <c r="C204" s="219" t="s">
        <v>1614</v>
      </c>
      <c r="D204" s="174" t="s">
        <v>217</v>
      </c>
      <c r="E204" s="177">
        <v>41.92</v>
      </c>
      <c r="F204" s="182"/>
      <c r="G204" s="183">
        <f>E204*F204</f>
        <v>0</v>
      </c>
      <c r="H204" s="184" t="s">
        <v>507</v>
      </c>
      <c r="I204" s="196" t="s">
        <v>207</v>
      </c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>
        <v>21</v>
      </c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/>
      <c r="B205" s="172"/>
      <c r="C205" s="220" t="s">
        <v>1610</v>
      </c>
      <c r="D205" s="175"/>
      <c r="E205" s="178"/>
      <c r="F205" s="185"/>
      <c r="G205" s="186"/>
      <c r="H205" s="184"/>
      <c r="I205" s="196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5" t="str">
        <f>C205</f>
        <v>Položka neobsahuje kontaktní nátěr a povrchovou úpravu omítkou.</v>
      </c>
      <c r="BB205" s="164"/>
      <c r="BC205" s="164"/>
      <c r="BD205" s="164"/>
      <c r="BE205" s="164"/>
      <c r="BF205" s="164"/>
      <c r="BG205" s="164"/>
      <c r="BH205" s="164"/>
    </row>
    <row r="206" spans="1:60" outlineLevel="1">
      <c r="A206" s="191"/>
      <c r="B206" s="172"/>
      <c r="C206" s="240" t="s">
        <v>1615</v>
      </c>
      <c r="D206" s="227"/>
      <c r="E206" s="230">
        <v>41.92</v>
      </c>
      <c r="F206" s="183"/>
      <c r="G206" s="183"/>
      <c r="H206" s="184"/>
      <c r="I206" s="196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91"/>
      <c r="B207" s="169" t="s">
        <v>1616</v>
      </c>
      <c r="C207" s="221"/>
      <c r="D207" s="192"/>
      <c r="E207" s="193"/>
      <c r="F207" s="194"/>
      <c r="G207" s="189"/>
      <c r="H207" s="184"/>
      <c r="I207" s="196"/>
      <c r="J207" s="164"/>
      <c r="K207" s="164">
        <v>1</v>
      </c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ht="22.5" outlineLevel="1">
      <c r="A208" s="191"/>
      <c r="B208" s="169" t="s">
        <v>1617</v>
      </c>
      <c r="C208" s="221"/>
      <c r="D208" s="192"/>
      <c r="E208" s="193"/>
      <c r="F208" s="194"/>
      <c r="G208" s="189"/>
      <c r="H208" s="184"/>
      <c r="I208" s="196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5" t="str">
        <f>B208</f>
        <v>nanesení lepicího tmelu na izolační desky, nalepení desek, přebroušení desek, natažení stěrky, vtlačení výztužné tkaniny (1,15 m2/m2), přehlazení stěrky. Další vrstvy podle popisu položky.</v>
      </c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>
      <c r="A209" s="191"/>
      <c r="B209" s="169" t="s">
        <v>1618</v>
      </c>
      <c r="C209" s="221"/>
      <c r="D209" s="192"/>
      <c r="E209" s="193"/>
      <c r="F209" s="194"/>
      <c r="G209" s="189"/>
      <c r="H209" s="184"/>
      <c r="I209" s="196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ht="22.5" outlineLevel="1">
      <c r="A210" s="191">
        <v>25</v>
      </c>
      <c r="B210" s="172" t="s">
        <v>1619</v>
      </c>
      <c r="C210" s="219" t="s">
        <v>1620</v>
      </c>
      <c r="D210" s="174" t="s">
        <v>217</v>
      </c>
      <c r="E210" s="177">
        <v>5.34</v>
      </c>
      <c r="F210" s="182"/>
      <c r="G210" s="183">
        <f>E210*F210</f>
        <v>0</v>
      </c>
      <c r="H210" s="184" t="s">
        <v>507</v>
      </c>
      <c r="I210" s="196" t="s">
        <v>207</v>
      </c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>
        <v>21</v>
      </c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/>
      <c r="B211" s="172"/>
      <c r="C211" s="240" t="s">
        <v>1621</v>
      </c>
      <c r="D211" s="227"/>
      <c r="E211" s="230">
        <v>5.34</v>
      </c>
      <c r="F211" s="183"/>
      <c r="G211" s="183"/>
      <c r="H211" s="184"/>
      <c r="I211" s="196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/>
      <c r="B212" s="169" t="s">
        <v>1622</v>
      </c>
      <c r="C212" s="221"/>
      <c r="D212" s="192"/>
      <c r="E212" s="193"/>
      <c r="F212" s="194"/>
      <c r="G212" s="189"/>
      <c r="H212" s="184"/>
      <c r="I212" s="196"/>
      <c r="J212" s="164"/>
      <c r="K212" s="164">
        <v>1</v>
      </c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ht="22.5" outlineLevel="1">
      <c r="A213" s="191"/>
      <c r="B213" s="169" t="s">
        <v>1623</v>
      </c>
      <c r="C213" s="221"/>
      <c r="D213" s="192"/>
      <c r="E213" s="193"/>
      <c r="F213" s="194"/>
      <c r="G213" s="189"/>
      <c r="H213" s="184"/>
      <c r="I213" s="196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5" t="str">
        <f>B213</f>
        <v>nanesení lepicího tmelu na izolační desky, nalepení desek, natažení stěrky, vtlačení výztužné tkaniny (1,15 m2/m2) a přehlazení stěrky. Položka obsahuje  5,0 m parapetních lišt na m2.</v>
      </c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>
      <c r="A214" s="191">
        <v>26</v>
      </c>
      <c r="B214" s="172" t="s">
        <v>1624</v>
      </c>
      <c r="C214" s="219" t="s">
        <v>1625</v>
      </c>
      <c r="D214" s="174" t="s">
        <v>217</v>
      </c>
      <c r="E214" s="177">
        <v>0.3</v>
      </c>
      <c r="F214" s="182"/>
      <c r="G214" s="183">
        <f>E214*F214</f>
        <v>0</v>
      </c>
      <c r="H214" s="184" t="s">
        <v>507</v>
      </c>
      <c r="I214" s="196" t="s">
        <v>207</v>
      </c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>
        <v>21</v>
      </c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/>
      <c r="B215" s="172"/>
      <c r="C215" s="240" t="s">
        <v>1626</v>
      </c>
      <c r="D215" s="227"/>
      <c r="E215" s="230">
        <v>0.3</v>
      </c>
      <c r="F215" s="183"/>
      <c r="G215" s="183"/>
      <c r="H215" s="184"/>
      <c r="I215" s="196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/>
      <c r="B216" s="169" t="s">
        <v>1627</v>
      </c>
      <c r="C216" s="221"/>
      <c r="D216" s="192"/>
      <c r="E216" s="193"/>
      <c r="F216" s="194"/>
      <c r="G216" s="189"/>
      <c r="H216" s="184"/>
      <c r="I216" s="196"/>
      <c r="J216" s="164"/>
      <c r="K216" s="164">
        <v>1</v>
      </c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ht="22.5" outlineLevel="1">
      <c r="A217" s="191"/>
      <c r="B217" s="169" t="s">
        <v>1628</v>
      </c>
      <c r="C217" s="221"/>
      <c r="D217" s="192"/>
      <c r="E217" s="193"/>
      <c r="F217" s="194"/>
      <c r="G217" s="189"/>
      <c r="H217" s="184"/>
      <c r="I217" s="196"/>
      <c r="J217" s="164"/>
      <c r="K217" s="164">
        <v>2</v>
      </c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5" t="str">
        <f>B217</f>
        <v>622 40-17 za přísadu pro zvýšení přilnavosti postřiku (pod jádro omítky k hladkému podkladu) nebo vyspravení nebo do štukové vrstvy (zde neplatí 620 99 Zakrývání otvorů)</v>
      </c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91">
        <v>27</v>
      </c>
      <c r="B218" s="172" t="s">
        <v>1629</v>
      </c>
      <c r="C218" s="219" t="s">
        <v>1630</v>
      </c>
      <c r="D218" s="174" t="s">
        <v>217</v>
      </c>
      <c r="E218" s="177">
        <v>47.5</v>
      </c>
      <c r="F218" s="182"/>
      <c r="G218" s="183">
        <f>E218*F218</f>
        <v>0</v>
      </c>
      <c r="H218" s="184" t="s">
        <v>507</v>
      </c>
      <c r="I218" s="196" t="s">
        <v>207</v>
      </c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>
        <v>21</v>
      </c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91"/>
      <c r="B219" s="169" t="s">
        <v>1631</v>
      </c>
      <c r="C219" s="221"/>
      <c r="D219" s="192"/>
      <c r="E219" s="193"/>
      <c r="F219" s="194"/>
      <c r="G219" s="189"/>
      <c r="H219" s="184"/>
      <c r="I219" s="196"/>
      <c r="J219" s="164"/>
      <c r="K219" s="164">
        <v>1</v>
      </c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>
        <v>28</v>
      </c>
      <c r="B220" s="172" t="s">
        <v>1632</v>
      </c>
      <c r="C220" s="219" t="s">
        <v>1633</v>
      </c>
      <c r="D220" s="174" t="s">
        <v>217</v>
      </c>
      <c r="E220" s="177">
        <v>15.62</v>
      </c>
      <c r="F220" s="182"/>
      <c r="G220" s="183">
        <f>E220*F220</f>
        <v>0</v>
      </c>
      <c r="H220" s="184" t="s">
        <v>507</v>
      </c>
      <c r="I220" s="196" t="s">
        <v>207</v>
      </c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>
        <v>21</v>
      </c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72"/>
      <c r="C221" s="240" t="s">
        <v>1634</v>
      </c>
      <c r="D221" s="227"/>
      <c r="E221" s="230"/>
      <c r="F221" s="183"/>
      <c r="G221" s="183"/>
      <c r="H221" s="184"/>
      <c r="I221" s="196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/>
      <c r="B222" s="172"/>
      <c r="C222" s="240" t="s">
        <v>1635</v>
      </c>
      <c r="D222" s="227"/>
      <c r="E222" s="230">
        <v>8.26</v>
      </c>
      <c r="F222" s="183"/>
      <c r="G222" s="183"/>
      <c r="H222" s="184"/>
      <c r="I222" s="196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>
      <c r="A223" s="191"/>
      <c r="B223" s="172"/>
      <c r="C223" s="240" t="s">
        <v>1636</v>
      </c>
      <c r="D223" s="227"/>
      <c r="E223" s="230">
        <v>7.36</v>
      </c>
      <c r="F223" s="183"/>
      <c r="G223" s="183"/>
      <c r="H223" s="184"/>
      <c r="I223" s="196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</row>
    <row r="224" spans="1:60" ht="22.5" outlineLevel="1">
      <c r="A224" s="191">
        <v>29</v>
      </c>
      <c r="B224" s="172" t="s">
        <v>1637</v>
      </c>
      <c r="C224" s="219" t="s">
        <v>1638</v>
      </c>
      <c r="D224" s="174" t="s">
        <v>217</v>
      </c>
      <c r="E224" s="177">
        <v>19.04</v>
      </c>
      <c r="F224" s="182"/>
      <c r="G224" s="183">
        <f>E224*F224</f>
        <v>0</v>
      </c>
      <c r="H224" s="184"/>
      <c r="I224" s="196" t="s">
        <v>151</v>
      </c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>
        <v>21</v>
      </c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/>
      <c r="B225" s="172"/>
      <c r="C225" s="220" t="s">
        <v>1639</v>
      </c>
      <c r="D225" s="175"/>
      <c r="E225" s="178"/>
      <c r="F225" s="185"/>
      <c r="G225" s="186"/>
      <c r="H225" s="184"/>
      <c r="I225" s="196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5" t="str">
        <f>C225</f>
        <v>Izolant - Spec 01.06.</v>
      </c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/>
      <c r="B226" s="172"/>
      <c r="C226" s="240" t="s">
        <v>1640</v>
      </c>
      <c r="D226" s="227"/>
      <c r="E226" s="230">
        <v>19.04</v>
      </c>
      <c r="F226" s="183"/>
      <c r="G226" s="183"/>
      <c r="H226" s="184"/>
      <c r="I226" s="196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>
      <c r="A227" s="190" t="s">
        <v>145</v>
      </c>
      <c r="B227" s="171" t="s">
        <v>1641</v>
      </c>
      <c r="C227" s="218" t="s">
        <v>1642</v>
      </c>
      <c r="D227" s="173"/>
      <c r="E227" s="176"/>
      <c r="F227" s="187">
        <f>SUM(G228:G273)</f>
        <v>0</v>
      </c>
      <c r="G227" s="188"/>
      <c r="H227" s="181"/>
      <c r="I227" s="195"/>
    </row>
    <row r="228" spans="1:60" outlineLevel="1">
      <c r="A228" s="191"/>
      <c r="B228" s="225" t="s">
        <v>1643</v>
      </c>
      <c r="C228" s="239"/>
      <c r="D228" s="226"/>
      <c r="E228" s="229"/>
      <c r="F228" s="232"/>
      <c r="G228" s="233"/>
      <c r="H228" s="184"/>
      <c r="I228" s="196"/>
      <c r="J228" s="164"/>
      <c r="K228" s="164">
        <v>1</v>
      </c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>
      <c r="A229" s="191"/>
      <c r="B229" s="169" t="s">
        <v>1644</v>
      </c>
      <c r="C229" s="221"/>
      <c r="D229" s="192"/>
      <c r="E229" s="193"/>
      <c r="F229" s="194"/>
      <c r="G229" s="189"/>
      <c r="H229" s="184"/>
      <c r="I229" s="196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>
      <c r="A230" s="191"/>
      <c r="B230" s="169" t="s">
        <v>1645</v>
      </c>
      <c r="C230" s="221"/>
      <c r="D230" s="192"/>
      <c r="E230" s="193"/>
      <c r="F230" s="194"/>
      <c r="G230" s="189"/>
      <c r="H230" s="184"/>
      <c r="I230" s="196"/>
      <c r="J230" s="164"/>
      <c r="K230" s="164">
        <v>2</v>
      </c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</row>
    <row r="231" spans="1:60" outlineLevel="1">
      <c r="A231" s="191">
        <v>30</v>
      </c>
      <c r="B231" s="172" t="s">
        <v>1646</v>
      </c>
      <c r="C231" s="219" t="s">
        <v>1647</v>
      </c>
      <c r="D231" s="174" t="s">
        <v>217</v>
      </c>
      <c r="E231" s="177">
        <v>305</v>
      </c>
      <c r="F231" s="182"/>
      <c r="G231" s="183">
        <f>E231*F231</f>
        <v>0</v>
      </c>
      <c r="H231" s="184" t="s">
        <v>507</v>
      </c>
      <c r="I231" s="196" t="s">
        <v>207</v>
      </c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>
        <v>21</v>
      </c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>
      <c r="A232" s="191"/>
      <c r="B232" s="172"/>
      <c r="C232" s="220" t="s">
        <v>1648</v>
      </c>
      <c r="D232" s="175"/>
      <c r="E232" s="178"/>
      <c r="F232" s="185"/>
      <c r="G232" s="186"/>
      <c r="H232" s="184"/>
      <c r="I232" s="196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5" t="str">
        <f>C232</f>
        <v>spec 15.04</v>
      </c>
      <c r="BB232" s="164"/>
      <c r="BC232" s="164"/>
      <c r="BD232" s="164"/>
      <c r="BE232" s="164"/>
      <c r="BF232" s="164"/>
      <c r="BG232" s="164"/>
      <c r="BH232" s="164"/>
    </row>
    <row r="233" spans="1:60" outlineLevel="1">
      <c r="A233" s="191"/>
      <c r="B233" s="172"/>
      <c r="C233" s="240" t="s">
        <v>623</v>
      </c>
      <c r="D233" s="227"/>
      <c r="E233" s="230"/>
      <c r="F233" s="183"/>
      <c r="G233" s="183"/>
      <c r="H233" s="184"/>
      <c r="I233" s="196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outlineLevel="1">
      <c r="A234" s="191"/>
      <c r="B234" s="172"/>
      <c r="C234" s="240" t="s">
        <v>1649</v>
      </c>
      <c r="D234" s="227"/>
      <c r="E234" s="230">
        <v>305</v>
      </c>
      <c r="F234" s="183"/>
      <c r="G234" s="183"/>
      <c r="H234" s="184"/>
      <c r="I234" s="196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>
      <c r="A235" s="191"/>
      <c r="B235" s="169" t="s">
        <v>1650</v>
      </c>
      <c r="C235" s="221"/>
      <c r="D235" s="192"/>
      <c r="E235" s="193"/>
      <c r="F235" s="194"/>
      <c r="G235" s="189"/>
      <c r="H235" s="184"/>
      <c r="I235" s="196"/>
      <c r="J235" s="164"/>
      <c r="K235" s="164">
        <v>1</v>
      </c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>
      <c r="A236" s="191"/>
      <c r="B236" s="169" t="s">
        <v>1651</v>
      </c>
      <c r="C236" s="221"/>
      <c r="D236" s="192"/>
      <c r="E236" s="193"/>
      <c r="F236" s="194"/>
      <c r="G236" s="189"/>
      <c r="H236" s="184"/>
      <c r="I236" s="196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>
      <c r="A237" s="191">
        <v>31</v>
      </c>
      <c r="B237" s="172" t="s">
        <v>1652</v>
      </c>
      <c r="C237" s="219" t="s">
        <v>1653</v>
      </c>
      <c r="D237" s="174" t="s">
        <v>256</v>
      </c>
      <c r="E237" s="177">
        <v>40.200000000000003</v>
      </c>
      <c r="F237" s="182"/>
      <c r="G237" s="183">
        <f>E237*F237</f>
        <v>0</v>
      </c>
      <c r="H237" s="184" t="s">
        <v>507</v>
      </c>
      <c r="I237" s="196" t="s">
        <v>207</v>
      </c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>
        <v>21</v>
      </c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>
      <c r="A238" s="191"/>
      <c r="B238" s="169" t="s">
        <v>1654</v>
      </c>
      <c r="C238" s="221"/>
      <c r="D238" s="192"/>
      <c r="E238" s="193"/>
      <c r="F238" s="194"/>
      <c r="G238" s="189"/>
      <c r="H238" s="184"/>
      <c r="I238" s="196"/>
      <c r="J238" s="164"/>
      <c r="K238" s="164">
        <v>1</v>
      </c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>
      <c r="A239" s="191"/>
      <c r="B239" s="169" t="s">
        <v>1655</v>
      </c>
      <c r="C239" s="221"/>
      <c r="D239" s="192"/>
      <c r="E239" s="193"/>
      <c r="F239" s="194"/>
      <c r="G239" s="189"/>
      <c r="H239" s="184"/>
      <c r="I239" s="196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>
      <c r="A240" s="191">
        <v>32</v>
      </c>
      <c r="B240" s="172" t="s">
        <v>1656</v>
      </c>
      <c r="C240" s="219" t="s">
        <v>1657</v>
      </c>
      <c r="D240" s="174" t="s">
        <v>256</v>
      </c>
      <c r="E240" s="177">
        <v>40.200000000000003</v>
      </c>
      <c r="F240" s="182"/>
      <c r="G240" s="183">
        <f>E240*F240</f>
        <v>0</v>
      </c>
      <c r="H240" s="184" t="s">
        <v>507</v>
      </c>
      <c r="I240" s="196" t="s">
        <v>207</v>
      </c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>
        <v>21</v>
      </c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 outlineLevel="1">
      <c r="A241" s="191"/>
      <c r="B241" s="169" t="s">
        <v>1658</v>
      </c>
      <c r="C241" s="221"/>
      <c r="D241" s="192"/>
      <c r="E241" s="193"/>
      <c r="F241" s="194"/>
      <c r="G241" s="189"/>
      <c r="H241" s="184"/>
      <c r="I241" s="196"/>
      <c r="J241" s="164"/>
      <c r="K241" s="164">
        <v>1</v>
      </c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>
      <c r="A242" s="191"/>
      <c r="B242" s="169" t="s">
        <v>1659</v>
      </c>
      <c r="C242" s="221"/>
      <c r="D242" s="192"/>
      <c r="E242" s="193"/>
      <c r="F242" s="194"/>
      <c r="G242" s="189"/>
      <c r="H242" s="184"/>
      <c r="I242" s="196"/>
      <c r="J242" s="164"/>
      <c r="K242" s="164">
        <v>2</v>
      </c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>
      <c r="A243" s="191">
        <v>33</v>
      </c>
      <c r="B243" s="172" t="s">
        <v>1660</v>
      </c>
      <c r="C243" s="219" t="s">
        <v>1661</v>
      </c>
      <c r="D243" s="174" t="s">
        <v>426</v>
      </c>
      <c r="E243" s="177">
        <v>0.36559999999999998</v>
      </c>
      <c r="F243" s="182"/>
      <c r="G243" s="183">
        <f>E243*F243</f>
        <v>0</v>
      </c>
      <c r="H243" s="184" t="s">
        <v>507</v>
      </c>
      <c r="I243" s="196" t="s">
        <v>207</v>
      </c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>
        <v>21</v>
      </c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</row>
    <row r="244" spans="1:60" outlineLevel="1">
      <c r="A244" s="191"/>
      <c r="B244" s="172"/>
      <c r="C244" s="240" t="s">
        <v>1662</v>
      </c>
      <c r="D244" s="227"/>
      <c r="E244" s="230">
        <v>0.2019</v>
      </c>
      <c r="F244" s="183"/>
      <c r="G244" s="183"/>
      <c r="H244" s="184"/>
      <c r="I244" s="196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outlineLevel="1">
      <c r="A245" s="191"/>
      <c r="B245" s="172"/>
      <c r="C245" s="240" t="s">
        <v>1663</v>
      </c>
      <c r="D245" s="227"/>
      <c r="E245" s="230">
        <v>9.06E-2</v>
      </c>
      <c r="F245" s="183"/>
      <c r="G245" s="183"/>
      <c r="H245" s="184"/>
      <c r="I245" s="196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>
      <c r="A246" s="191"/>
      <c r="B246" s="172"/>
      <c r="C246" s="240" t="s">
        <v>1664</v>
      </c>
      <c r="D246" s="227"/>
      <c r="E246" s="230">
        <v>7.3099999999999998E-2</v>
      </c>
      <c r="F246" s="183"/>
      <c r="G246" s="183"/>
      <c r="H246" s="184"/>
      <c r="I246" s="196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</row>
    <row r="247" spans="1:60" outlineLevel="1">
      <c r="A247" s="191"/>
      <c r="B247" s="169" t="s">
        <v>1665</v>
      </c>
      <c r="C247" s="221"/>
      <c r="D247" s="192"/>
      <c r="E247" s="193"/>
      <c r="F247" s="194"/>
      <c r="G247" s="189"/>
      <c r="H247" s="184"/>
      <c r="I247" s="196"/>
      <c r="J247" s="164"/>
      <c r="K247" s="164">
        <v>1</v>
      </c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>
      <c r="A248" s="191"/>
      <c r="B248" s="169" t="s">
        <v>1666</v>
      </c>
      <c r="C248" s="221"/>
      <c r="D248" s="192"/>
      <c r="E248" s="193"/>
      <c r="F248" s="194"/>
      <c r="G248" s="189"/>
      <c r="H248" s="184"/>
      <c r="I248" s="196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outlineLevel="1">
      <c r="A249" s="191">
        <v>34</v>
      </c>
      <c r="B249" s="172" t="s">
        <v>1667</v>
      </c>
      <c r="C249" s="219" t="s">
        <v>1668</v>
      </c>
      <c r="D249" s="174" t="s">
        <v>217</v>
      </c>
      <c r="E249" s="177">
        <v>5</v>
      </c>
      <c r="F249" s="182"/>
      <c r="G249" s="183">
        <f>E249*F249</f>
        <v>0</v>
      </c>
      <c r="H249" s="184" t="s">
        <v>507</v>
      </c>
      <c r="I249" s="196" t="s">
        <v>207</v>
      </c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>
        <v>21</v>
      </c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</row>
    <row r="250" spans="1:60" outlineLevel="1">
      <c r="A250" s="191"/>
      <c r="B250" s="172"/>
      <c r="C250" s="240" t="s">
        <v>1669</v>
      </c>
      <c r="D250" s="227"/>
      <c r="E250" s="230">
        <v>5</v>
      </c>
      <c r="F250" s="183"/>
      <c r="G250" s="183"/>
      <c r="H250" s="184"/>
      <c r="I250" s="196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>
      <c r="A251" s="191"/>
      <c r="B251" s="169" t="s">
        <v>1670</v>
      </c>
      <c r="C251" s="221"/>
      <c r="D251" s="192"/>
      <c r="E251" s="193"/>
      <c r="F251" s="194"/>
      <c r="G251" s="189"/>
      <c r="H251" s="184"/>
      <c r="I251" s="196"/>
      <c r="J251" s="164"/>
      <c r="K251" s="164">
        <v>1</v>
      </c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>
      <c r="A252" s="191"/>
      <c r="B252" s="169" t="s">
        <v>1671</v>
      </c>
      <c r="C252" s="221"/>
      <c r="D252" s="192"/>
      <c r="E252" s="193"/>
      <c r="F252" s="194"/>
      <c r="G252" s="189"/>
      <c r="H252" s="184"/>
      <c r="I252" s="196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</row>
    <row r="253" spans="1:60" outlineLevel="1">
      <c r="A253" s="191"/>
      <c r="B253" s="169" t="s">
        <v>1672</v>
      </c>
      <c r="C253" s="221"/>
      <c r="D253" s="192"/>
      <c r="E253" s="193"/>
      <c r="F253" s="194"/>
      <c r="G253" s="189"/>
      <c r="H253" s="184"/>
      <c r="I253" s="196"/>
      <c r="J253" s="164"/>
      <c r="K253" s="164">
        <v>2</v>
      </c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</row>
    <row r="254" spans="1:60" outlineLevel="1">
      <c r="A254" s="191">
        <v>35</v>
      </c>
      <c r="B254" s="172" t="s">
        <v>1673</v>
      </c>
      <c r="C254" s="219" t="s">
        <v>1674</v>
      </c>
      <c r="D254" s="174" t="s">
        <v>217</v>
      </c>
      <c r="E254" s="177">
        <v>260</v>
      </c>
      <c r="F254" s="182"/>
      <c r="G254" s="183">
        <f>E254*F254</f>
        <v>0</v>
      </c>
      <c r="H254" s="184" t="s">
        <v>507</v>
      </c>
      <c r="I254" s="196" t="s">
        <v>207</v>
      </c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>
        <v>21</v>
      </c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 outlineLevel="1">
      <c r="A255" s="191"/>
      <c r="B255" s="172"/>
      <c r="C255" s="240" t="s">
        <v>1675</v>
      </c>
      <c r="D255" s="227"/>
      <c r="E255" s="230">
        <v>260</v>
      </c>
      <c r="F255" s="183"/>
      <c r="G255" s="183"/>
      <c r="H255" s="184"/>
      <c r="I255" s="196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4"/>
      <c r="BB255" s="164"/>
      <c r="BC255" s="164"/>
      <c r="BD255" s="164"/>
      <c r="BE255" s="164"/>
      <c r="BF255" s="164"/>
      <c r="BG255" s="164"/>
      <c r="BH255" s="164"/>
    </row>
    <row r="256" spans="1:60" outlineLevel="1">
      <c r="A256" s="191"/>
      <c r="B256" s="169" t="s">
        <v>1676</v>
      </c>
      <c r="C256" s="221"/>
      <c r="D256" s="192"/>
      <c r="E256" s="193"/>
      <c r="F256" s="194"/>
      <c r="G256" s="189"/>
      <c r="H256" s="184"/>
      <c r="I256" s="196"/>
      <c r="J256" s="164"/>
      <c r="K256" s="164">
        <v>1</v>
      </c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>
      <c r="A257" s="191">
        <v>36</v>
      </c>
      <c r="B257" s="172" t="s">
        <v>1677</v>
      </c>
      <c r="C257" s="219" t="s">
        <v>1678</v>
      </c>
      <c r="D257" s="174" t="s">
        <v>249</v>
      </c>
      <c r="E257" s="177">
        <v>691</v>
      </c>
      <c r="F257" s="182"/>
      <c r="G257" s="183">
        <f>E257*F257</f>
        <v>0</v>
      </c>
      <c r="H257" s="184" t="s">
        <v>1269</v>
      </c>
      <c r="I257" s="196" t="s">
        <v>207</v>
      </c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>
        <v>21</v>
      </c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outlineLevel="1">
      <c r="A258" s="191"/>
      <c r="B258" s="172"/>
      <c r="C258" s="240" t="s">
        <v>1679</v>
      </c>
      <c r="D258" s="227"/>
      <c r="E258" s="230">
        <v>330</v>
      </c>
      <c r="F258" s="183"/>
      <c r="G258" s="183"/>
      <c r="H258" s="184"/>
      <c r="I258" s="196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 outlineLevel="1">
      <c r="A259" s="191"/>
      <c r="B259" s="172"/>
      <c r="C259" s="240" t="s">
        <v>1680</v>
      </c>
      <c r="D259" s="227"/>
      <c r="E259" s="230">
        <v>97</v>
      </c>
      <c r="F259" s="183"/>
      <c r="G259" s="183"/>
      <c r="H259" s="184"/>
      <c r="I259" s="196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outlineLevel="1">
      <c r="A260" s="191"/>
      <c r="B260" s="172"/>
      <c r="C260" s="240" t="s">
        <v>1681</v>
      </c>
      <c r="D260" s="227"/>
      <c r="E260" s="230">
        <v>264</v>
      </c>
      <c r="F260" s="183"/>
      <c r="G260" s="183"/>
      <c r="H260" s="184"/>
      <c r="I260" s="196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outlineLevel="1">
      <c r="A261" s="191">
        <v>37</v>
      </c>
      <c r="B261" s="172" t="s">
        <v>1682</v>
      </c>
      <c r="C261" s="219" t="s">
        <v>1683</v>
      </c>
      <c r="D261" s="174" t="s">
        <v>256</v>
      </c>
      <c r="E261" s="177">
        <v>40.200000000000003</v>
      </c>
      <c r="F261" s="182"/>
      <c r="G261" s="183">
        <f>E261*F261</f>
        <v>0</v>
      </c>
      <c r="H261" s="184"/>
      <c r="I261" s="196" t="s">
        <v>151</v>
      </c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>
        <v>21</v>
      </c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outlineLevel="1">
      <c r="A262" s="191"/>
      <c r="B262" s="172"/>
      <c r="C262" s="220" t="s">
        <v>1684</v>
      </c>
      <c r="D262" s="175"/>
      <c r="E262" s="178"/>
      <c r="F262" s="185"/>
      <c r="G262" s="186"/>
      <c r="H262" s="184"/>
      <c r="I262" s="196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5" t="str">
        <f>C262</f>
        <v>spec 04.01</v>
      </c>
      <c r="BB262" s="164"/>
      <c r="BC262" s="164"/>
      <c r="BD262" s="164"/>
      <c r="BE262" s="164"/>
      <c r="BF262" s="164"/>
      <c r="BG262" s="164"/>
      <c r="BH262" s="164"/>
    </row>
    <row r="263" spans="1:60" outlineLevel="1">
      <c r="A263" s="191"/>
      <c r="B263" s="172"/>
      <c r="C263" s="240" t="s">
        <v>1685</v>
      </c>
      <c r="D263" s="227"/>
      <c r="E263" s="230">
        <v>15.51</v>
      </c>
      <c r="F263" s="183"/>
      <c r="G263" s="183"/>
      <c r="H263" s="184"/>
      <c r="I263" s="196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outlineLevel="1">
      <c r="A264" s="191"/>
      <c r="B264" s="172"/>
      <c r="C264" s="240" t="s">
        <v>1686</v>
      </c>
      <c r="D264" s="227"/>
      <c r="E264" s="230">
        <v>3.41</v>
      </c>
      <c r="F264" s="183"/>
      <c r="G264" s="183"/>
      <c r="H264" s="184"/>
      <c r="I264" s="196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</row>
    <row r="265" spans="1:60" outlineLevel="1">
      <c r="A265" s="191"/>
      <c r="B265" s="172"/>
      <c r="C265" s="240" t="s">
        <v>1687</v>
      </c>
      <c r="D265" s="227"/>
      <c r="E265" s="230">
        <v>21.28</v>
      </c>
      <c r="F265" s="183"/>
      <c r="G265" s="183"/>
      <c r="H265" s="184"/>
      <c r="I265" s="196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outlineLevel="1">
      <c r="A266" s="191">
        <v>38</v>
      </c>
      <c r="B266" s="172" t="s">
        <v>1688</v>
      </c>
      <c r="C266" s="219" t="s">
        <v>1689</v>
      </c>
      <c r="D266" s="174" t="s">
        <v>249</v>
      </c>
      <c r="E266" s="177">
        <v>392.8</v>
      </c>
      <c r="F266" s="182"/>
      <c r="G266" s="183">
        <f>E266*F266</f>
        <v>0</v>
      </c>
      <c r="H266" s="184"/>
      <c r="I266" s="196" t="s">
        <v>151</v>
      </c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>
        <v>21</v>
      </c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</row>
    <row r="267" spans="1:60" outlineLevel="1">
      <c r="A267" s="191"/>
      <c r="B267" s="172"/>
      <c r="C267" s="220" t="s">
        <v>1690</v>
      </c>
      <c r="D267" s="175"/>
      <c r="E267" s="178"/>
      <c r="F267" s="185"/>
      <c r="G267" s="186"/>
      <c r="H267" s="184"/>
      <c r="I267" s="196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5" t="str">
        <f>C267</f>
        <v>Těsnící tmel polyueratanový specifikace (14.01)</v>
      </c>
      <c r="BB267" s="164"/>
      <c r="BC267" s="164"/>
      <c r="BD267" s="164"/>
      <c r="BE267" s="164"/>
      <c r="BF267" s="164"/>
      <c r="BG267" s="164"/>
      <c r="BH267" s="164"/>
    </row>
    <row r="268" spans="1:60" outlineLevel="1">
      <c r="A268" s="191"/>
      <c r="B268" s="172"/>
      <c r="C268" s="220" t="s">
        <v>1691</v>
      </c>
      <c r="D268" s="175"/>
      <c r="E268" s="178"/>
      <c r="F268" s="185"/>
      <c r="G268" s="186"/>
      <c r="H268" s="184"/>
      <c r="I268" s="196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4"/>
      <c r="BA268" s="165" t="str">
        <f>C268</f>
        <v>Provedení ukončovacího fabionu dle technologického předpisu vyrobce systému.</v>
      </c>
      <c r="BB268" s="164"/>
      <c r="BC268" s="164"/>
      <c r="BD268" s="164"/>
      <c r="BE268" s="164"/>
      <c r="BF268" s="164"/>
      <c r="BG268" s="164"/>
      <c r="BH268" s="164"/>
    </row>
    <row r="269" spans="1:60" outlineLevel="1">
      <c r="A269" s="191"/>
      <c r="B269" s="172"/>
      <c r="C269" s="241" t="s">
        <v>223</v>
      </c>
      <c r="D269" s="228"/>
      <c r="E269" s="231"/>
      <c r="F269" s="234"/>
      <c r="G269" s="234"/>
      <c r="H269" s="184"/>
      <c r="I269" s="196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4"/>
      <c r="BB269" s="164"/>
      <c r="BC269" s="164"/>
      <c r="BD269" s="164"/>
      <c r="BE269" s="164"/>
      <c r="BF269" s="164"/>
      <c r="BG269" s="164"/>
      <c r="BH269" s="164"/>
    </row>
    <row r="270" spans="1:60" ht="22.5" outlineLevel="1">
      <c r="A270" s="191"/>
      <c r="B270" s="172"/>
      <c r="C270" s="220" t="s">
        <v>1692</v>
      </c>
      <c r="D270" s="175"/>
      <c r="E270" s="178"/>
      <c r="F270" s="185"/>
      <c r="G270" s="186"/>
      <c r="H270" s="184"/>
      <c r="I270" s="196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  <c r="AZ270" s="164"/>
      <c r="BA270" s="165" t="str">
        <f>C270</f>
        <v>povrch fabionu se musí opatřit ochranným nátěrem, který se bude standardně používat jako pečeticí nátěr na plochy se zvýšenou protiskluzností</v>
      </c>
      <c r="BB270" s="164"/>
      <c r="BC270" s="164"/>
      <c r="BD270" s="164"/>
      <c r="BE270" s="164"/>
      <c r="BF270" s="164"/>
      <c r="BG270" s="164"/>
      <c r="BH270" s="164"/>
    </row>
    <row r="271" spans="1:60" outlineLevel="1">
      <c r="A271" s="191"/>
      <c r="B271" s="172"/>
      <c r="C271" s="240" t="s">
        <v>1693</v>
      </c>
      <c r="D271" s="227"/>
      <c r="E271" s="230"/>
      <c r="F271" s="183"/>
      <c r="G271" s="183"/>
      <c r="H271" s="184"/>
      <c r="I271" s="196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  <c r="AZ271" s="164"/>
      <c r="BA271" s="164"/>
      <c r="BB271" s="164"/>
      <c r="BC271" s="164"/>
      <c r="BD271" s="164"/>
      <c r="BE271" s="164"/>
      <c r="BF271" s="164"/>
      <c r="BG271" s="164"/>
      <c r="BH271" s="164"/>
    </row>
    <row r="272" spans="1:60" outlineLevel="1">
      <c r="A272" s="191"/>
      <c r="B272" s="172"/>
      <c r="C272" s="240" t="s">
        <v>1694</v>
      </c>
      <c r="D272" s="227"/>
      <c r="E272" s="230">
        <v>112.8</v>
      </c>
      <c r="F272" s="183"/>
      <c r="G272" s="183"/>
      <c r="H272" s="184"/>
      <c r="I272" s="196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4"/>
      <c r="BB272" s="164"/>
      <c r="BC272" s="164"/>
      <c r="BD272" s="164"/>
      <c r="BE272" s="164"/>
      <c r="BF272" s="164"/>
      <c r="BG272" s="164"/>
      <c r="BH272" s="164"/>
    </row>
    <row r="273" spans="1:60" outlineLevel="1">
      <c r="A273" s="191"/>
      <c r="B273" s="172"/>
      <c r="C273" s="240" t="s">
        <v>1695</v>
      </c>
      <c r="D273" s="227"/>
      <c r="E273" s="230">
        <v>280</v>
      </c>
      <c r="F273" s="183"/>
      <c r="G273" s="183"/>
      <c r="H273" s="184"/>
      <c r="I273" s="196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</row>
    <row r="274" spans="1:60">
      <c r="A274" s="190" t="s">
        <v>145</v>
      </c>
      <c r="B274" s="171" t="s">
        <v>1696</v>
      </c>
      <c r="C274" s="218" t="s">
        <v>1697</v>
      </c>
      <c r="D274" s="173"/>
      <c r="E274" s="176"/>
      <c r="F274" s="187">
        <f>SUM(G275:G279)</f>
        <v>0</v>
      </c>
      <c r="G274" s="188"/>
      <c r="H274" s="181"/>
      <c r="I274" s="195"/>
    </row>
    <row r="275" spans="1:60" outlineLevel="1">
      <c r="A275" s="191"/>
      <c r="B275" s="225" t="s">
        <v>1698</v>
      </c>
      <c r="C275" s="239"/>
      <c r="D275" s="226"/>
      <c r="E275" s="229"/>
      <c r="F275" s="232"/>
      <c r="G275" s="233"/>
      <c r="H275" s="184"/>
      <c r="I275" s="196"/>
      <c r="J275" s="164"/>
      <c r="K275" s="164">
        <v>1</v>
      </c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4"/>
      <c r="BB275" s="164"/>
      <c r="BC275" s="164"/>
      <c r="BD275" s="164"/>
      <c r="BE275" s="164"/>
      <c r="BF275" s="164"/>
      <c r="BG275" s="164"/>
      <c r="BH275" s="164"/>
    </row>
    <row r="276" spans="1:60" outlineLevel="1">
      <c r="A276" s="191"/>
      <c r="B276" s="169" t="s">
        <v>1699</v>
      </c>
      <c r="C276" s="221"/>
      <c r="D276" s="192"/>
      <c r="E276" s="193"/>
      <c r="F276" s="194"/>
      <c r="G276" s="189"/>
      <c r="H276" s="184"/>
      <c r="I276" s="196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</row>
    <row r="277" spans="1:60" outlineLevel="1">
      <c r="A277" s="191"/>
      <c r="B277" s="169" t="s">
        <v>1700</v>
      </c>
      <c r="C277" s="221"/>
      <c r="D277" s="192"/>
      <c r="E277" s="193"/>
      <c r="F277" s="194"/>
      <c r="G277" s="189"/>
      <c r="H277" s="184"/>
      <c r="I277" s="196"/>
      <c r="J277" s="164"/>
      <c r="K277" s="164">
        <v>2</v>
      </c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</row>
    <row r="278" spans="1:60" outlineLevel="1">
      <c r="A278" s="191">
        <v>39</v>
      </c>
      <c r="B278" s="172" t="s">
        <v>1701</v>
      </c>
      <c r="C278" s="219" t="s">
        <v>1702</v>
      </c>
      <c r="D278" s="174" t="s">
        <v>249</v>
      </c>
      <c r="E278" s="177">
        <v>14.3</v>
      </c>
      <c r="F278" s="182"/>
      <c r="G278" s="183">
        <f>E278*F278</f>
        <v>0</v>
      </c>
      <c r="H278" s="184" t="s">
        <v>507</v>
      </c>
      <c r="I278" s="196" t="s">
        <v>207</v>
      </c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>
        <v>21</v>
      </c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</row>
    <row r="279" spans="1:60" outlineLevel="1">
      <c r="A279" s="191"/>
      <c r="B279" s="172"/>
      <c r="C279" s="240" t="s">
        <v>1703</v>
      </c>
      <c r="D279" s="227"/>
      <c r="E279" s="230">
        <v>14.3</v>
      </c>
      <c r="F279" s="183"/>
      <c r="G279" s="183"/>
      <c r="H279" s="184"/>
      <c r="I279" s="196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</row>
    <row r="280" spans="1:60">
      <c r="A280" s="190" t="s">
        <v>145</v>
      </c>
      <c r="B280" s="171" t="s">
        <v>702</v>
      </c>
      <c r="C280" s="218" t="s">
        <v>703</v>
      </c>
      <c r="D280" s="173"/>
      <c r="E280" s="176"/>
      <c r="F280" s="187">
        <f>SUM(G281:G284)</f>
        <v>0</v>
      </c>
      <c r="G280" s="188"/>
      <c r="H280" s="181"/>
      <c r="I280" s="195"/>
    </row>
    <row r="281" spans="1:60" outlineLevel="1">
      <c r="A281" s="191"/>
      <c r="B281" s="225" t="s">
        <v>1704</v>
      </c>
      <c r="C281" s="239"/>
      <c r="D281" s="226"/>
      <c r="E281" s="229"/>
      <c r="F281" s="232"/>
      <c r="G281" s="233"/>
      <c r="H281" s="184"/>
      <c r="I281" s="196"/>
      <c r="J281" s="164"/>
      <c r="K281" s="164">
        <v>1</v>
      </c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4"/>
      <c r="BB281" s="164"/>
      <c r="BC281" s="164"/>
      <c r="BD281" s="164"/>
      <c r="BE281" s="164"/>
      <c r="BF281" s="164"/>
      <c r="BG281" s="164"/>
      <c r="BH281" s="164"/>
    </row>
    <row r="282" spans="1:60" outlineLevel="1">
      <c r="A282" s="191"/>
      <c r="B282" s="169" t="s">
        <v>1705</v>
      </c>
      <c r="C282" s="221"/>
      <c r="D282" s="192"/>
      <c r="E282" s="193"/>
      <c r="F282" s="194"/>
      <c r="G282" s="189"/>
      <c r="H282" s="184"/>
      <c r="I282" s="196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5" t="str">
        <f>B282</f>
        <v>včetně dodání a osazení v jakémkoliv zdivu, včetně jednostranného zajištění polohy vložek proti sesmeknutí (např. přibitím, maltovými terči).</v>
      </c>
      <c r="BA282" s="164"/>
      <c r="BB282" s="164"/>
      <c r="BC282" s="164"/>
      <c r="BD282" s="164"/>
      <c r="BE282" s="164"/>
      <c r="BF282" s="164"/>
      <c r="BG282" s="164"/>
      <c r="BH282" s="164"/>
    </row>
    <row r="283" spans="1:60" outlineLevel="1">
      <c r="A283" s="191">
        <v>40</v>
      </c>
      <c r="B283" s="172" t="s">
        <v>1706</v>
      </c>
      <c r="C283" s="219" t="s">
        <v>1707</v>
      </c>
      <c r="D283" s="174" t="s">
        <v>217</v>
      </c>
      <c r="E283" s="177">
        <v>5.7</v>
      </c>
      <c r="F283" s="182"/>
      <c r="G283" s="183">
        <f>E283*F283</f>
        <v>0</v>
      </c>
      <c r="H283" s="184" t="s">
        <v>507</v>
      </c>
      <c r="I283" s="196" t="s">
        <v>207</v>
      </c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>
        <v>21</v>
      </c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4"/>
      <c r="BB283" s="164"/>
      <c r="BC283" s="164"/>
      <c r="BD283" s="164"/>
      <c r="BE283" s="164"/>
      <c r="BF283" s="164"/>
      <c r="BG283" s="164"/>
      <c r="BH283" s="164"/>
    </row>
    <row r="284" spans="1:60" outlineLevel="1">
      <c r="A284" s="191"/>
      <c r="B284" s="172"/>
      <c r="C284" s="240" t="s">
        <v>1708</v>
      </c>
      <c r="D284" s="227"/>
      <c r="E284" s="230">
        <v>5.7</v>
      </c>
      <c r="F284" s="183"/>
      <c r="G284" s="183"/>
      <c r="H284" s="184"/>
      <c r="I284" s="196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4"/>
      <c r="BB284" s="164"/>
      <c r="BC284" s="164"/>
      <c r="BD284" s="164"/>
      <c r="BE284" s="164"/>
      <c r="BF284" s="164"/>
      <c r="BG284" s="164"/>
      <c r="BH284" s="164"/>
    </row>
    <row r="285" spans="1:60">
      <c r="A285" s="190" t="s">
        <v>145</v>
      </c>
      <c r="B285" s="171" t="s">
        <v>304</v>
      </c>
      <c r="C285" s="218" t="s">
        <v>305</v>
      </c>
      <c r="D285" s="173"/>
      <c r="E285" s="176"/>
      <c r="F285" s="187">
        <f>SUM(G286:G295)</f>
        <v>0</v>
      </c>
      <c r="G285" s="188"/>
      <c r="H285" s="181"/>
      <c r="I285" s="195"/>
    </row>
    <row r="286" spans="1:60" outlineLevel="1">
      <c r="A286" s="191"/>
      <c r="B286" s="225" t="s">
        <v>708</v>
      </c>
      <c r="C286" s="239"/>
      <c r="D286" s="226"/>
      <c r="E286" s="229"/>
      <c r="F286" s="232"/>
      <c r="G286" s="233"/>
      <c r="H286" s="184"/>
      <c r="I286" s="196"/>
      <c r="J286" s="164"/>
      <c r="K286" s="164">
        <v>1</v>
      </c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4"/>
      <c r="BB286" s="164"/>
      <c r="BC286" s="164"/>
      <c r="BD286" s="164"/>
      <c r="BE286" s="164"/>
      <c r="BF286" s="164"/>
      <c r="BG286" s="164"/>
      <c r="BH286" s="164"/>
    </row>
    <row r="287" spans="1:60" outlineLevel="1">
      <c r="A287" s="191">
        <v>41</v>
      </c>
      <c r="B287" s="172" t="s">
        <v>709</v>
      </c>
      <c r="C287" s="219" t="s">
        <v>1709</v>
      </c>
      <c r="D287" s="174" t="s">
        <v>217</v>
      </c>
      <c r="E287" s="177">
        <v>112</v>
      </c>
      <c r="F287" s="182"/>
      <c r="G287" s="183">
        <f>E287*F287</f>
        <v>0</v>
      </c>
      <c r="H287" s="184" t="s">
        <v>309</v>
      </c>
      <c r="I287" s="196" t="s">
        <v>207</v>
      </c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>
        <v>21</v>
      </c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</row>
    <row r="288" spans="1:60" outlineLevel="1">
      <c r="A288" s="191">
        <v>42</v>
      </c>
      <c r="B288" s="172" t="s">
        <v>711</v>
      </c>
      <c r="C288" s="219" t="s">
        <v>712</v>
      </c>
      <c r="D288" s="174" t="s">
        <v>217</v>
      </c>
      <c r="E288" s="177">
        <v>92</v>
      </c>
      <c r="F288" s="182"/>
      <c r="G288" s="183">
        <f>E288*F288</f>
        <v>0</v>
      </c>
      <c r="H288" s="184" t="s">
        <v>309</v>
      </c>
      <c r="I288" s="196" t="s">
        <v>207</v>
      </c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>
        <v>21</v>
      </c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</row>
    <row r="289" spans="1:60" outlineLevel="1">
      <c r="A289" s="191">
        <v>43</v>
      </c>
      <c r="B289" s="172" t="s">
        <v>713</v>
      </c>
      <c r="C289" s="219" t="s">
        <v>1710</v>
      </c>
      <c r="D289" s="174" t="s">
        <v>217</v>
      </c>
      <c r="E289" s="177">
        <v>44</v>
      </c>
      <c r="F289" s="182"/>
      <c r="G289" s="183">
        <f>E289*F289</f>
        <v>0</v>
      </c>
      <c r="H289" s="184" t="s">
        <v>309</v>
      </c>
      <c r="I289" s="196" t="s">
        <v>207</v>
      </c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>
        <v>21</v>
      </c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</row>
    <row r="290" spans="1:60" outlineLevel="1">
      <c r="A290" s="191"/>
      <c r="B290" s="169" t="s">
        <v>322</v>
      </c>
      <c r="C290" s="221"/>
      <c r="D290" s="192"/>
      <c r="E290" s="193"/>
      <c r="F290" s="194"/>
      <c r="G290" s="189"/>
      <c r="H290" s="184"/>
      <c r="I290" s="196"/>
      <c r="J290" s="164"/>
      <c r="K290" s="164">
        <v>1</v>
      </c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</row>
    <row r="291" spans="1:60" outlineLevel="1">
      <c r="A291" s="191">
        <v>44</v>
      </c>
      <c r="B291" s="172" t="s">
        <v>323</v>
      </c>
      <c r="C291" s="219" t="s">
        <v>1711</v>
      </c>
      <c r="D291" s="174" t="s">
        <v>211</v>
      </c>
      <c r="E291" s="177">
        <v>2</v>
      </c>
      <c r="F291" s="182"/>
      <c r="G291" s="183">
        <f>E291*F291</f>
        <v>0</v>
      </c>
      <c r="H291" s="184" t="s">
        <v>309</v>
      </c>
      <c r="I291" s="196" t="s">
        <v>207</v>
      </c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>
        <v>21</v>
      </c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</row>
    <row r="292" spans="1:60" outlineLevel="1">
      <c r="A292" s="191"/>
      <c r="B292" s="169" t="s">
        <v>325</v>
      </c>
      <c r="C292" s="221"/>
      <c r="D292" s="192"/>
      <c r="E292" s="193"/>
      <c r="F292" s="194"/>
      <c r="G292" s="189"/>
      <c r="H292" s="184"/>
      <c r="I292" s="196"/>
      <c r="J292" s="164"/>
      <c r="K292" s="164">
        <v>2</v>
      </c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</row>
    <row r="293" spans="1:60" outlineLevel="1">
      <c r="A293" s="191">
        <v>45</v>
      </c>
      <c r="B293" s="172" t="s">
        <v>326</v>
      </c>
      <c r="C293" s="219" t="s">
        <v>1711</v>
      </c>
      <c r="D293" s="174" t="s">
        <v>328</v>
      </c>
      <c r="E293" s="177">
        <v>20</v>
      </c>
      <c r="F293" s="182"/>
      <c r="G293" s="183">
        <f>E293*F293</f>
        <v>0</v>
      </c>
      <c r="H293" s="184" t="s">
        <v>309</v>
      </c>
      <c r="I293" s="196" t="s">
        <v>207</v>
      </c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>
        <v>21</v>
      </c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</row>
    <row r="294" spans="1:60" outlineLevel="1">
      <c r="A294" s="191"/>
      <c r="B294" s="169" t="s">
        <v>329</v>
      </c>
      <c r="C294" s="221"/>
      <c r="D294" s="192"/>
      <c r="E294" s="193"/>
      <c r="F294" s="194"/>
      <c r="G294" s="189"/>
      <c r="H294" s="184"/>
      <c r="I294" s="196"/>
      <c r="J294" s="164"/>
      <c r="K294" s="164">
        <v>1</v>
      </c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</row>
    <row r="295" spans="1:60" outlineLevel="1">
      <c r="A295" s="191">
        <v>46</v>
      </c>
      <c r="B295" s="172" t="s">
        <v>330</v>
      </c>
      <c r="C295" s="219" t="s">
        <v>1711</v>
      </c>
      <c r="D295" s="174" t="s">
        <v>211</v>
      </c>
      <c r="E295" s="177">
        <v>2</v>
      </c>
      <c r="F295" s="182"/>
      <c r="G295" s="183">
        <f>E295*F295</f>
        <v>0</v>
      </c>
      <c r="H295" s="184" t="s">
        <v>309</v>
      </c>
      <c r="I295" s="196" t="s">
        <v>207</v>
      </c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>
        <v>21</v>
      </c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</row>
    <row r="296" spans="1:60">
      <c r="A296" s="190" t="s">
        <v>145</v>
      </c>
      <c r="B296" s="171" t="s">
        <v>1154</v>
      </c>
      <c r="C296" s="218" t="s">
        <v>1155</v>
      </c>
      <c r="D296" s="173"/>
      <c r="E296" s="176"/>
      <c r="F296" s="187">
        <f>SUM(G297:G333)</f>
        <v>0</v>
      </c>
      <c r="G296" s="188"/>
      <c r="H296" s="181"/>
      <c r="I296" s="195"/>
    </row>
    <row r="297" spans="1:60" outlineLevel="1">
      <c r="A297" s="191"/>
      <c r="B297" s="225" t="s">
        <v>1156</v>
      </c>
      <c r="C297" s="239"/>
      <c r="D297" s="226"/>
      <c r="E297" s="229"/>
      <c r="F297" s="232"/>
      <c r="G297" s="233"/>
      <c r="H297" s="184"/>
      <c r="I297" s="196"/>
      <c r="J297" s="164"/>
      <c r="K297" s="164">
        <v>1</v>
      </c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</row>
    <row r="298" spans="1:60" ht="22.5" outlineLevel="1">
      <c r="A298" s="191"/>
      <c r="B298" s="169" t="s">
        <v>1157</v>
      </c>
      <c r="C298" s="221"/>
      <c r="D298" s="192"/>
      <c r="E298" s="193"/>
      <c r="F298" s="194"/>
      <c r="G298" s="189"/>
      <c r="H298" s="184"/>
      <c r="I298" s="196"/>
      <c r="J298" s="164"/>
      <c r="K298" s="164">
        <v>2</v>
      </c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5" t="str">
        <f>B298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98" s="164"/>
      <c r="BB298" s="164"/>
      <c r="BC298" s="164"/>
      <c r="BD298" s="164"/>
      <c r="BE298" s="164"/>
      <c r="BF298" s="164"/>
      <c r="BG298" s="164"/>
      <c r="BH298" s="164"/>
    </row>
    <row r="299" spans="1:60" outlineLevel="1">
      <c r="A299" s="191">
        <v>47</v>
      </c>
      <c r="B299" s="172" t="s">
        <v>1158</v>
      </c>
      <c r="C299" s="219" t="s">
        <v>1159</v>
      </c>
      <c r="D299" s="174" t="s">
        <v>217</v>
      </c>
      <c r="E299" s="177">
        <v>828</v>
      </c>
      <c r="F299" s="182"/>
      <c r="G299" s="183">
        <f>E299*F299</f>
        <v>0</v>
      </c>
      <c r="H299" s="184" t="s">
        <v>507</v>
      </c>
      <c r="I299" s="196" t="s">
        <v>207</v>
      </c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>
        <v>21</v>
      </c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</row>
    <row r="300" spans="1:60" outlineLevel="1">
      <c r="A300" s="191"/>
      <c r="B300" s="172"/>
      <c r="C300" s="240" t="s">
        <v>1712</v>
      </c>
      <c r="D300" s="227"/>
      <c r="E300" s="230">
        <v>368</v>
      </c>
      <c r="F300" s="183"/>
      <c r="G300" s="183"/>
      <c r="H300" s="184"/>
      <c r="I300" s="196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</row>
    <row r="301" spans="1:60" outlineLevel="1">
      <c r="A301" s="191"/>
      <c r="B301" s="172"/>
      <c r="C301" s="240" t="s">
        <v>1713</v>
      </c>
      <c r="D301" s="227"/>
      <c r="E301" s="230">
        <v>310</v>
      </c>
      <c r="F301" s="183"/>
      <c r="G301" s="183"/>
      <c r="H301" s="184"/>
      <c r="I301" s="196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</row>
    <row r="302" spans="1:60" outlineLevel="1">
      <c r="A302" s="191"/>
      <c r="B302" s="172"/>
      <c r="C302" s="240" t="s">
        <v>1714</v>
      </c>
      <c r="D302" s="227"/>
      <c r="E302" s="230">
        <v>150</v>
      </c>
      <c r="F302" s="183"/>
      <c r="G302" s="183"/>
      <c r="H302" s="184"/>
      <c r="I302" s="196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</row>
    <row r="303" spans="1:60" outlineLevel="1">
      <c r="A303" s="191"/>
      <c r="B303" s="169" t="s">
        <v>1715</v>
      </c>
      <c r="C303" s="221"/>
      <c r="D303" s="192"/>
      <c r="E303" s="193"/>
      <c r="F303" s="194"/>
      <c r="G303" s="189"/>
      <c r="H303" s="184"/>
      <c r="I303" s="196"/>
      <c r="J303" s="164"/>
      <c r="K303" s="164">
        <v>1</v>
      </c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</row>
    <row r="304" spans="1:60" outlineLevel="1">
      <c r="A304" s="191">
        <v>48</v>
      </c>
      <c r="B304" s="172" t="s">
        <v>1716</v>
      </c>
      <c r="C304" s="219" t="s">
        <v>1717</v>
      </c>
      <c r="D304" s="174" t="s">
        <v>217</v>
      </c>
      <c r="E304" s="177">
        <v>49.85</v>
      </c>
      <c r="F304" s="182"/>
      <c r="G304" s="183">
        <f>E304*F304</f>
        <v>0</v>
      </c>
      <c r="H304" s="184" t="s">
        <v>540</v>
      </c>
      <c r="I304" s="196" t="s">
        <v>207</v>
      </c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>
        <v>21</v>
      </c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</row>
    <row r="305" spans="1:60" outlineLevel="1">
      <c r="A305" s="191"/>
      <c r="B305" s="172"/>
      <c r="C305" s="240" t="s">
        <v>1718</v>
      </c>
      <c r="D305" s="227"/>
      <c r="E305" s="230">
        <v>49.85</v>
      </c>
      <c r="F305" s="183"/>
      <c r="G305" s="183"/>
      <c r="H305" s="184"/>
      <c r="I305" s="196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</row>
    <row r="306" spans="1:60" outlineLevel="1">
      <c r="A306" s="191"/>
      <c r="B306" s="169" t="s">
        <v>1719</v>
      </c>
      <c r="C306" s="221"/>
      <c r="D306" s="192"/>
      <c r="E306" s="193"/>
      <c r="F306" s="194"/>
      <c r="G306" s="189"/>
      <c r="H306" s="184"/>
      <c r="I306" s="196"/>
      <c r="J306" s="164"/>
      <c r="K306" s="164">
        <v>1</v>
      </c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</row>
    <row r="307" spans="1:60" outlineLevel="1">
      <c r="A307" s="191">
        <v>49</v>
      </c>
      <c r="B307" s="172" t="s">
        <v>1720</v>
      </c>
      <c r="C307" s="219" t="s">
        <v>1721</v>
      </c>
      <c r="D307" s="174" t="s">
        <v>344</v>
      </c>
      <c r="E307" s="177">
        <v>10</v>
      </c>
      <c r="F307" s="182"/>
      <c r="G307" s="183">
        <f>E307*F307</f>
        <v>0</v>
      </c>
      <c r="H307" s="184" t="s">
        <v>507</v>
      </c>
      <c r="I307" s="196" t="s">
        <v>207</v>
      </c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>
        <v>21</v>
      </c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4"/>
      <c r="BB307" s="164"/>
      <c r="BC307" s="164"/>
      <c r="BD307" s="164"/>
      <c r="BE307" s="164"/>
      <c r="BF307" s="164"/>
      <c r="BG307" s="164"/>
      <c r="BH307" s="164"/>
    </row>
    <row r="308" spans="1:60" outlineLevel="1">
      <c r="A308" s="191"/>
      <c r="B308" s="172"/>
      <c r="C308" s="240" t="s">
        <v>1722</v>
      </c>
      <c r="D308" s="227"/>
      <c r="E308" s="230">
        <v>8</v>
      </c>
      <c r="F308" s="183"/>
      <c r="G308" s="183"/>
      <c r="H308" s="184"/>
      <c r="I308" s="196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</row>
    <row r="309" spans="1:60" outlineLevel="1">
      <c r="A309" s="191"/>
      <c r="B309" s="172"/>
      <c r="C309" s="240" t="s">
        <v>1723</v>
      </c>
      <c r="D309" s="227"/>
      <c r="E309" s="230">
        <v>2</v>
      </c>
      <c r="F309" s="183"/>
      <c r="G309" s="183"/>
      <c r="H309" s="184"/>
      <c r="I309" s="196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164"/>
      <c r="BD309" s="164"/>
      <c r="BE309" s="164"/>
      <c r="BF309" s="164"/>
      <c r="BG309" s="164"/>
      <c r="BH309" s="164"/>
    </row>
    <row r="310" spans="1:60" outlineLevel="1">
      <c r="A310" s="191"/>
      <c r="B310" s="169" t="s">
        <v>1724</v>
      </c>
      <c r="C310" s="221"/>
      <c r="D310" s="192"/>
      <c r="E310" s="193"/>
      <c r="F310" s="194"/>
      <c r="G310" s="189"/>
      <c r="H310" s="184"/>
      <c r="I310" s="196"/>
      <c r="J310" s="164"/>
      <c r="K310" s="164">
        <v>2</v>
      </c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</row>
    <row r="311" spans="1:60" ht="22.5" outlineLevel="1">
      <c r="A311" s="191">
        <v>50</v>
      </c>
      <c r="B311" s="172" t="s">
        <v>1725</v>
      </c>
      <c r="C311" s="219" t="s">
        <v>1726</v>
      </c>
      <c r="D311" s="174" t="s">
        <v>344</v>
      </c>
      <c r="E311" s="177">
        <v>9</v>
      </c>
      <c r="F311" s="182"/>
      <c r="G311" s="183">
        <f>E311*F311</f>
        <v>0</v>
      </c>
      <c r="H311" s="184" t="s">
        <v>507</v>
      </c>
      <c r="I311" s="196" t="s">
        <v>207</v>
      </c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>
        <v>21</v>
      </c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</row>
    <row r="312" spans="1:60" outlineLevel="1">
      <c r="A312" s="191"/>
      <c r="B312" s="172"/>
      <c r="C312" s="240" t="s">
        <v>1727</v>
      </c>
      <c r="D312" s="227"/>
      <c r="E312" s="230">
        <v>4</v>
      </c>
      <c r="F312" s="183"/>
      <c r="G312" s="183"/>
      <c r="H312" s="184"/>
      <c r="I312" s="196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</row>
    <row r="313" spans="1:60" outlineLevel="1">
      <c r="A313" s="191"/>
      <c r="B313" s="172"/>
      <c r="C313" s="240" t="s">
        <v>1728</v>
      </c>
      <c r="D313" s="227"/>
      <c r="E313" s="230">
        <v>5</v>
      </c>
      <c r="F313" s="183"/>
      <c r="G313" s="183"/>
      <c r="H313" s="184"/>
      <c r="I313" s="196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/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</row>
    <row r="314" spans="1:60" outlineLevel="1">
      <c r="A314" s="191"/>
      <c r="B314" s="169" t="s">
        <v>1729</v>
      </c>
      <c r="C314" s="221"/>
      <c r="D314" s="192"/>
      <c r="E314" s="193"/>
      <c r="F314" s="194"/>
      <c r="G314" s="189"/>
      <c r="H314" s="184"/>
      <c r="I314" s="196"/>
      <c r="J314" s="164"/>
      <c r="K314" s="164">
        <v>1</v>
      </c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</row>
    <row r="315" spans="1:60" outlineLevel="1">
      <c r="A315" s="191"/>
      <c r="B315" s="169" t="s">
        <v>1730</v>
      </c>
      <c r="C315" s="221"/>
      <c r="D315" s="192"/>
      <c r="E315" s="193"/>
      <c r="F315" s="194"/>
      <c r="G315" s="189"/>
      <c r="H315" s="184"/>
      <c r="I315" s="196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</row>
    <row r="316" spans="1:60" outlineLevel="1">
      <c r="A316" s="191"/>
      <c r="B316" s="169" t="s">
        <v>1731</v>
      </c>
      <c r="C316" s="221"/>
      <c r="D316" s="192"/>
      <c r="E316" s="193"/>
      <c r="F316" s="194"/>
      <c r="G316" s="189"/>
      <c r="H316" s="184"/>
      <c r="I316" s="196"/>
      <c r="J316" s="164"/>
      <c r="K316" s="164">
        <v>2</v>
      </c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</row>
    <row r="317" spans="1:60" outlineLevel="1">
      <c r="A317" s="191">
        <v>51</v>
      </c>
      <c r="B317" s="172" t="s">
        <v>1732</v>
      </c>
      <c r="C317" s="219" t="s">
        <v>1733</v>
      </c>
      <c r="D317" s="174" t="s">
        <v>344</v>
      </c>
      <c r="E317" s="177">
        <v>5</v>
      </c>
      <c r="F317" s="182"/>
      <c r="G317" s="183">
        <f>E317*F317</f>
        <v>0</v>
      </c>
      <c r="H317" s="184" t="s">
        <v>507</v>
      </c>
      <c r="I317" s="196" t="s">
        <v>207</v>
      </c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>
        <v>21</v>
      </c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4"/>
      <c r="BB317" s="164"/>
      <c r="BC317" s="164"/>
      <c r="BD317" s="164"/>
      <c r="BE317" s="164"/>
      <c r="BF317" s="164"/>
      <c r="BG317" s="164"/>
      <c r="BH317" s="164"/>
    </row>
    <row r="318" spans="1:60" outlineLevel="1">
      <c r="A318" s="191">
        <v>52</v>
      </c>
      <c r="B318" s="172" t="s">
        <v>1734</v>
      </c>
      <c r="C318" s="219" t="s">
        <v>1735</v>
      </c>
      <c r="D318" s="174" t="s">
        <v>344</v>
      </c>
      <c r="E318" s="177">
        <v>5</v>
      </c>
      <c r="F318" s="182"/>
      <c r="G318" s="183">
        <f>E318*F318</f>
        <v>0</v>
      </c>
      <c r="H318" s="184" t="s">
        <v>507</v>
      </c>
      <c r="I318" s="196" t="s">
        <v>207</v>
      </c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>
        <v>21</v>
      </c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</row>
    <row r="319" spans="1:60" outlineLevel="1">
      <c r="A319" s="191">
        <v>53</v>
      </c>
      <c r="B319" s="172" t="s">
        <v>1736</v>
      </c>
      <c r="C319" s="219" t="s">
        <v>1737</v>
      </c>
      <c r="D319" s="174" t="s">
        <v>249</v>
      </c>
      <c r="E319" s="177">
        <v>86.6</v>
      </c>
      <c r="F319" s="182"/>
      <c r="G319" s="183">
        <f>E319*F319</f>
        <v>0</v>
      </c>
      <c r="H319" s="184"/>
      <c r="I319" s="196" t="s">
        <v>151</v>
      </c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>
        <v>21</v>
      </c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</row>
    <row r="320" spans="1:60" outlineLevel="1">
      <c r="A320" s="191"/>
      <c r="B320" s="172"/>
      <c r="C320" s="220" t="s">
        <v>2116</v>
      </c>
      <c r="D320" s="175"/>
      <c r="E320" s="178"/>
      <c r="F320" s="185"/>
      <c r="G320" s="186"/>
      <c r="H320" s="184"/>
      <c r="I320" s="196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5" t="str">
        <f>C320</f>
        <v>Včetně:</v>
      </c>
      <c r="BB320" s="164"/>
      <c r="BC320" s="164"/>
      <c r="BD320" s="164"/>
      <c r="BE320" s="164"/>
      <c r="BF320" s="164"/>
      <c r="BG320" s="164"/>
      <c r="BH320" s="164"/>
    </row>
    <row r="321" spans="1:60" outlineLevel="1">
      <c r="A321" s="191"/>
      <c r="B321" s="172"/>
      <c r="C321" s="220" t="s">
        <v>1439</v>
      </c>
      <c r="D321" s="175"/>
      <c r="E321" s="178"/>
      <c r="F321" s="185"/>
      <c r="G321" s="186"/>
      <c r="H321" s="184"/>
      <c r="I321" s="196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  <c r="AZ321" s="164"/>
      <c r="BA321" s="165" t="str">
        <f>C321</f>
        <v>- nezbytné úpravy desek na příslušný rozměr,</v>
      </c>
      <c r="BB321" s="164"/>
      <c r="BC321" s="164"/>
      <c r="BD321" s="164"/>
      <c r="BE321" s="164"/>
      <c r="BF321" s="164"/>
      <c r="BG321" s="164"/>
      <c r="BH321" s="164"/>
    </row>
    <row r="322" spans="1:60" outlineLevel="1">
      <c r="A322" s="191"/>
      <c r="B322" s="172"/>
      <c r="C322" s="220" t="s">
        <v>2117</v>
      </c>
      <c r="D322" s="175"/>
      <c r="E322" s="178"/>
      <c r="F322" s="185"/>
      <c r="G322" s="186"/>
      <c r="H322" s="184"/>
      <c r="I322" s="196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5" t="str">
        <f>C322</f>
        <v>- úpravy rohů, koutů a hran konstrukcí</v>
      </c>
      <c r="BB322" s="164"/>
      <c r="BC322" s="164"/>
      <c r="BD322" s="164"/>
      <c r="BE322" s="164"/>
      <c r="BF322" s="164"/>
      <c r="BG322" s="164"/>
      <c r="BH322" s="164"/>
    </row>
    <row r="323" spans="1:60" outlineLevel="1">
      <c r="A323" s="191"/>
      <c r="B323" s="172"/>
      <c r="C323" s="220" t="s">
        <v>1440</v>
      </c>
      <c r="D323" s="175"/>
      <c r="E323" s="178"/>
      <c r="F323" s="185"/>
      <c r="G323" s="186"/>
      <c r="H323" s="184"/>
      <c r="I323" s="196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/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5" t="str">
        <f>C323</f>
        <v>- standardního tmelení Q2, to je: základní tmelení Q1+ dodatečné tmelení (tmelení najemno) a případné přebroušení.</v>
      </c>
      <c r="BB323" s="164"/>
      <c r="BC323" s="164"/>
      <c r="BD323" s="164"/>
      <c r="BE323" s="164"/>
      <c r="BF323" s="164"/>
      <c r="BG323" s="164"/>
      <c r="BH323" s="164"/>
    </row>
    <row r="324" spans="1:60" outlineLevel="1">
      <c r="A324" s="191"/>
      <c r="B324" s="172"/>
      <c r="C324" s="241" t="s">
        <v>223</v>
      </c>
      <c r="D324" s="228"/>
      <c r="E324" s="231"/>
      <c r="F324" s="234"/>
      <c r="G324" s="234"/>
      <c r="H324" s="184"/>
      <c r="I324" s="196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4"/>
      <c r="BB324" s="164"/>
      <c r="BC324" s="164"/>
      <c r="BD324" s="164"/>
      <c r="BE324" s="164"/>
      <c r="BF324" s="164"/>
      <c r="BG324" s="164"/>
      <c r="BH324" s="164"/>
    </row>
    <row r="325" spans="1:60" outlineLevel="1">
      <c r="A325" s="191"/>
      <c r="B325" s="172"/>
      <c r="C325" s="220" t="s">
        <v>1465</v>
      </c>
      <c r="D325" s="175"/>
      <c r="E325" s="178"/>
      <c r="F325" s="185"/>
      <c r="G325" s="186"/>
      <c r="H325" s="184"/>
      <c r="I325" s="196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5" t="str">
        <f>C325</f>
        <v>Specifika montáže a popis desek uveden v části D - specifikace.</v>
      </c>
      <c r="BB325" s="164"/>
      <c r="BC325" s="164"/>
      <c r="BD325" s="164"/>
      <c r="BE325" s="164"/>
      <c r="BF325" s="164"/>
      <c r="BG325" s="164"/>
      <c r="BH325" s="164"/>
    </row>
    <row r="326" spans="1:60" outlineLevel="1">
      <c r="A326" s="191"/>
      <c r="B326" s="172"/>
      <c r="C326" s="220" t="s">
        <v>1738</v>
      </c>
      <c r="D326" s="175"/>
      <c r="E326" s="178"/>
      <c r="F326" s="185"/>
      <c r="G326" s="186"/>
      <c r="H326" s="184"/>
      <c r="I326" s="196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5" t="str">
        <f>C326</f>
        <v>Deska 2x tl. 15mm se zvýšenou protipožární odolností (spec. 11.03)</v>
      </c>
      <c r="BB326" s="164"/>
      <c r="BC326" s="164"/>
      <c r="BD326" s="164"/>
      <c r="BE326" s="164"/>
      <c r="BF326" s="164"/>
      <c r="BG326" s="164"/>
      <c r="BH326" s="164"/>
    </row>
    <row r="327" spans="1:60" outlineLevel="1">
      <c r="A327" s="191"/>
      <c r="B327" s="172"/>
      <c r="C327" s="220" t="s">
        <v>1739</v>
      </c>
      <c r="D327" s="175"/>
      <c r="E327" s="178"/>
      <c r="F327" s="185"/>
      <c r="G327" s="186"/>
      <c r="H327" s="184"/>
      <c r="I327" s="196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5" t="str">
        <f>C327</f>
        <v>REI15 DP3</v>
      </c>
      <c r="BB327" s="164"/>
      <c r="BC327" s="164"/>
      <c r="BD327" s="164"/>
      <c r="BE327" s="164"/>
      <c r="BF327" s="164"/>
      <c r="BG327" s="164"/>
      <c r="BH327" s="164"/>
    </row>
    <row r="328" spans="1:60" outlineLevel="1">
      <c r="A328" s="191"/>
      <c r="B328" s="172"/>
      <c r="C328" s="220" t="s">
        <v>1441</v>
      </c>
      <c r="D328" s="175"/>
      <c r="E328" s="178"/>
      <c r="F328" s="185"/>
      <c r="G328" s="186"/>
      <c r="H328" s="184"/>
      <c r="I328" s="196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5" t="str">
        <f>C328</f>
        <v>Neprůvzdušné provedení konstrukce</v>
      </c>
      <c r="BB328" s="164"/>
      <c r="BC328" s="164"/>
      <c r="BD328" s="164"/>
      <c r="BE328" s="164"/>
      <c r="BF328" s="164"/>
      <c r="BG328" s="164"/>
      <c r="BH328" s="164"/>
    </row>
    <row r="329" spans="1:60" outlineLevel="1">
      <c r="A329" s="191"/>
      <c r="B329" s="172"/>
      <c r="C329" s="220" t="s">
        <v>1442</v>
      </c>
      <c r="D329" s="175"/>
      <c r="E329" s="178"/>
      <c r="F329" s="185"/>
      <c r="G329" s="186"/>
      <c r="H329" s="184"/>
      <c r="I329" s="196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  <c r="AZ329" s="164"/>
      <c r="BA329" s="165" t="str">
        <f>C329</f>
        <v>Včetně utěsnění obvodové spáry.</v>
      </c>
      <c r="BB329" s="164"/>
      <c r="BC329" s="164"/>
      <c r="BD329" s="164"/>
      <c r="BE329" s="164"/>
      <c r="BF329" s="164"/>
      <c r="BG329" s="164"/>
      <c r="BH329" s="164"/>
    </row>
    <row r="330" spans="1:60" outlineLevel="1">
      <c r="A330" s="191"/>
      <c r="B330" s="172"/>
      <c r="C330" s="240" t="s">
        <v>1740</v>
      </c>
      <c r="D330" s="227"/>
      <c r="E330" s="230">
        <v>57.6</v>
      </c>
      <c r="F330" s="183"/>
      <c r="G330" s="183"/>
      <c r="H330" s="184"/>
      <c r="I330" s="196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</row>
    <row r="331" spans="1:60" outlineLevel="1">
      <c r="A331" s="191"/>
      <c r="B331" s="172"/>
      <c r="C331" s="240" t="s">
        <v>1741</v>
      </c>
      <c r="D331" s="227"/>
      <c r="E331" s="230">
        <v>17</v>
      </c>
      <c r="F331" s="183"/>
      <c r="G331" s="183"/>
      <c r="H331" s="184"/>
      <c r="I331" s="196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</row>
    <row r="332" spans="1:60" outlineLevel="1">
      <c r="A332" s="191"/>
      <c r="B332" s="172"/>
      <c r="C332" s="240" t="s">
        <v>1742</v>
      </c>
      <c r="D332" s="227"/>
      <c r="E332" s="230">
        <v>12</v>
      </c>
      <c r="F332" s="183"/>
      <c r="G332" s="183"/>
      <c r="H332" s="184"/>
      <c r="I332" s="196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</row>
    <row r="333" spans="1:60" ht="22.5" outlineLevel="1">
      <c r="A333" s="191">
        <v>54</v>
      </c>
      <c r="B333" s="172" t="s">
        <v>1743</v>
      </c>
      <c r="C333" s="219" t="s">
        <v>1744</v>
      </c>
      <c r="D333" s="174" t="s">
        <v>344</v>
      </c>
      <c r="E333" s="177">
        <v>3</v>
      </c>
      <c r="F333" s="182"/>
      <c r="G333" s="183">
        <f>E333*F333</f>
        <v>0</v>
      </c>
      <c r="H333" s="184" t="s">
        <v>499</v>
      </c>
      <c r="I333" s="196" t="s">
        <v>207</v>
      </c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>
        <v>21</v>
      </c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</row>
    <row r="334" spans="1:60">
      <c r="A334" s="190" t="s">
        <v>145</v>
      </c>
      <c r="B334" s="171" t="s">
        <v>724</v>
      </c>
      <c r="C334" s="218" t="s">
        <v>725</v>
      </c>
      <c r="D334" s="173"/>
      <c r="E334" s="176"/>
      <c r="F334" s="187">
        <f>SUM(G335:G337)</f>
        <v>0</v>
      </c>
      <c r="G334" s="188"/>
      <c r="H334" s="181"/>
      <c r="I334" s="195"/>
    </row>
    <row r="335" spans="1:60" outlineLevel="1">
      <c r="A335" s="191"/>
      <c r="B335" s="225" t="s">
        <v>726</v>
      </c>
      <c r="C335" s="239"/>
      <c r="D335" s="226"/>
      <c r="E335" s="229"/>
      <c r="F335" s="232"/>
      <c r="G335" s="233"/>
      <c r="H335" s="184"/>
      <c r="I335" s="196"/>
      <c r="J335" s="164"/>
      <c r="K335" s="164">
        <v>1</v>
      </c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</row>
    <row r="336" spans="1:60" ht="22.5" outlineLevel="1">
      <c r="A336" s="191"/>
      <c r="B336" s="169" t="s">
        <v>727</v>
      </c>
      <c r="C336" s="221"/>
      <c r="D336" s="192"/>
      <c r="E336" s="193"/>
      <c r="F336" s="194"/>
      <c r="G336" s="189"/>
      <c r="H336" s="184"/>
      <c r="I336" s="196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5" t="str">
        <f>B336</f>
        <v>přesun hmot pro budovy občanské výstavby (JKSO 801), budovy pro bydlení (JKSO 803) budovy pro výrobu a služby (JKSO 812) s nosnou svislou konstrukcí zděnou z cihel nebo tvárnic nebo kovovou</v>
      </c>
      <c r="BA336" s="164"/>
      <c r="BB336" s="164"/>
      <c r="BC336" s="164"/>
      <c r="BD336" s="164"/>
      <c r="BE336" s="164"/>
      <c r="BF336" s="164"/>
      <c r="BG336" s="164"/>
      <c r="BH336" s="164"/>
    </row>
    <row r="337" spans="1:60" outlineLevel="1">
      <c r="A337" s="191">
        <v>55</v>
      </c>
      <c r="B337" s="172" t="s">
        <v>728</v>
      </c>
      <c r="C337" s="219" t="s">
        <v>729</v>
      </c>
      <c r="D337" s="174" t="s">
        <v>426</v>
      </c>
      <c r="E337" s="177">
        <v>164.15376000000001</v>
      </c>
      <c r="F337" s="182"/>
      <c r="G337" s="183">
        <f>E337*F337</f>
        <v>0</v>
      </c>
      <c r="H337" s="184" t="s">
        <v>507</v>
      </c>
      <c r="I337" s="196" t="s">
        <v>207</v>
      </c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>
        <v>21</v>
      </c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</row>
    <row r="338" spans="1:60">
      <c r="A338" s="190" t="s">
        <v>145</v>
      </c>
      <c r="B338" s="171" t="s">
        <v>374</v>
      </c>
      <c r="C338" s="218" t="s">
        <v>375</v>
      </c>
      <c r="D338" s="173"/>
      <c r="E338" s="176"/>
      <c r="F338" s="187">
        <f>SUM(G339:G361)</f>
        <v>0</v>
      </c>
      <c r="G338" s="188"/>
      <c r="H338" s="181"/>
      <c r="I338" s="195"/>
    </row>
    <row r="339" spans="1:60" outlineLevel="1">
      <c r="A339" s="191"/>
      <c r="B339" s="225" t="s">
        <v>1745</v>
      </c>
      <c r="C339" s="239"/>
      <c r="D339" s="226"/>
      <c r="E339" s="229"/>
      <c r="F339" s="232"/>
      <c r="G339" s="233"/>
      <c r="H339" s="184"/>
      <c r="I339" s="196"/>
      <c r="J339" s="164"/>
      <c r="K339" s="164">
        <v>1</v>
      </c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</row>
    <row r="340" spans="1:60" outlineLevel="1">
      <c r="A340" s="191"/>
      <c r="B340" s="169" t="s">
        <v>1746</v>
      </c>
      <c r="C340" s="221"/>
      <c r="D340" s="192"/>
      <c r="E340" s="193"/>
      <c r="F340" s="194"/>
      <c r="G340" s="189"/>
      <c r="H340" s="184"/>
      <c r="I340" s="196"/>
      <c r="J340" s="164"/>
      <c r="K340" s="164">
        <v>2</v>
      </c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</row>
    <row r="341" spans="1:60" outlineLevel="1">
      <c r="A341" s="191">
        <v>56</v>
      </c>
      <c r="B341" s="172" t="s">
        <v>1747</v>
      </c>
      <c r="C341" s="219" t="s">
        <v>1748</v>
      </c>
      <c r="D341" s="174" t="s">
        <v>217</v>
      </c>
      <c r="E341" s="177">
        <v>32.5</v>
      </c>
      <c r="F341" s="182"/>
      <c r="G341" s="183">
        <f>E341*F341</f>
        <v>0</v>
      </c>
      <c r="H341" s="184" t="s">
        <v>379</v>
      </c>
      <c r="I341" s="196" t="s">
        <v>207</v>
      </c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>
        <v>21</v>
      </c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</row>
    <row r="342" spans="1:60" outlineLevel="1">
      <c r="A342" s="191"/>
      <c r="B342" s="169" t="s">
        <v>1749</v>
      </c>
      <c r="C342" s="221"/>
      <c r="D342" s="192"/>
      <c r="E342" s="193"/>
      <c r="F342" s="194"/>
      <c r="G342" s="189"/>
      <c r="H342" s="184"/>
      <c r="I342" s="196"/>
      <c r="J342" s="164"/>
      <c r="K342" s="164">
        <v>2</v>
      </c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</row>
    <row r="343" spans="1:60" outlineLevel="1">
      <c r="A343" s="191">
        <v>57</v>
      </c>
      <c r="B343" s="172" t="s">
        <v>1750</v>
      </c>
      <c r="C343" s="219" t="s">
        <v>1751</v>
      </c>
      <c r="D343" s="174" t="s">
        <v>217</v>
      </c>
      <c r="E343" s="177">
        <v>22.24</v>
      </c>
      <c r="F343" s="182"/>
      <c r="G343" s="183">
        <f>E343*F343</f>
        <v>0</v>
      </c>
      <c r="H343" s="184" t="s">
        <v>379</v>
      </c>
      <c r="I343" s="196" t="s">
        <v>207</v>
      </c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>
        <v>21</v>
      </c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</row>
    <row r="344" spans="1:60" outlineLevel="1">
      <c r="A344" s="191"/>
      <c r="B344" s="172"/>
      <c r="C344" s="220" t="s">
        <v>1752</v>
      </c>
      <c r="D344" s="175"/>
      <c r="E344" s="178"/>
      <c r="F344" s="185"/>
      <c r="G344" s="186"/>
      <c r="H344" s="184"/>
      <c r="I344" s="196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5" t="str">
        <f>C344</f>
        <v>spec 06.08</v>
      </c>
      <c r="BB344" s="164"/>
      <c r="BC344" s="164"/>
      <c r="BD344" s="164"/>
      <c r="BE344" s="164"/>
      <c r="BF344" s="164"/>
      <c r="BG344" s="164"/>
      <c r="BH344" s="164"/>
    </row>
    <row r="345" spans="1:60" outlineLevel="1">
      <c r="A345" s="191"/>
      <c r="B345" s="172"/>
      <c r="C345" s="240" t="s">
        <v>619</v>
      </c>
      <c r="D345" s="227"/>
      <c r="E345" s="230"/>
      <c r="F345" s="183"/>
      <c r="G345" s="183"/>
      <c r="H345" s="184"/>
      <c r="I345" s="196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</row>
    <row r="346" spans="1:60" outlineLevel="1">
      <c r="A346" s="191"/>
      <c r="B346" s="172"/>
      <c r="C346" s="240" t="s">
        <v>1753</v>
      </c>
      <c r="D346" s="227"/>
      <c r="E346" s="230">
        <v>7.84</v>
      </c>
      <c r="F346" s="183"/>
      <c r="G346" s="183"/>
      <c r="H346" s="184"/>
      <c r="I346" s="196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</row>
    <row r="347" spans="1:60" outlineLevel="1">
      <c r="A347" s="191"/>
      <c r="B347" s="172"/>
      <c r="C347" s="240" t="s">
        <v>1754</v>
      </c>
      <c r="D347" s="227"/>
      <c r="E347" s="230">
        <v>9.9</v>
      </c>
      <c r="F347" s="183"/>
      <c r="G347" s="183"/>
      <c r="H347" s="184"/>
      <c r="I347" s="196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  <c r="AZ347" s="164"/>
      <c r="BA347" s="164"/>
      <c r="BB347" s="164"/>
      <c r="BC347" s="164"/>
      <c r="BD347" s="164"/>
      <c r="BE347" s="164"/>
      <c r="BF347" s="164"/>
      <c r="BG347" s="164"/>
      <c r="BH347" s="164"/>
    </row>
    <row r="348" spans="1:60" outlineLevel="1">
      <c r="A348" s="191"/>
      <c r="B348" s="172"/>
      <c r="C348" s="240" t="s">
        <v>1755</v>
      </c>
      <c r="D348" s="227"/>
      <c r="E348" s="230">
        <v>4.5</v>
      </c>
      <c r="F348" s="183"/>
      <c r="G348" s="183"/>
      <c r="H348" s="184"/>
      <c r="I348" s="196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</row>
    <row r="349" spans="1:60" outlineLevel="1">
      <c r="A349" s="191"/>
      <c r="B349" s="169" t="s">
        <v>1756</v>
      </c>
      <c r="C349" s="221"/>
      <c r="D349" s="192"/>
      <c r="E349" s="193"/>
      <c r="F349" s="194"/>
      <c r="G349" s="189"/>
      <c r="H349" s="184"/>
      <c r="I349" s="196"/>
      <c r="J349" s="164"/>
      <c r="K349" s="164">
        <v>2</v>
      </c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  <c r="AZ349" s="164"/>
      <c r="BA349" s="164"/>
      <c r="BB349" s="164"/>
      <c r="BC349" s="164"/>
      <c r="BD349" s="164"/>
      <c r="BE349" s="164"/>
      <c r="BF349" s="164"/>
      <c r="BG349" s="164"/>
      <c r="BH349" s="164"/>
    </row>
    <row r="350" spans="1:60" outlineLevel="1">
      <c r="A350" s="191">
        <v>58</v>
      </c>
      <c r="B350" s="172" t="s">
        <v>1757</v>
      </c>
      <c r="C350" s="219" t="s">
        <v>1751</v>
      </c>
      <c r="D350" s="174" t="s">
        <v>217</v>
      </c>
      <c r="E350" s="177">
        <v>10</v>
      </c>
      <c r="F350" s="182"/>
      <c r="G350" s="183">
        <f>E350*F350</f>
        <v>0</v>
      </c>
      <c r="H350" s="184" t="s">
        <v>379</v>
      </c>
      <c r="I350" s="196" t="s">
        <v>207</v>
      </c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>
        <v>21</v>
      </c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  <c r="AZ350" s="164"/>
      <c r="BA350" s="164"/>
      <c r="BB350" s="164"/>
      <c r="BC350" s="164"/>
      <c r="BD350" s="164"/>
      <c r="BE350" s="164"/>
      <c r="BF350" s="164"/>
      <c r="BG350" s="164"/>
      <c r="BH350" s="164"/>
    </row>
    <row r="351" spans="1:60" outlineLevel="1">
      <c r="A351" s="191"/>
      <c r="B351" s="172"/>
      <c r="C351" s="220" t="s">
        <v>1758</v>
      </c>
      <c r="D351" s="175"/>
      <c r="E351" s="178"/>
      <c r="F351" s="185"/>
      <c r="G351" s="186"/>
      <c r="H351" s="184"/>
      <c r="I351" s="196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  <c r="AZ351" s="164"/>
      <c r="BA351" s="165" t="str">
        <f>C351</f>
        <v>spec 06.09</v>
      </c>
      <c r="BB351" s="164"/>
      <c r="BC351" s="164"/>
      <c r="BD351" s="164"/>
      <c r="BE351" s="164"/>
      <c r="BF351" s="164"/>
      <c r="BG351" s="164"/>
      <c r="BH351" s="164"/>
    </row>
    <row r="352" spans="1:60" outlineLevel="1">
      <c r="A352" s="191"/>
      <c r="B352" s="172"/>
      <c r="C352" s="240" t="s">
        <v>1759</v>
      </c>
      <c r="D352" s="227"/>
      <c r="E352" s="230">
        <v>10</v>
      </c>
      <c r="F352" s="183"/>
      <c r="G352" s="183"/>
      <c r="H352" s="184"/>
      <c r="I352" s="196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  <c r="AZ352" s="164"/>
      <c r="BA352" s="164"/>
      <c r="BB352" s="164"/>
      <c r="BC352" s="164"/>
      <c r="BD352" s="164"/>
      <c r="BE352" s="164"/>
      <c r="BF352" s="164"/>
      <c r="BG352" s="164"/>
      <c r="BH352" s="164"/>
    </row>
    <row r="353" spans="1:60" outlineLevel="1">
      <c r="A353" s="191"/>
      <c r="B353" s="169" t="s">
        <v>1760</v>
      </c>
      <c r="C353" s="221"/>
      <c r="D353" s="192"/>
      <c r="E353" s="193"/>
      <c r="F353" s="194"/>
      <c r="G353" s="189"/>
      <c r="H353" s="184"/>
      <c r="I353" s="196"/>
      <c r="J353" s="164"/>
      <c r="K353" s="164">
        <v>2</v>
      </c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  <c r="AZ353" s="164"/>
      <c r="BA353" s="164"/>
      <c r="BB353" s="164"/>
      <c r="BC353" s="164"/>
      <c r="BD353" s="164"/>
      <c r="BE353" s="164"/>
      <c r="BF353" s="164"/>
      <c r="BG353" s="164"/>
      <c r="BH353" s="164"/>
    </row>
    <row r="354" spans="1:60" outlineLevel="1">
      <c r="A354" s="191">
        <v>59</v>
      </c>
      <c r="B354" s="172" t="s">
        <v>1761</v>
      </c>
      <c r="C354" s="219" t="s">
        <v>1762</v>
      </c>
      <c r="D354" s="174" t="s">
        <v>249</v>
      </c>
      <c r="E354" s="177">
        <v>21.4</v>
      </c>
      <c r="F354" s="182"/>
      <c r="G354" s="183">
        <f>E354*F354</f>
        <v>0</v>
      </c>
      <c r="H354" s="184" t="s">
        <v>379</v>
      </c>
      <c r="I354" s="196" t="s">
        <v>207</v>
      </c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>
        <v>21</v>
      </c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4"/>
      <c r="BB354" s="164"/>
      <c r="BC354" s="164"/>
      <c r="BD354" s="164"/>
      <c r="BE354" s="164"/>
      <c r="BF354" s="164"/>
      <c r="BG354" s="164"/>
      <c r="BH354" s="164"/>
    </row>
    <row r="355" spans="1:60" outlineLevel="1">
      <c r="A355" s="191"/>
      <c r="B355" s="172"/>
      <c r="C355" s="240" t="s">
        <v>619</v>
      </c>
      <c r="D355" s="227"/>
      <c r="E355" s="230"/>
      <c r="F355" s="183"/>
      <c r="G355" s="183"/>
      <c r="H355" s="184"/>
      <c r="I355" s="196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</row>
    <row r="356" spans="1:60" outlineLevel="1">
      <c r="A356" s="191"/>
      <c r="B356" s="172"/>
      <c r="C356" s="240" t="s">
        <v>1763</v>
      </c>
      <c r="D356" s="227"/>
      <c r="E356" s="230">
        <v>8</v>
      </c>
      <c r="F356" s="183"/>
      <c r="G356" s="183"/>
      <c r="H356" s="184"/>
      <c r="I356" s="196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</row>
    <row r="357" spans="1:60" outlineLevel="1">
      <c r="A357" s="191"/>
      <c r="B357" s="172"/>
      <c r="C357" s="240" t="s">
        <v>1764</v>
      </c>
      <c r="D357" s="227"/>
      <c r="E357" s="230">
        <v>10.4</v>
      </c>
      <c r="F357" s="183"/>
      <c r="G357" s="183"/>
      <c r="H357" s="184"/>
      <c r="I357" s="196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</row>
    <row r="358" spans="1:60" outlineLevel="1">
      <c r="A358" s="191"/>
      <c r="B358" s="172"/>
      <c r="C358" s="240" t="s">
        <v>1765</v>
      </c>
      <c r="D358" s="227"/>
      <c r="E358" s="230">
        <v>3</v>
      </c>
      <c r="F358" s="183"/>
      <c r="G358" s="183"/>
      <c r="H358" s="184"/>
      <c r="I358" s="196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</row>
    <row r="359" spans="1:60" outlineLevel="1">
      <c r="A359" s="191"/>
      <c r="B359" s="169" t="s">
        <v>770</v>
      </c>
      <c r="C359" s="221"/>
      <c r="D359" s="192"/>
      <c r="E359" s="193"/>
      <c r="F359" s="194"/>
      <c r="G359" s="189"/>
      <c r="H359" s="184"/>
      <c r="I359" s="196"/>
      <c r="J359" s="164"/>
      <c r="K359" s="164">
        <v>1</v>
      </c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</row>
    <row r="360" spans="1:60" outlineLevel="1">
      <c r="A360" s="191"/>
      <c r="B360" s="169" t="s">
        <v>771</v>
      </c>
      <c r="C360" s="221"/>
      <c r="D360" s="192"/>
      <c r="E360" s="193"/>
      <c r="F360" s="194"/>
      <c r="G360" s="189"/>
      <c r="H360" s="184"/>
      <c r="I360" s="196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</row>
    <row r="361" spans="1:60" outlineLevel="1">
      <c r="A361" s="191">
        <v>60</v>
      </c>
      <c r="B361" s="172" t="s">
        <v>1766</v>
      </c>
      <c r="C361" s="219" t="s">
        <v>773</v>
      </c>
      <c r="D361" s="174" t="s">
        <v>426</v>
      </c>
      <c r="E361" s="177">
        <v>8.2170000000000007E-2</v>
      </c>
      <c r="F361" s="182"/>
      <c r="G361" s="183">
        <f>E361*F361</f>
        <v>0</v>
      </c>
      <c r="H361" s="184" t="s">
        <v>379</v>
      </c>
      <c r="I361" s="196" t="s">
        <v>207</v>
      </c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>
        <v>21</v>
      </c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  <c r="AZ361" s="164"/>
      <c r="BA361" s="164"/>
      <c r="BB361" s="164"/>
      <c r="BC361" s="164"/>
      <c r="BD361" s="164"/>
      <c r="BE361" s="164"/>
      <c r="BF361" s="164"/>
      <c r="BG361" s="164"/>
      <c r="BH361" s="164"/>
    </row>
    <row r="362" spans="1:60">
      <c r="A362" s="190" t="s">
        <v>145</v>
      </c>
      <c r="B362" s="171" t="s">
        <v>1263</v>
      </c>
      <c r="C362" s="218" t="s">
        <v>1264</v>
      </c>
      <c r="D362" s="173"/>
      <c r="E362" s="176"/>
      <c r="F362" s="187">
        <f>SUM(G363:G410)</f>
        <v>0</v>
      </c>
      <c r="G362" s="188"/>
      <c r="H362" s="181"/>
      <c r="I362" s="195"/>
    </row>
    <row r="363" spans="1:60" outlineLevel="1">
      <c r="A363" s="191"/>
      <c r="B363" s="225" t="s">
        <v>1767</v>
      </c>
      <c r="C363" s="239"/>
      <c r="D363" s="226"/>
      <c r="E363" s="229"/>
      <c r="F363" s="232"/>
      <c r="G363" s="233"/>
      <c r="H363" s="184"/>
      <c r="I363" s="196"/>
      <c r="J363" s="164"/>
      <c r="K363" s="164">
        <v>1</v>
      </c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  <c r="AZ363" s="164"/>
      <c r="BA363" s="164"/>
      <c r="BB363" s="164"/>
      <c r="BC363" s="164"/>
      <c r="BD363" s="164"/>
      <c r="BE363" s="164"/>
      <c r="BF363" s="164"/>
      <c r="BG363" s="164"/>
      <c r="BH363" s="164"/>
    </row>
    <row r="364" spans="1:60" outlineLevel="1">
      <c r="A364" s="191">
        <v>61</v>
      </c>
      <c r="B364" s="172" t="s">
        <v>1768</v>
      </c>
      <c r="C364" s="219" t="s">
        <v>1769</v>
      </c>
      <c r="D364" s="174" t="s">
        <v>217</v>
      </c>
      <c r="E364" s="177">
        <v>384</v>
      </c>
      <c r="F364" s="182"/>
      <c r="G364" s="183">
        <f>E364*F364</f>
        <v>0</v>
      </c>
      <c r="H364" s="184" t="s">
        <v>1269</v>
      </c>
      <c r="I364" s="196" t="s">
        <v>207</v>
      </c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>
        <v>21</v>
      </c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  <c r="AZ364" s="164"/>
      <c r="BA364" s="164"/>
      <c r="BB364" s="164"/>
      <c r="BC364" s="164"/>
      <c r="BD364" s="164"/>
      <c r="BE364" s="164"/>
      <c r="BF364" s="164"/>
      <c r="BG364" s="164"/>
      <c r="BH364" s="164"/>
    </row>
    <row r="365" spans="1:60" outlineLevel="1">
      <c r="A365" s="191">
        <v>62</v>
      </c>
      <c r="B365" s="172" t="s">
        <v>1770</v>
      </c>
      <c r="C365" s="219" t="s">
        <v>1771</v>
      </c>
      <c r="D365" s="174" t="s">
        <v>217</v>
      </c>
      <c r="E365" s="177">
        <v>383.815</v>
      </c>
      <c r="F365" s="182"/>
      <c r="G365" s="183">
        <f>E365*F365</f>
        <v>0</v>
      </c>
      <c r="H365" s="184" t="s">
        <v>1269</v>
      </c>
      <c r="I365" s="196" t="s">
        <v>207</v>
      </c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  <c r="Z365" s="164"/>
      <c r="AA365" s="164"/>
      <c r="AB365" s="164"/>
      <c r="AC365" s="164"/>
      <c r="AD365" s="164"/>
      <c r="AE365" s="164"/>
      <c r="AF365" s="164"/>
      <c r="AG365" s="164"/>
      <c r="AH365" s="164"/>
      <c r="AI365" s="164"/>
      <c r="AJ365" s="164"/>
      <c r="AK365" s="164"/>
      <c r="AL365" s="164"/>
      <c r="AM365" s="164">
        <v>21</v>
      </c>
      <c r="AN365" s="164"/>
      <c r="AO365" s="164"/>
      <c r="AP365" s="164"/>
      <c r="AQ365" s="164"/>
      <c r="AR365" s="164"/>
      <c r="AS365" s="164"/>
      <c r="AT365" s="164"/>
      <c r="AU365" s="164"/>
      <c r="AV365" s="164"/>
      <c r="AW365" s="164"/>
      <c r="AX365" s="164"/>
      <c r="AY365" s="164"/>
      <c r="AZ365" s="164"/>
      <c r="BA365" s="164"/>
      <c r="BB365" s="164"/>
      <c r="BC365" s="164"/>
      <c r="BD365" s="164"/>
      <c r="BE365" s="164"/>
      <c r="BF365" s="164"/>
      <c r="BG365" s="164"/>
      <c r="BH365" s="164"/>
    </row>
    <row r="366" spans="1:60" outlineLevel="1">
      <c r="A366" s="191"/>
      <c r="B366" s="172"/>
      <c r="C366" s="220" t="s">
        <v>2118</v>
      </c>
      <c r="D366" s="175"/>
      <c r="E366" s="178"/>
      <c r="F366" s="185"/>
      <c r="G366" s="186"/>
      <c r="H366" s="184"/>
      <c r="I366" s="196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5" t="str">
        <f>C366</f>
        <v>Nařezání izolace na potřebný rouzměr. Vložení izolace do stěny bez dodávky tepelné izolace.</v>
      </c>
      <c r="BB366" s="164"/>
      <c r="BC366" s="164"/>
      <c r="BD366" s="164"/>
      <c r="BE366" s="164"/>
      <c r="BF366" s="164"/>
      <c r="BG366" s="164"/>
      <c r="BH366" s="164"/>
    </row>
    <row r="367" spans="1:60" outlineLevel="1">
      <c r="A367" s="191"/>
      <c r="B367" s="172"/>
      <c r="C367" s="220" t="s">
        <v>1772</v>
      </c>
      <c r="D367" s="175"/>
      <c r="E367" s="178"/>
      <c r="F367" s="185"/>
      <c r="G367" s="186"/>
      <c r="H367" s="184"/>
      <c r="I367" s="196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5" t="str">
        <f>C367</f>
        <v>Včetně pomocného lešení o výšce podlahy do 1900 mm a pro zatížení do 1,5 kPa.</v>
      </c>
      <c r="BB367" s="164"/>
      <c r="BC367" s="164"/>
      <c r="BD367" s="164"/>
      <c r="BE367" s="164"/>
      <c r="BF367" s="164"/>
      <c r="BG367" s="164"/>
      <c r="BH367" s="164"/>
    </row>
    <row r="368" spans="1:60" outlineLevel="1">
      <c r="A368" s="191"/>
      <c r="B368" s="172"/>
      <c r="C368" s="241" t="s">
        <v>223</v>
      </c>
      <c r="D368" s="228"/>
      <c r="E368" s="231"/>
      <c r="F368" s="234"/>
      <c r="G368" s="234"/>
      <c r="H368" s="184"/>
      <c r="I368" s="196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/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</row>
    <row r="369" spans="1:60" outlineLevel="1">
      <c r="A369" s="191"/>
      <c r="B369" s="172"/>
      <c r="C369" s="220" t="s">
        <v>1773</v>
      </c>
      <c r="D369" s="175"/>
      <c r="E369" s="178"/>
      <c r="F369" s="185"/>
      <c r="G369" s="186"/>
      <c r="H369" s="184"/>
      <c r="I369" s="196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5" t="str">
        <f>C369</f>
        <v>vkladano mezi stropnice</v>
      </c>
      <c r="BB369" s="164"/>
      <c r="BC369" s="164"/>
      <c r="BD369" s="164"/>
      <c r="BE369" s="164"/>
      <c r="BF369" s="164"/>
      <c r="BG369" s="164"/>
      <c r="BH369" s="164"/>
    </row>
    <row r="370" spans="1:60" outlineLevel="1">
      <c r="A370" s="191"/>
      <c r="B370" s="172"/>
      <c r="C370" s="240" t="s">
        <v>1472</v>
      </c>
      <c r="D370" s="227"/>
      <c r="E370" s="230">
        <v>364.71499999999997</v>
      </c>
      <c r="F370" s="183"/>
      <c r="G370" s="183"/>
      <c r="H370" s="184"/>
      <c r="I370" s="196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/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</row>
    <row r="371" spans="1:60" outlineLevel="1">
      <c r="A371" s="191"/>
      <c r="B371" s="172"/>
      <c r="C371" s="240" t="s">
        <v>1774</v>
      </c>
      <c r="D371" s="227"/>
      <c r="E371" s="230">
        <v>11.1</v>
      </c>
      <c r="F371" s="183"/>
      <c r="G371" s="183"/>
      <c r="H371" s="184"/>
      <c r="I371" s="196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</row>
    <row r="372" spans="1:60" outlineLevel="1">
      <c r="A372" s="191"/>
      <c r="B372" s="172"/>
      <c r="C372" s="240" t="s">
        <v>1473</v>
      </c>
      <c r="D372" s="227"/>
      <c r="E372" s="230">
        <v>8</v>
      </c>
      <c r="F372" s="183"/>
      <c r="G372" s="183"/>
      <c r="H372" s="184"/>
      <c r="I372" s="196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</row>
    <row r="373" spans="1:60" outlineLevel="1">
      <c r="A373" s="191"/>
      <c r="B373" s="169" t="s">
        <v>1775</v>
      </c>
      <c r="C373" s="221"/>
      <c r="D373" s="192"/>
      <c r="E373" s="193"/>
      <c r="F373" s="194"/>
      <c r="G373" s="189"/>
      <c r="H373" s="184"/>
      <c r="I373" s="196"/>
      <c r="J373" s="164"/>
      <c r="K373" s="164">
        <v>2</v>
      </c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/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</row>
    <row r="374" spans="1:60" outlineLevel="1">
      <c r="A374" s="191"/>
      <c r="B374" s="169" t="s">
        <v>1776</v>
      </c>
      <c r="C374" s="221"/>
      <c r="D374" s="192"/>
      <c r="E374" s="193"/>
      <c r="F374" s="194"/>
      <c r="G374" s="189"/>
      <c r="H374" s="184"/>
      <c r="I374" s="196"/>
      <c r="J374" s="164"/>
      <c r="K374" s="164">
        <v>3</v>
      </c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</row>
    <row r="375" spans="1:60" outlineLevel="1">
      <c r="A375" s="191">
        <v>63</v>
      </c>
      <c r="B375" s="172" t="s">
        <v>1777</v>
      </c>
      <c r="C375" s="219" t="s">
        <v>1778</v>
      </c>
      <c r="D375" s="174" t="s">
        <v>1242</v>
      </c>
      <c r="E375" s="177">
        <v>95</v>
      </c>
      <c r="F375" s="182"/>
      <c r="G375" s="183">
        <f>E375*F375</f>
        <v>0</v>
      </c>
      <c r="H375" s="184" t="s">
        <v>1269</v>
      </c>
      <c r="I375" s="196" t="s">
        <v>207</v>
      </c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>
        <v>21</v>
      </c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  <c r="AZ375" s="164"/>
      <c r="BA375" s="164"/>
      <c r="BB375" s="164"/>
      <c r="BC375" s="164"/>
      <c r="BD375" s="164"/>
      <c r="BE375" s="164"/>
      <c r="BF375" s="164"/>
      <c r="BG375" s="164"/>
      <c r="BH375" s="164"/>
    </row>
    <row r="376" spans="1:60" outlineLevel="1">
      <c r="A376" s="191"/>
      <c r="B376" s="169" t="s">
        <v>1779</v>
      </c>
      <c r="C376" s="221"/>
      <c r="D376" s="192"/>
      <c r="E376" s="193"/>
      <c r="F376" s="194"/>
      <c r="G376" s="189"/>
      <c r="H376" s="184"/>
      <c r="I376" s="196"/>
      <c r="J376" s="164"/>
      <c r="K376" s="164">
        <v>1</v>
      </c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/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  <c r="AZ376" s="164"/>
      <c r="BA376" s="164"/>
      <c r="BB376" s="164"/>
      <c r="BC376" s="164"/>
      <c r="BD376" s="164"/>
      <c r="BE376" s="164"/>
      <c r="BF376" s="164"/>
      <c r="BG376" s="164"/>
      <c r="BH376" s="164"/>
    </row>
    <row r="377" spans="1:60" outlineLevel="1">
      <c r="A377" s="191">
        <v>64</v>
      </c>
      <c r="B377" s="172" t="s">
        <v>1780</v>
      </c>
      <c r="C377" s="219" t="s">
        <v>1781</v>
      </c>
      <c r="D377" s="174" t="s">
        <v>217</v>
      </c>
      <c r="E377" s="177">
        <v>344.5</v>
      </c>
      <c r="F377" s="182"/>
      <c r="G377" s="183">
        <f>E377*F377</f>
        <v>0</v>
      </c>
      <c r="H377" s="184" t="s">
        <v>1269</v>
      </c>
      <c r="I377" s="196" t="s">
        <v>207</v>
      </c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>
        <v>21</v>
      </c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  <c r="AZ377" s="164"/>
      <c r="BA377" s="164"/>
      <c r="BB377" s="164"/>
      <c r="BC377" s="164"/>
      <c r="BD377" s="164"/>
      <c r="BE377" s="164"/>
      <c r="BF377" s="164"/>
      <c r="BG377" s="164"/>
      <c r="BH377" s="164"/>
    </row>
    <row r="378" spans="1:60" outlineLevel="1">
      <c r="A378" s="191"/>
      <c r="B378" s="172"/>
      <c r="C378" s="240" t="s">
        <v>1782</v>
      </c>
      <c r="D378" s="227"/>
      <c r="E378" s="230">
        <v>344.5</v>
      </c>
      <c r="F378" s="183"/>
      <c r="G378" s="183"/>
      <c r="H378" s="184"/>
      <c r="I378" s="196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164"/>
      <c r="AZ378" s="164"/>
      <c r="BA378" s="164"/>
      <c r="BB378" s="164"/>
      <c r="BC378" s="164"/>
      <c r="BD378" s="164"/>
      <c r="BE378" s="164"/>
      <c r="BF378" s="164"/>
      <c r="BG378" s="164"/>
      <c r="BH378" s="164"/>
    </row>
    <row r="379" spans="1:60" outlineLevel="1">
      <c r="A379" s="191"/>
      <c r="B379" s="169" t="s">
        <v>1783</v>
      </c>
      <c r="C379" s="221"/>
      <c r="D379" s="192"/>
      <c r="E379" s="193"/>
      <c r="F379" s="194"/>
      <c r="G379" s="189"/>
      <c r="H379" s="184"/>
      <c r="I379" s="196"/>
      <c r="J379" s="164"/>
      <c r="K379" s="164">
        <v>1</v>
      </c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/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  <c r="AZ379" s="164"/>
      <c r="BA379" s="164"/>
      <c r="BB379" s="164"/>
      <c r="BC379" s="164"/>
      <c r="BD379" s="164"/>
      <c r="BE379" s="164"/>
      <c r="BF379" s="164"/>
      <c r="BG379" s="164"/>
      <c r="BH379" s="164"/>
    </row>
    <row r="380" spans="1:60" outlineLevel="1">
      <c r="A380" s="191">
        <v>65</v>
      </c>
      <c r="B380" s="172" t="s">
        <v>1784</v>
      </c>
      <c r="C380" s="219" t="s">
        <v>1785</v>
      </c>
      <c r="D380" s="174" t="s">
        <v>217</v>
      </c>
      <c r="E380" s="177">
        <v>28.8</v>
      </c>
      <c r="F380" s="182"/>
      <c r="G380" s="183">
        <f>E380*F380</f>
        <v>0</v>
      </c>
      <c r="H380" s="184" t="s">
        <v>1269</v>
      </c>
      <c r="I380" s="196" t="s">
        <v>207</v>
      </c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>
        <v>21</v>
      </c>
      <c r="AN380" s="164"/>
      <c r="AO380" s="164"/>
      <c r="AP380" s="164"/>
      <c r="AQ380" s="164"/>
      <c r="AR380" s="164"/>
      <c r="AS380" s="164"/>
      <c r="AT380" s="164"/>
      <c r="AU380" s="164"/>
      <c r="AV380" s="164"/>
      <c r="AW380" s="164"/>
      <c r="AX380" s="164"/>
      <c r="AY380" s="164"/>
      <c r="AZ380" s="164"/>
      <c r="BA380" s="164"/>
      <c r="BB380" s="164"/>
      <c r="BC380" s="164"/>
      <c r="BD380" s="164"/>
      <c r="BE380" s="164"/>
      <c r="BF380" s="164"/>
      <c r="BG380" s="164"/>
      <c r="BH380" s="164"/>
    </row>
    <row r="381" spans="1:60" outlineLevel="1">
      <c r="A381" s="191"/>
      <c r="B381" s="172"/>
      <c r="C381" s="220" t="s">
        <v>2118</v>
      </c>
      <c r="D381" s="175"/>
      <c r="E381" s="178"/>
      <c r="F381" s="185"/>
      <c r="G381" s="186"/>
      <c r="H381" s="184"/>
      <c r="I381" s="196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  <c r="AZ381" s="164"/>
      <c r="BA381" s="165" t="str">
        <f>C381</f>
        <v>Nařezání izolace na potřebný rouzměr. Vložení izolace do stěny bez dodávky tepelné izolace.</v>
      </c>
      <c r="BB381" s="164"/>
      <c r="BC381" s="164"/>
      <c r="BD381" s="164"/>
      <c r="BE381" s="164"/>
      <c r="BF381" s="164"/>
      <c r="BG381" s="164"/>
      <c r="BH381" s="164"/>
    </row>
    <row r="382" spans="1:60" outlineLevel="1">
      <c r="A382" s="191"/>
      <c r="B382" s="172"/>
      <c r="C382" s="220" t="s">
        <v>1772</v>
      </c>
      <c r="D382" s="175"/>
      <c r="E382" s="178"/>
      <c r="F382" s="185"/>
      <c r="G382" s="186"/>
      <c r="H382" s="184"/>
      <c r="I382" s="196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/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  <c r="AZ382" s="164"/>
      <c r="BA382" s="165" t="str">
        <f>C382</f>
        <v>Včetně pomocného lešení o výšce podlahy do 1900 mm a pro zatížení do 1,5 kPa.</v>
      </c>
      <c r="BB382" s="164"/>
      <c r="BC382" s="164"/>
      <c r="BD382" s="164"/>
      <c r="BE382" s="164"/>
      <c r="BF382" s="164"/>
      <c r="BG382" s="164"/>
      <c r="BH382" s="164"/>
    </row>
    <row r="383" spans="1:60" outlineLevel="1">
      <c r="A383" s="191"/>
      <c r="B383" s="172"/>
      <c r="C383" s="240" t="s">
        <v>1786</v>
      </c>
      <c r="D383" s="227"/>
      <c r="E383" s="230">
        <v>28.8</v>
      </c>
      <c r="F383" s="183"/>
      <c r="G383" s="183"/>
      <c r="H383" s="184"/>
      <c r="I383" s="196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  <c r="AZ383" s="164"/>
      <c r="BA383" s="164"/>
      <c r="BB383" s="164"/>
      <c r="BC383" s="164"/>
      <c r="BD383" s="164"/>
      <c r="BE383" s="164"/>
      <c r="BF383" s="164"/>
      <c r="BG383" s="164"/>
      <c r="BH383" s="164"/>
    </row>
    <row r="384" spans="1:60" outlineLevel="1">
      <c r="A384" s="191">
        <v>66</v>
      </c>
      <c r="B384" s="172" t="s">
        <v>1787</v>
      </c>
      <c r="C384" s="219" t="s">
        <v>1788</v>
      </c>
      <c r="D384" s="174" t="s">
        <v>217</v>
      </c>
      <c r="E384" s="177">
        <v>15.36</v>
      </c>
      <c r="F384" s="182"/>
      <c r="G384" s="183">
        <f>E384*F384</f>
        <v>0</v>
      </c>
      <c r="H384" s="184" t="s">
        <v>1269</v>
      </c>
      <c r="I384" s="196" t="s">
        <v>207</v>
      </c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>
        <v>21</v>
      </c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  <c r="AZ384" s="164"/>
      <c r="BA384" s="164"/>
      <c r="BB384" s="164"/>
      <c r="BC384" s="164"/>
      <c r="BD384" s="164"/>
      <c r="BE384" s="164"/>
      <c r="BF384" s="164"/>
      <c r="BG384" s="164"/>
      <c r="BH384" s="164"/>
    </row>
    <row r="385" spans="1:60" outlineLevel="1">
      <c r="A385" s="191"/>
      <c r="B385" s="172"/>
      <c r="C385" s="220" t="s">
        <v>1789</v>
      </c>
      <c r="D385" s="175"/>
      <c r="E385" s="178"/>
      <c r="F385" s="185"/>
      <c r="G385" s="186"/>
      <c r="H385" s="184"/>
      <c r="I385" s="196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  <c r="AZ385" s="164"/>
      <c r="BA385" s="165" t="str">
        <f>C385</f>
        <v>Očištění povrchu stěny od prachu, nařezání izolačních desek na požadovaný rozměr, nanesení lepicího tmelu, osazení desek.</v>
      </c>
      <c r="BB385" s="164"/>
      <c r="BC385" s="164"/>
      <c r="BD385" s="164"/>
      <c r="BE385" s="164"/>
      <c r="BF385" s="164"/>
      <c r="BG385" s="164"/>
      <c r="BH385" s="164"/>
    </row>
    <row r="386" spans="1:60" outlineLevel="1">
      <c r="A386" s="191"/>
      <c r="B386" s="172"/>
      <c r="C386" s="240" t="s">
        <v>1790</v>
      </c>
      <c r="D386" s="227"/>
      <c r="E386" s="230">
        <v>15.36</v>
      </c>
      <c r="F386" s="183"/>
      <c r="G386" s="183"/>
      <c r="H386" s="184"/>
      <c r="I386" s="196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/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  <c r="AZ386" s="164"/>
      <c r="BA386" s="164"/>
      <c r="BB386" s="164"/>
      <c r="BC386" s="164"/>
      <c r="BD386" s="164"/>
      <c r="BE386" s="164"/>
      <c r="BF386" s="164"/>
      <c r="BG386" s="164"/>
      <c r="BH386" s="164"/>
    </row>
    <row r="387" spans="1:60" outlineLevel="1">
      <c r="A387" s="191"/>
      <c r="B387" s="169" t="s">
        <v>1791</v>
      </c>
      <c r="C387" s="221"/>
      <c r="D387" s="192"/>
      <c r="E387" s="193"/>
      <c r="F387" s="194"/>
      <c r="G387" s="189"/>
      <c r="H387" s="184"/>
      <c r="I387" s="196"/>
      <c r="J387" s="164"/>
      <c r="K387" s="164">
        <v>1</v>
      </c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  <c r="AZ387" s="164"/>
      <c r="BA387" s="164"/>
      <c r="BB387" s="164"/>
      <c r="BC387" s="164"/>
      <c r="BD387" s="164"/>
      <c r="BE387" s="164"/>
      <c r="BF387" s="164"/>
      <c r="BG387" s="164"/>
      <c r="BH387" s="164"/>
    </row>
    <row r="388" spans="1:60" outlineLevel="1">
      <c r="A388" s="191">
        <v>67</v>
      </c>
      <c r="B388" s="172" t="s">
        <v>1792</v>
      </c>
      <c r="C388" s="219" t="s">
        <v>1793</v>
      </c>
      <c r="D388" s="174" t="s">
        <v>217</v>
      </c>
      <c r="E388" s="177">
        <v>714.45</v>
      </c>
      <c r="F388" s="182"/>
      <c r="G388" s="183">
        <f>E388*F388</f>
        <v>0</v>
      </c>
      <c r="H388" s="184" t="s">
        <v>1269</v>
      </c>
      <c r="I388" s="196" t="s">
        <v>207</v>
      </c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>
        <v>21</v>
      </c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  <c r="AZ388" s="164"/>
      <c r="BA388" s="164"/>
      <c r="BB388" s="164"/>
      <c r="BC388" s="164"/>
      <c r="BD388" s="164"/>
      <c r="BE388" s="164"/>
      <c r="BF388" s="164"/>
      <c r="BG388" s="164"/>
      <c r="BH388" s="164"/>
    </row>
    <row r="389" spans="1:60" outlineLevel="1">
      <c r="A389" s="191"/>
      <c r="B389" s="172"/>
      <c r="C389" s="240" t="s">
        <v>1782</v>
      </c>
      <c r="D389" s="227"/>
      <c r="E389" s="230">
        <v>344.5</v>
      </c>
      <c r="F389" s="183"/>
      <c r="G389" s="183"/>
      <c r="H389" s="184"/>
      <c r="I389" s="196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  <c r="AZ389" s="164"/>
      <c r="BA389" s="164"/>
      <c r="BB389" s="164"/>
      <c r="BC389" s="164"/>
      <c r="BD389" s="164"/>
      <c r="BE389" s="164"/>
      <c r="BF389" s="164"/>
      <c r="BG389" s="164"/>
      <c r="BH389" s="164"/>
    </row>
    <row r="390" spans="1:60" outlineLevel="1">
      <c r="A390" s="191"/>
      <c r="B390" s="172"/>
      <c r="C390" s="240" t="s">
        <v>1794</v>
      </c>
      <c r="D390" s="227"/>
      <c r="E390" s="230">
        <v>305</v>
      </c>
      <c r="F390" s="183"/>
      <c r="G390" s="183"/>
      <c r="H390" s="184"/>
      <c r="I390" s="196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/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  <c r="AZ390" s="164"/>
      <c r="BA390" s="164"/>
      <c r="BB390" s="164"/>
      <c r="BC390" s="164"/>
      <c r="BD390" s="164"/>
      <c r="BE390" s="164"/>
      <c r="BF390" s="164"/>
      <c r="BG390" s="164"/>
      <c r="BH390" s="164"/>
    </row>
    <row r="391" spans="1:60" outlineLevel="1">
      <c r="A391" s="191"/>
      <c r="B391" s="172"/>
      <c r="C391" s="240" t="s">
        <v>1795</v>
      </c>
      <c r="D391" s="227"/>
      <c r="E391" s="230">
        <v>64.95</v>
      </c>
      <c r="F391" s="183"/>
      <c r="G391" s="183"/>
      <c r="H391" s="184"/>
      <c r="I391" s="196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  <c r="AZ391" s="164"/>
      <c r="BA391" s="164"/>
      <c r="BB391" s="164"/>
      <c r="BC391" s="164"/>
      <c r="BD391" s="164"/>
      <c r="BE391" s="164"/>
      <c r="BF391" s="164"/>
      <c r="BG391" s="164"/>
      <c r="BH391" s="164"/>
    </row>
    <row r="392" spans="1:60" outlineLevel="1">
      <c r="A392" s="191">
        <v>68</v>
      </c>
      <c r="B392" s="172" t="s">
        <v>1796</v>
      </c>
      <c r="C392" s="219" t="s">
        <v>1797</v>
      </c>
      <c r="D392" s="174" t="s">
        <v>249</v>
      </c>
      <c r="E392" s="177">
        <v>822</v>
      </c>
      <c r="F392" s="182"/>
      <c r="G392" s="183">
        <f>E392*F392</f>
        <v>0</v>
      </c>
      <c r="H392" s="184"/>
      <c r="I392" s="196" t="s">
        <v>151</v>
      </c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>
        <v>21</v>
      </c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  <c r="AZ392" s="164"/>
      <c r="BA392" s="164"/>
      <c r="BB392" s="164"/>
      <c r="BC392" s="164"/>
      <c r="BD392" s="164"/>
      <c r="BE392" s="164"/>
      <c r="BF392" s="164"/>
      <c r="BG392" s="164"/>
      <c r="BH392" s="164"/>
    </row>
    <row r="393" spans="1:60" outlineLevel="1">
      <c r="A393" s="191">
        <v>69</v>
      </c>
      <c r="B393" s="172" t="s">
        <v>1798</v>
      </c>
      <c r="C393" s="219" t="s">
        <v>1799</v>
      </c>
      <c r="D393" s="174" t="s">
        <v>256</v>
      </c>
      <c r="E393" s="177">
        <v>45.473999999999997</v>
      </c>
      <c r="F393" s="182"/>
      <c r="G393" s="183">
        <f>E393*F393</f>
        <v>0</v>
      </c>
      <c r="H393" s="184" t="s">
        <v>499</v>
      </c>
      <c r="I393" s="196" t="s">
        <v>207</v>
      </c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>
        <v>21</v>
      </c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  <c r="AZ393" s="164"/>
      <c r="BA393" s="164"/>
      <c r="BB393" s="164"/>
      <c r="BC393" s="164"/>
      <c r="BD393" s="164"/>
      <c r="BE393" s="164"/>
      <c r="BF393" s="164"/>
      <c r="BG393" s="164"/>
      <c r="BH393" s="164"/>
    </row>
    <row r="394" spans="1:60" outlineLevel="1">
      <c r="A394" s="191"/>
      <c r="B394" s="172"/>
      <c r="C394" s="240" t="s">
        <v>1800</v>
      </c>
      <c r="D394" s="227"/>
      <c r="E394" s="230">
        <v>41.34</v>
      </c>
      <c r="F394" s="183"/>
      <c r="G394" s="183"/>
      <c r="H394" s="184"/>
      <c r="I394" s="196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/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  <c r="AZ394" s="164"/>
      <c r="BA394" s="164"/>
      <c r="BB394" s="164"/>
      <c r="BC394" s="164"/>
      <c r="BD394" s="164"/>
      <c r="BE394" s="164"/>
      <c r="BF394" s="164"/>
      <c r="BG394" s="164"/>
      <c r="BH394" s="164"/>
    </row>
    <row r="395" spans="1:60" outlineLevel="1">
      <c r="A395" s="191"/>
      <c r="B395" s="172"/>
      <c r="C395" s="240" t="s">
        <v>1801</v>
      </c>
      <c r="D395" s="227"/>
      <c r="E395" s="230">
        <v>4.1340000000000003</v>
      </c>
      <c r="F395" s="183"/>
      <c r="G395" s="183"/>
      <c r="H395" s="184"/>
      <c r="I395" s="196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  <c r="AZ395" s="164"/>
      <c r="BA395" s="164"/>
      <c r="BB395" s="164"/>
      <c r="BC395" s="164"/>
      <c r="BD395" s="164"/>
      <c r="BE395" s="164"/>
      <c r="BF395" s="164"/>
      <c r="BG395" s="164"/>
      <c r="BH395" s="164"/>
    </row>
    <row r="396" spans="1:60" ht="22.5" outlineLevel="1">
      <c r="A396" s="191">
        <v>70</v>
      </c>
      <c r="B396" s="172" t="s">
        <v>1802</v>
      </c>
      <c r="C396" s="219" t="s">
        <v>1803</v>
      </c>
      <c r="D396" s="174" t="s">
        <v>217</v>
      </c>
      <c r="E396" s="177">
        <v>16.896000000000001</v>
      </c>
      <c r="F396" s="182"/>
      <c r="G396" s="183">
        <f>E396*F396</f>
        <v>0</v>
      </c>
      <c r="H396" s="184" t="s">
        <v>499</v>
      </c>
      <c r="I396" s="196" t="s">
        <v>207</v>
      </c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>
        <v>21</v>
      </c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  <c r="AZ396" s="164"/>
      <c r="BA396" s="164"/>
      <c r="BB396" s="164"/>
      <c r="BC396" s="164"/>
      <c r="BD396" s="164"/>
      <c r="BE396" s="164"/>
      <c r="BF396" s="164"/>
      <c r="BG396" s="164"/>
      <c r="BH396" s="164"/>
    </row>
    <row r="397" spans="1:60" outlineLevel="1">
      <c r="A397" s="191"/>
      <c r="B397" s="172"/>
      <c r="C397" s="240" t="s">
        <v>1790</v>
      </c>
      <c r="D397" s="227"/>
      <c r="E397" s="230">
        <v>15.36</v>
      </c>
      <c r="F397" s="183"/>
      <c r="G397" s="183"/>
      <c r="H397" s="184"/>
      <c r="I397" s="196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4"/>
      <c r="AV397" s="164"/>
      <c r="AW397" s="164"/>
      <c r="AX397" s="164"/>
      <c r="AY397" s="164"/>
      <c r="AZ397" s="164"/>
      <c r="BA397" s="164"/>
      <c r="BB397" s="164"/>
      <c r="BC397" s="164"/>
      <c r="BD397" s="164"/>
      <c r="BE397" s="164"/>
      <c r="BF397" s="164"/>
      <c r="BG397" s="164"/>
      <c r="BH397" s="164"/>
    </row>
    <row r="398" spans="1:60" outlineLevel="1">
      <c r="A398" s="191"/>
      <c r="B398" s="172"/>
      <c r="C398" s="240" t="s">
        <v>1804</v>
      </c>
      <c r="D398" s="227"/>
      <c r="E398" s="230">
        <v>1.536</v>
      </c>
      <c r="F398" s="183"/>
      <c r="G398" s="183"/>
      <c r="H398" s="184"/>
      <c r="I398" s="196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  <c r="Z398" s="164"/>
      <c r="AA398" s="164"/>
      <c r="AB398" s="164"/>
      <c r="AC398" s="164"/>
      <c r="AD398" s="164"/>
      <c r="AE398" s="164"/>
      <c r="AF398" s="164"/>
      <c r="AG398" s="164"/>
      <c r="AH398" s="164"/>
      <c r="AI398" s="164"/>
      <c r="AJ398" s="164"/>
      <c r="AK398" s="164"/>
      <c r="AL398" s="164"/>
      <c r="AM398" s="164"/>
      <c r="AN398" s="164"/>
      <c r="AO398" s="164"/>
      <c r="AP398" s="164"/>
      <c r="AQ398" s="164"/>
      <c r="AR398" s="164"/>
      <c r="AS398" s="164"/>
      <c r="AT398" s="164"/>
      <c r="AU398" s="164"/>
      <c r="AV398" s="164"/>
      <c r="AW398" s="164"/>
      <c r="AX398" s="164"/>
      <c r="AY398" s="164"/>
      <c r="AZ398" s="164"/>
      <c r="BA398" s="164"/>
      <c r="BB398" s="164"/>
      <c r="BC398" s="164"/>
      <c r="BD398" s="164"/>
      <c r="BE398" s="164"/>
      <c r="BF398" s="164"/>
      <c r="BG398" s="164"/>
      <c r="BH398" s="164"/>
    </row>
    <row r="399" spans="1:60" outlineLevel="1">
      <c r="A399" s="191">
        <v>71</v>
      </c>
      <c r="B399" s="172" t="s">
        <v>1805</v>
      </c>
      <c r="C399" s="219" t="s">
        <v>1806</v>
      </c>
      <c r="D399" s="174" t="s">
        <v>217</v>
      </c>
      <c r="E399" s="177">
        <v>28.8</v>
      </c>
      <c r="F399" s="182"/>
      <c r="G399" s="183">
        <f>E399*F399</f>
        <v>0</v>
      </c>
      <c r="H399" s="184" t="s">
        <v>499</v>
      </c>
      <c r="I399" s="196" t="s">
        <v>207</v>
      </c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>
        <v>21</v>
      </c>
      <c r="AN399" s="164"/>
      <c r="AO399" s="164"/>
      <c r="AP399" s="164"/>
      <c r="AQ399" s="164"/>
      <c r="AR399" s="164"/>
      <c r="AS399" s="164"/>
      <c r="AT399" s="164"/>
      <c r="AU399" s="164"/>
      <c r="AV399" s="164"/>
      <c r="AW399" s="164"/>
      <c r="AX399" s="164"/>
      <c r="AY399" s="164"/>
      <c r="AZ399" s="164"/>
      <c r="BA399" s="164"/>
      <c r="BB399" s="164"/>
      <c r="BC399" s="164"/>
      <c r="BD399" s="164"/>
      <c r="BE399" s="164"/>
      <c r="BF399" s="164"/>
      <c r="BG399" s="164"/>
      <c r="BH399" s="164"/>
    </row>
    <row r="400" spans="1:60" outlineLevel="1">
      <c r="A400" s="191"/>
      <c r="B400" s="172"/>
      <c r="C400" s="240" t="s">
        <v>1786</v>
      </c>
      <c r="D400" s="227"/>
      <c r="E400" s="230">
        <v>28.8</v>
      </c>
      <c r="F400" s="183"/>
      <c r="G400" s="183"/>
      <c r="H400" s="184"/>
      <c r="I400" s="196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  <c r="AZ400" s="164"/>
      <c r="BA400" s="164"/>
      <c r="BB400" s="164"/>
      <c r="BC400" s="164"/>
      <c r="BD400" s="164"/>
      <c r="BE400" s="164"/>
      <c r="BF400" s="164"/>
      <c r="BG400" s="164"/>
      <c r="BH400" s="164"/>
    </row>
    <row r="401" spans="1:60" ht="22.5" outlineLevel="1">
      <c r="A401" s="191">
        <v>72</v>
      </c>
      <c r="B401" s="172" t="s">
        <v>1807</v>
      </c>
      <c r="C401" s="219" t="s">
        <v>1808</v>
      </c>
      <c r="D401" s="174" t="s">
        <v>217</v>
      </c>
      <c r="E401" s="177">
        <v>422</v>
      </c>
      <c r="F401" s="182"/>
      <c r="G401" s="183">
        <f>E401*F401</f>
        <v>0</v>
      </c>
      <c r="H401" s="184" t="s">
        <v>499</v>
      </c>
      <c r="I401" s="196" t="s">
        <v>207</v>
      </c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>
        <v>21</v>
      </c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  <c r="AZ401" s="164"/>
      <c r="BA401" s="164"/>
      <c r="BB401" s="164"/>
      <c r="BC401" s="164"/>
      <c r="BD401" s="164"/>
      <c r="BE401" s="164"/>
      <c r="BF401" s="164"/>
      <c r="BG401" s="164"/>
      <c r="BH401" s="164"/>
    </row>
    <row r="402" spans="1:60" outlineLevel="1">
      <c r="A402" s="191"/>
      <c r="B402" s="172"/>
      <c r="C402" s="220" t="s">
        <v>1809</v>
      </c>
      <c r="D402" s="175"/>
      <c r="E402" s="178"/>
      <c r="F402" s="185"/>
      <c r="G402" s="186"/>
      <c r="H402" s="184"/>
      <c r="I402" s="196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  <c r="AZ402" s="164"/>
      <c r="BA402" s="165" t="str">
        <f>C402</f>
        <v>specifikace 3.04</v>
      </c>
      <c r="BB402" s="164"/>
      <c r="BC402" s="164"/>
      <c r="BD402" s="164"/>
      <c r="BE402" s="164"/>
      <c r="BF402" s="164"/>
      <c r="BG402" s="164"/>
      <c r="BH402" s="164"/>
    </row>
    <row r="403" spans="1:60" outlineLevel="1">
      <c r="A403" s="191"/>
      <c r="B403" s="172"/>
      <c r="C403" s="241" t="s">
        <v>223</v>
      </c>
      <c r="D403" s="228"/>
      <c r="E403" s="231"/>
      <c r="F403" s="234"/>
      <c r="G403" s="234"/>
      <c r="H403" s="184"/>
      <c r="I403" s="196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4"/>
      <c r="BB403" s="164"/>
      <c r="BC403" s="164"/>
      <c r="BD403" s="164"/>
      <c r="BE403" s="164"/>
      <c r="BF403" s="164"/>
      <c r="BG403" s="164"/>
      <c r="BH403" s="164"/>
    </row>
    <row r="404" spans="1:60" outlineLevel="1">
      <c r="A404" s="191"/>
      <c r="B404" s="172"/>
      <c r="C404" s="220" t="s">
        <v>1810</v>
      </c>
      <c r="D404" s="175"/>
      <c r="E404" s="178"/>
      <c r="F404" s="185"/>
      <c r="G404" s="186"/>
      <c r="H404" s="184"/>
      <c r="I404" s="196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  <c r="AZ404" s="164"/>
      <c r="BA404" s="165" t="str">
        <f>C404</f>
        <v>strop</v>
      </c>
      <c r="BB404" s="164"/>
      <c r="BC404" s="164"/>
      <c r="BD404" s="164"/>
      <c r="BE404" s="164"/>
      <c r="BF404" s="164"/>
      <c r="BG404" s="164"/>
      <c r="BH404" s="164"/>
    </row>
    <row r="405" spans="1:60" outlineLevel="1">
      <c r="A405" s="191">
        <v>73</v>
      </c>
      <c r="B405" s="172" t="s">
        <v>1811</v>
      </c>
      <c r="C405" s="219" t="s">
        <v>1812</v>
      </c>
      <c r="D405" s="174" t="s">
        <v>217</v>
      </c>
      <c r="E405" s="177">
        <v>422</v>
      </c>
      <c r="F405" s="182"/>
      <c r="G405" s="183">
        <f>E405*F405</f>
        <v>0</v>
      </c>
      <c r="H405" s="184"/>
      <c r="I405" s="196" t="s">
        <v>151</v>
      </c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>
        <v>21</v>
      </c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  <c r="AZ405" s="164"/>
      <c r="BA405" s="164"/>
      <c r="BB405" s="164"/>
      <c r="BC405" s="164"/>
      <c r="BD405" s="164"/>
      <c r="BE405" s="164"/>
      <c r="BF405" s="164"/>
      <c r="BG405" s="164"/>
      <c r="BH405" s="164"/>
    </row>
    <row r="406" spans="1:60" outlineLevel="1">
      <c r="A406" s="191"/>
      <c r="B406" s="172"/>
      <c r="C406" s="220" t="s">
        <v>1809</v>
      </c>
      <c r="D406" s="175"/>
      <c r="E406" s="178"/>
      <c r="F406" s="185"/>
      <c r="G406" s="186"/>
      <c r="H406" s="184"/>
      <c r="I406" s="196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  <c r="AZ406" s="164"/>
      <c r="BA406" s="165" t="str">
        <f>C406</f>
        <v>specifikace 3.04</v>
      </c>
      <c r="BB406" s="164"/>
      <c r="BC406" s="164"/>
      <c r="BD406" s="164"/>
      <c r="BE406" s="164"/>
      <c r="BF406" s="164"/>
      <c r="BG406" s="164"/>
      <c r="BH406" s="164"/>
    </row>
    <row r="407" spans="1:60" outlineLevel="1">
      <c r="A407" s="191"/>
      <c r="B407" s="172"/>
      <c r="C407" s="220" t="s">
        <v>1813</v>
      </c>
      <c r="D407" s="175"/>
      <c r="E407" s="178"/>
      <c r="F407" s="185"/>
      <c r="G407" s="186"/>
      <c r="H407" s="184"/>
      <c r="I407" s="196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/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  <c r="AZ407" s="164"/>
      <c r="BA407" s="165" t="str">
        <f>C407</f>
        <v>tl. 300 bude rozdělena na dílčí tl. dle skladby storpní konstrukce (vždy část mezi stropnice a část plošně přes konstrukci), viz skladby</v>
      </c>
      <c r="BB407" s="164"/>
      <c r="BC407" s="164"/>
      <c r="BD407" s="164"/>
      <c r="BE407" s="164"/>
      <c r="BF407" s="164"/>
      <c r="BG407" s="164"/>
      <c r="BH407" s="164"/>
    </row>
    <row r="408" spans="1:60" outlineLevel="1">
      <c r="A408" s="191"/>
      <c r="B408" s="169" t="s">
        <v>1300</v>
      </c>
      <c r="C408" s="221"/>
      <c r="D408" s="192"/>
      <c r="E408" s="193"/>
      <c r="F408" s="194"/>
      <c r="G408" s="189"/>
      <c r="H408" s="184"/>
      <c r="I408" s="196"/>
      <c r="J408" s="164"/>
      <c r="K408" s="164">
        <v>1</v>
      </c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  <c r="AZ408" s="164"/>
      <c r="BA408" s="164"/>
      <c r="BB408" s="164"/>
      <c r="BC408" s="164"/>
      <c r="BD408" s="164"/>
      <c r="BE408" s="164"/>
      <c r="BF408" s="164"/>
      <c r="BG408" s="164"/>
      <c r="BH408" s="164"/>
    </row>
    <row r="409" spans="1:60" outlineLevel="1">
      <c r="A409" s="191"/>
      <c r="B409" s="169" t="s">
        <v>827</v>
      </c>
      <c r="C409" s="221"/>
      <c r="D409" s="192"/>
      <c r="E409" s="193"/>
      <c r="F409" s="194"/>
      <c r="G409" s="189"/>
      <c r="H409" s="184"/>
      <c r="I409" s="196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  <c r="AZ409" s="164"/>
      <c r="BA409" s="164"/>
      <c r="BB409" s="164"/>
      <c r="BC409" s="164"/>
      <c r="BD409" s="164"/>
      <c r="BE409" s="164"/>
      <c r="BF409" s="164"/>
      <c r="BG409" s="164"/>
      <c r="BH409" s="164"/>
    </row>
    <row r="410" spans="1:60" outlineLevel="1">
      <c r="A410" s="191">
        <v>74</v>
      </c>
      <c r="B410" s="172" t="s">
        <v>1301</v>
      </c>
      <c r="C410" s="219" t="s">
        <v>1302</v>
      </c>
      <c r="D410" s="174" t="s">
        <v>774</v>
      </c>
      <c r="E410" s="177">
        <v>3276.8616999999999</v>
      </c>
      <c r="F410" s="182"/>
      <c r="G410" s="183">
        <f>E410*F410</f>
        <v>0</v>
      </c>
      <c r="H410" s="184" t="s">
        <v>1269</v>
      </c>
      <c r="I410" s="196" t="s">
        <v>207</v>
      </c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>
        <v>21</v>
      </c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  <c r="AZ410" s="164"/>
      <c r="BA410" s="164"/>
      <c r="BB410" s="164"/>
      <c r="BC410" s="164"/>
      <c r="BD410" s="164"/>
      <c r="BE410" s="164"/>
      <c r="BF410" s="164"/>
      <c r="BG410" s="164"/>
      <c r="BH410" s="164"/>
    </row>
    <row r="411" spans="1:60">
      <c r="A411" s="190" t="s">
        <v>145</v>
      </c>
      <c r="B411" s="171" t="s">
        <v>775</v>
      </c>
      <c r="C411" s="218" t="s">
        <v>776</v>
      </c>
      <c r="D411" s="173"/>
      <c r="E411" s="176"/>
      <c r="F411" s="187">
        <f>SUM(G412:G429)</f>
        <v>0</v>
      </c>
      <c r="G411" s="188"/>
      <c r="H411" s="181"/>
      <c r="I411" s="195"/>
    </row>
    <row r="412" spans="1:60" outlineLevel="1">
      <c r="A412" s="191"/>
      <c r="B412" s="225" t="s">
        <v>1303</v>
      </c>
      <c r="C412" s="239"/>
      <c r="D412" s="226"/>
      <c r="E412" s="229"/>
      <c r="F412" s="232"/>
      <c r="G412" s="233"/>
      <c r="H412" s="184"/>
      <c r="I412" s="196"/>
      <c r="J412" s="164"/>
      <c r="K412" s="164">
        <v>1</v>
      </c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  <c r="AZ412" s="164"/>
      <c r="BA412" s="164"/>
      <c r="BB412" s="164"/>
      <c r="BC412" s="164"/>
      <c r="BD412" s="164"/>
      <c r="BE412" s="164"/>
      <c r="BF412" s="164"/>
      <c r="BG412" s="164"/>
      <c r="BH412" s="164"/>
    </row>
    <row r="413" spans="1:60" outlineLevel="1">
      <c r="A413" s="191"/>
      <c r="B413" s="169" t="s">
        <v>1304</v>
      </c>
      <c r="C413" s="221"/>
      <c r="D413" s="192"/>
      <c r="E413" s="193"/>
      <c r="F413" s="194"/>
      <c r="G413" s="189"/>
      <c r="H413" s="184"/>
      <c r="I413" s="196"/>
      <c r="J413" s="164"/>
      <c r="K413" s="164">
        <v>2</v>
      </c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  <c r="AZ413" s="164"/>
      <c r="BA413" s="164"/>
      <c r="BB413" s="164"/>
      <c r="BC413" s="164"/>
      <c r="BD413" s="164"/>
      <c r="BE413" s="164"/>
      <c r="BF413" s="164"/>
      <c r="BG413" s="164"/>
      <c r="BH413" s="164"/>
    </row>
    <row r="414" spans="1:60" outlineLevel="1">
      <c r="A414" s="191"/>
      <c r="B414" s="169" t="s">
        <v>1305</v>
      </c>
      <c r="C414" s="221"/>
      <c r="D414" s="192"/>
      <c r="E414" s="193"/>
      <c r="F414" s="194"/>
      <c r="G414" s="189"/>
      <c r="H414" s="184"/>
      <c r="I414" s="196"/>
      <c r="J414" s="164"/>
      <c r="K414" s="164">
        <v>3</v>
      </c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/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  <c r="AZ414" s="164"/>
      <c r="BA414" s="164"/>
      <c r="BB414" s="164"/>
      <c r="BC414" s="164"/>
      <c r="BD414" s="164"/>
      <c r="BE414" s="164"/>
      <c r="BF414" s="164"/>
      <c r="BG414" s="164"/>
      <c r="BH414" s="164"/>
    </row>
    <row r="415" spans="1:60" ht="22.5" outlineLevel="1">
      <c r="A415" s="191">
        <v>75</v>
      </c>
      <c r="B415" s="172" t="s">
        <v>1306</v>
      </c>
      <c r="C415" s="219" t="s">
        <v>1307</v>
      </c>
      <c r="D415" s="174" t="s">
        <v>217</v>
      </c>
      <c r="E415" s="177">
        <v>38.840000000000003</v>
      </c>
      <c r="F415" s="182"/>
      <c r="G415" s="183">
        <f>E415*F415</f>
        <v>0</v>
      </c>
      <c r="H415" s="184" t="s">
        <v>781</v>
      </c>
      <c r="I415" s="196" t="s">
        <v>207</v>
      </c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>
        <v>21</v>
      </c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  <c r="AZ415" s="164"/>
      <c r="BA415" s="164"/>
      <c r="BB415" s="164"/>
      <c r="BC415" s="164"/>
      <c r="BD415" s="164"/>
      <c r="BE415" s="164"/>
      <c r="BF415" s="164"/>
      <c r="BG415" s="164"/>
      <c r="BH415" s="164"/>
    </row>
    <row r="416" spans="1:60" outlineLevel="1">
      <c r="A416" s="191"/>
      <c r="B416" s="172"/>
      <c r="C416" s="240" t="s">
        <v>1814</v>
      </c>
      <c r="D416" s="227"/>
      <c r="E416" s="230">
        <v>38.840000000000003</v>
      </c>
      <c r="F416" s="183"/>
      <c r="G416" s="183"/>
      <c r="H416" s="184"/>
      <c r="I416" s="196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  <c r="AZ416" s="164"/>
      <c r="BA416" s="164"/>
      <c r="BB416" s="164"/>
      <c r="BC416" s="164"/>
      <c r="BD416" s="164"/>
      <c r="BE416" s="164"/>
      <c r="BF416" s="164"/>
      <c r="BG416" s="164"/>
      <c r="BH416" s="164"/>
    </row>
    <row r="417" spans="1:60" outlineLevel="1">
      <c r="A417" s="191"/>
      <c r="B417" s="169" t="s">
        <v>1815</v>
      </c>
      <c r="C417" s="221"/>
      <c r="D417" s="192"/>
      <c r="E417" s="193"/>
      <c r="F417" s="194"/>
      <c r="G417" s="189"/>
      <c r="H417" s="184"/>
      <c r="I417" s="196"/>
      <c r="J417" s="164"/>
      <c r="K417" s="164">
        <v>1</v>
      </c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  <c r="AZ417" s="164"/>
      <c r="BA417" s="164"/>
      <c r="BB417" s="164"/>
      <c r="BC417" s="164"/>
      <c r="BD417" s="164"/>
      <c r="BE417" s="164"/>
      <c r="BF417" s="164"/>
      <c r="BG417" s="164"/>
      <c r="BH417" s="164"/>
    </row>
    <row r="418" spans="1:60" outlineLevel="1">
      <c r="A418" s="191">
        <v>76</v>
      </c>
      <c r="B418" s="172" t="s">
        <v>1816</v>
      </c>
      <c r="C418" s="219" t="s">
        <v>1817</v>
      </c>
      <c r="D418" s="174" t="s">
        <v>256</v>
      </c>
      <c r="E418" s="177">
        <v>0.38800000000000001</v>
      </c>
      <c r="F418" s="182"/>
      <c r="G418" s="183">
        <f>E418*F418</f>
        <v>0</v>
      </c>
      <c r="H418" s="184" t="s">
        <v>781</v>
      </c>
      <c r="I418" s="196" t="s">
        <v>207</v>
      </c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>
        <v>21</v>
      </c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  <c r="AZ418" s="164"/>
      <c r="BA418" s="164"/>
      <c r="BB418" s="164"/>
      <c r="BC418" s="164"/>
      <c r="BD418" s="164"/>
      <c r="BE418" s="164"/>
      <c r="BF418" s="164"/>
      <c r="BG418" s="164"/>
      <c r="BH418" s="164"/>
    </row>
    <row r="419" spans="1:60" outlineLevel="1">
      <c r="A419" s="191"/>
      <c r="B419" s="172"/>
      <c r="C419" s="240" t="s">
        <v>1818</v>
      </c>
      <c r="D419" s="227"/>
      <c r="E419" s="230">
        <v>0.38800000000000001</v>
      </c>
      <c r="F419" s="183"/>
      <c r="G419" s="183"/>
      <c r="H419" s="184"/>
      <c r="I419" s="196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/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  <c r="AZ419" s="164"/>
      <c r="BA419" s="164"/>
      <c r="BB419" s="164"/>
      <c r="BC419" s="164"/>
      <c r="BD419" s="164"/>
      <c r="BE419" s="164"/>
      <c r="BF419" s="164"/>
      <c r="BG419" s="164"/>
      <c r="BH419" s="164"/>
    </row>
    <row r="420" spans="1:60" ht="22.5" outlineLevel="1">
      <c r="A420" s="191">
        <v>77</v>
      </c>
      <c r="B420" s="172" t="s">
        <v>1819</v>
      </c>
      <c r="C420" s="219" t="s">
        <v>1820</v>
      </c>
      <c r="D420" s="174" t="s">
        <v>217</v>
      </c>
      <c r="E420" s="177">
        <v>669.51499999999999</v>
      </c>
      <c r="F420" s="182"/>
      <c r="G420" s="183">
        <f>E420*F420</f>
        <v>0</v>
      </c>
      <c r="H420" s="184"/>
      <c r="I420" s="196" t="s">
        <v>151</v>
      </c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>
        <v>21</v>
      </c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</row>
    <row r="421" spans="1:60" outlineLevel="1">
      <c r="A421" s="191"/>
      <c r="B421" s="172"/>
      <c r="C421" s="240" t="s">
        <v>1472</v>
      </c>
      <c r="D421" s="227"/>
      <c r="E421" s="230">
        <v>364.71499999999997</v>
      </c>
      <c r="F421" s="183"/>
      <c r="G421" s="183"/>
      <c r="H421" s="184"/>
      <c r="I421" s="196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</row>
    <row r="422" spans="1:60" outlineLevel="1">
      <c r="A422" s="191"/>
      <c r="B422" s="172"/>
      <c r="C422" s="240" t="s">
        <v>223</v>
      </c>
      <c r="D422" s="227"/>
      <c r="E422" s="230"/>
      <c r="F422" s="183"/>
      <c r="G422" s="183"/>
      <c r="H422" s="184"/>
      <c r="I422" s="196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  <c r="AZ422" s="164"/>
      <c r="BA422" s="164"/>
      <c r="BB422" s="164"/>
      <c r="BC422" s="164"/>
      <c r="BD422" s="164"/>
      <c r="BE422" s="164"/>
      <c r="BF422" s="164"/>
      <c r="BG422" s="164"/>
      <c r="BH422" s="164"/>
    </row>
    <row r="423" spans="1:60" outlineLevel="1">
      <c r="A423" s="191"/>
      <c r="B423" s="172"/>
      <c r="C423" s="240" t="s">
        <v>1477</v>
      </c>
      <c r="D423" s="227"/>
      <c r="E423" s="230">
        <v>233.25</v>
      </c>
      <c r="F423" s="183"/>
      <c r="G423" s="183"/>
      <c r="H423" s="184"/>
      <c r="I423" s="196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  <c r="AZ423" s="164"/>
      <c r="BA423" s="164"/>
      <c r="BB423" s="164"/>
      <c r="BC423" s="164"/>
      <c r="BD423" s="164"/>
      <c r="BE423" s="164"/>
      <c r="BF423" s="164"/>
      <c r="BG423" s="164"/>
      <c r="BH423" s="164"/>
    </row>
    <row r="424" spans="1:60" outlineLevel="1">
      <c r="A424" s="191"/>
      <c r="B424" s="172"/>
      <c r="C424" s="240" t="s">
        <v>1478</v>
      </c>
      <c r="D424" s="227"/>
      <c r="E424" s="230">
        <v>71.55</v>
      </c>
      <c r="F424" s="183"/>
      <c r="G424" s="183"/>
      <c r="H424" s="184"/>
      <c r="I424" s="196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</row>
    <row r="425" spans="1:60" outlineLevel="1">
      <c r="A425" s="191">
        <v>78</v>
      </c>
      <c r="B425" s="172" t="s">
        <v>1821</v>
      </c>
      <c r="C425" s="219" t="s">
        <v>1822</v>
      </c>
      <c r="D425" s="174" t="s">
        <v>217</v>
      </c>
      <c r="E425" s="177">
        <v>42</v>
      </c>
      <c r="F425" s="182"/>
      <c r="G425" s="183">
        <f>E425*F425</f>
        <v>0</v>
      </c>
      <c r="H425" s="184" t="s">
        <v>499</v>
      </c>
      <c r="I425" s="196" t="s">
        <v>207</v>
      </c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>
        <v>21</v>
      </c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</row>
    <row r="426" spans="1:60" outlineLevel="1">
      <c r="A426" s="191"/>
      <c r="B426" s="172"/>
      <c r="C426" s="240" t="s">
        <v>1823</v>
      </c>
      <c r="D426" s="227"/>
      <c r="E426" s="230">
        <v>42</v>
      </c>
      <c r="F426" s="183"/>
      <c r="G426" s="183"/>
      <c r="H426" s="184"/>
      <c r="I426" s="196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</row>
    <row r="427" spans="1:60" outlineLevel="1">
      <c r="A427" s="191"/>
      <c r="B427" s="169" t="s">
        <v>826</v>
      </c>
      <c r="C427" s="221"/>
      <c r="D427" s="192"/>
      <c r="E427" s="193"/>
      <c r="F427" s="194"/>
      <c r="G427" s="189"/>
      <c r="H427" s="184"/>
      <c r="I427" s="196"/>
      <c r="J427" s="164"/>
      <c r="K427" s="164">
        <v>1</v>
      </c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</row>
    <row r="428" spans="1:60" outlineLevel="1">
      <c r="A428" s="191"/>
      <c r="B428" s="169" t="s">
        <v>827</v>
      </c>
      <c r="C428" s="221"/>
      <c r="D428" s="192"/>
      <c r="E428" s="193"/>
      <c r="F428" s="194"/>
      <c r="G428" s="189"/>
      <c r="H428" s="184"/>
      <c r="I428" s="196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</row>
    <row r="429" spans="1:60" outlineLevel="1">
      <c r="A429" s="191">
        <v>79</v>
      </c>
      <c r="B429" s="172" t="s">
        <v>828</v>
      </c>
      <c r="C429" s="219" t="s">
        <v>1824</v>
      </c>
      <c r="D429" s="174" t="s">
        <v>774</v>
      </c>
      <c r="E429" s="177">
        <v>1364.0465999999999</v>
      </c>
      <c r="F429" s="182"/>
      <c r="G429" s="183">
        <f>E429*F429</f>
        <v>0</v>
      </c>
      <c r="H429" s="184" t="s">
        <v>781</v>
      </c>
      <c r="I429" s="196" t="s">
        <v>207</v>
      </c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>
        <v>21</v>
      </c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  <c r="AZ429" s="164"/>
      <c r="BA429" s="164"/>
      <c r="BB429" s="164"/>
      <c r="BC429" s="164"/>
      <c r="BD429" s="164"/>
      <c r="BE429" s="164"/>
      <c r="BF429" s="164"/>
      <c r="BG429" s="164"/>
      <c r="BH429" s="164"/>
    </row>
    <row r="430" spans="1:60">
      <c r="A430" s="190" t="s">
        <v>145</v>
      </c>
      <c r="B430" s="171" t="s">
        <v>1825</v>
      </c>
      <c r="C430" s="218" t="s">
        <v>1826</v>
      </c>
      <c r="D430" s="173"/>
      <c r="E430" s="176"/>
      <c r="F430" s="187">
        <f>SUM(G431:G443)</f>
        <v>0</v>
      </c>
      <c r="G430" s="188"/>
      <c r="H430" s="181"/>
      <c r="I430" s="195"/>
    </row>
    <row r="431" spans="1:60" outlineLevel="1">
      <c r="A431" s="191"/>
      <c r="B431" s="225" t="s">
        <v>1827</v>
      </c>
      <c r="C431" s="239"/>
      <c r="D431" s="226"/>
      <c r="E431" s="229"/>
      <c r="F431" s="232"/>
      <c r="G431" s="233"/>
      <c r="H431" s="184"/>
      <c r="I431" s="196"/>
      <c r="J431" s="164"/>
      <c r="K431" s="164">
        <v>1</v>
      </c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  <c r="AZ431" s="164"/>
      <c r="BA431" s="164"/>
      <c r="BB431" s="164"/>
      <c r="BC431" s="164"/>
      <c r="BD431" s="164"/>
      <c r="BE431" s="164"/>
      <c r="BF431" s="164"/>
      <c r="BG431" s="164"/>
      <c r="BH431" s="164"/>
    </row>
    <row r="432" spans="1:60" outlineLevel="1">
      <c r="A432" s="191"/>
      <c r="B432" s="169" t="s">
        <v>1828</v>
      </c>
      <c r="C432" s="221"/>
      <c r="D432" s="192"/>
      <c r="E432" s="193"/>
      <c r="F432" s="194"/>
      <c r="G432" s="189"/>
      <c r="H432" s="184"/>
      <c r="I432" s="196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/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  <c r="AZ432" s="164"/>
      <c r="BA432" s="164"/>
      <c r="BB432" s="164"/>
      <c r="BC432" s="164"/>
      <c r="BD432" s="164"/>
      <c r="BE432" s="164"/>
      <c r="BF432" s="164"/>
      <c r="BG432" s="164"/>
      <c r="BH432" s="164"/>
    </row>
    <row r="433" spans="1:60" outlineLevel="1">
      <c r="A433" s="191">
        <v>80</v>
      </c>
      <c r="B433" s="172" t="s">
        <v>1829</v>
      </c>
      <c r="C433" s="219" t="s">
        <v>1830</v>
      </c>
      <c r="D433" s="174" t="s">
        <v>217</v>
      </c>
      <c r="E433" s="177">
        <v>49.02</v>
      </c>
      <c r="F433" s="182"/>
      <c r="G433" s="183">
        <f>E433*F433</f>
        <v>0</v>
      </c>
      <c r="H433" s="184" t="s">
        <v>1831</v>
      </c>
      <c r="I433" s="196" t="s">
        <v>207</v>
      </c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>
        <v>21</v>
      </c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  <c r="AZ433" s="164"/>
      <c r="BA433" s="164"/>
      <c r="BB433" s="164"/>
      <c r="BC433" s="164"/>
      <c r="BD433" s="164"/>
      <c r="BE433" s="164"/>
      <c r="BF433" s="164"/>
      <c r="BG433" s="164"/>
      <c r="BH433" s="164"/>
    </row>
    <row r="434" spans="1:60" outlineLevel="1">
      <c r="A434" s="191"/>
      <c r="B434" s="172"/>
      <c r="C434" s="220" t="s">
        <v>1832</v>
      </c>
      <c r="D434" s="175"/>
      <c r="E434" s="178"/>
      <c r="F434" s="185"/>
      <c r="G434" s="186"/>
      <c r="H434" s="184"/>
      <c r="I434" s="196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/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  <c r="AZ434" s="164"/>
      <c r="BA434" s="165" t="str">
        <f>C434</f>
        <v>včetně spoj. prostře.</v>
      </c>
      <c r="BB434" s="164"/>
      <c r="BC434" s="164"/>
      <c r="BD434" s="164"/>
      <c r="BE434" s="164"/>
      <c r="BF434" s="164"/>
      <c r="BG434" s="164"/>
      <c r="BH434" s="164"/>
    </row>
    <row r="435" spans="1:60" outlineLevel="1">
      <c r="A435" s="191"/>
      <c r="B435" s="172"/>
      <c r="C435" s="240" t="s">
        <v>1833</v>
      </c>
      <c r="D435" s="227"/>
      <c r="E435" s="230">
        <v>40.799999999999997</v>
      </c>
      <c r="F435" s="183"/>
      <c r="G435" s="183"/>
      <c r="H435" s="184"/>
      <c r="I435" s="196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  <c r="AZ435" s="164"/>
      <c r="BA435" s="164"/>
      <c r="BB435" s="164"/>
      <c r="BC435" s="164"/>
      <c r="BD435" s="164"/>
      <c r="BE435" s="164"/>
      <c r="BF435" s="164"/>
      <c r="BG435" s="164"/>
      <c r="BH435" s="164"/>
    </row>
    <row r="436" spans="1:60" outlineLevel="1">
      <c r="A436" s="191"/>
      <c r="B436" s="172"/>
      <c r="C436" s="240" t="s">
        <v>1834</v>
      </c>
      <c r="D436" s="227"/>
      <c r="E436" s="230">
        <v>8.2200000000000006</v>
      </c>
      <c r="F436" s="183"/>
      <c r="G436" s="183"/>
      <c r="H436" s="184"/>
      <c r="I436" s="196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/>
      <c r="AN436" s="164"/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  <c r="AZ436" s="164"/>
      <c r="BA436" s="164"/>
      <c r="BB436" s="164"/>
      <c r="BC436" s="164"/>
      <c r="BD436" s="164"/>
      <c r="BE436" s="164"/>
      <c r="BF436" s="164"/>
      <c r="BG436" s="164"/>
      <c r="BH436" s="164"/>
    </row>
    <row r="437" spans="1:60" ht="22.5" outlineLevel="1">
      <c r="A437" s="191">
        <v>81</v>
      </c>
      <c r="B437" s="172" t="s">
        <v>1835</v>
      </c>
      <c r="C437" s="219" t="s">
        <v>1836</v>
      </c>
      <c r="D437" s="174" t="s">
        <v>217</v>
      </c>
      <c r="E437" s="177">
        <v>56.35</v>
      </c>
      <c r="F437" s="182"/>
      <c r="G437" s="183">
        <f>E437*F437</f>
        <v>0</v>
      </c>
      <c r="H437" s="184" t="s">
        <v>499</v>
      </c>
      <c r="I437" s="196" t="s">
        <v>207</v>
      </c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>
        <v>21</v>
      </c>
      <c r="AN437" s="164"/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  <c r="AZ437" s="164"/>
      <c r="BA437" s="164"/>
      <c r="BB437" s="164"/>
      <c r="BC437" s="164"/>
      <c r="BD437" s="164"/>
      <c r="BE437" s="164"/>
      <c r="BF437" s="164"/>
      <c r="BG437" s="164"/>
      <c r="BH437" s="164"/>
    </row>
    <row r="438" spans="1:60" outlineLevel="1">
      <c r="A438" s="191"/>
      <c r="B438" s="172"/>
      <c r="C438" s="220" t="s">
        <v>1837</v>
      </c>
      <c r="D438" s="175"/>
      <c r="E438" s="178"/>
      <c r="F438" s="185"/>
      <c r="G438" s="186"/>
      <c r="H438" s="184"/>
      <c r="I438" s="196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/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  <c r="AZ438" s="164"/>
      <c r="BA438" s="165" t="str">
        <f>C438</f>
        <v>specifikace 11.02</v>
      </c>
      <c r="BB438" s="164"/>
      <c r="BC438" s="164"/>
      <c r="BD438" s="164"/>
      <c r="BE438" s="164"/>
      <c r="BF438" s="164"/>
      <c r="BG438" s="164"/>
      <c r="BH438" s="164"/>
    </row>
    <row r="439" spans="1:60" outlineLevel="1">
      <c r="A439" s="191"/>
      <c r="B439" s="172"/>
      <c r="C439" s="240" t="s">
        <v>1838</v>
      </c>
      <c r="D439" s="227"/>
      <c r="E439" s="230">
        <v>49</v>
      </c>
      <c r="F439" s="183"/>
      <c r="G439" s="183"/>
      <c r="H439" s="184"/>
      <c r="I439" s="196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  <c r="AZ439" s="164"/>
      <c r="BA439" s="164"/>
      <c r="BB439" s="164"/>
      <c r="BC439" s="164"/>
      <c r="BD439" s="164"/>
      <c r="BE439" s="164"/>
      <c r="BF439" s="164"/>
      <c r="BG439" s="164"/>
      <c r="BH439" s="164"/>
    </row>
    <row r="440" spans="1:60" outlineLevel="1">
      <c r="A440" s="191"/>
      <c r="B440" s="172"/>
      <c r="C440" s="240" t="s">
        <v>1839</v>
      </c>
      <c r="D440" s="227"/>
      <c r="E440" s="230">
        <v>7.35</v>
      </c>
      <c r="F440" s="183"/>
      <c r="G440" s="183"/>
      <c r="H440" s="184"/>
      <c r="I440" s="196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  <c r="AZ440" s="164"/>
      <c r="BA440" s="164"/>
      <c r="BB440" s="164"/>
      <c r="BC440" s="164"/>
      <c r="BD440" s="164"/>
      <c r="BE440" s="164"/>
      <c r="BF440" s="164"/>
      <c r="BG440" s="164"/>
      <c r="BH440" s="164"/>
    </row>
    <row r="441" spans="1:60" outlineLevel="1">
      <c r="A441" s="191"/>
      <c r="B441" s="169" t="s">
        <v>1840</v>
      </c>
      <c r="C441" s="221"/>
      <c r="D441" s="192"/>
      <c r="E441" s="193"/>
      <c r="F441" s="194"/>
      <c r="G441" s="189"/>
      <c r="H441" s="184"/>
      <c r="I441" s="196"/>
      <c r="J441" s="164"/>
      <c r="K441" s="164">
        <v>1</v>
      </c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/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  <c r="AZ441" s="164"/>
      <c r="BA441" s="164"/>
      <c r="BB441" s="164"/>
      <c r="BC441" s="164"/>
      <c r="BD441" s="164"/>
      <c r="BE441" s="164"/>
      <c r="BF441" s="164"/>
      <c r="BG441" s="164"/>
      <c r="BH441" s="164"/>
    </row>
    <row r="442" spans="1:60" outlineLevel="1">
      <c r="A442" s="191"/>
      <c r="B442" s="169" t="s">
        <v>827</v>
      </c>
      <c r="C442" s="221"/>
      <c r="D442" s="192"/>
      <c r="E442" s="193"/>
      <c r="F442" s="194"/>
      <c r="G442" s="189"/>
      <c r="H442" s="184"/>
      <c r="I442" s="196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  <c r="AZ442" s="164"/>
      <c r="BA442" s="164"/>
      <c r="BB442" s="164"/>
      <c r="BC442" s="164"/>
      <c r="BD442" s="164"/>
      <c r="BE442" s="164"/>
      <c r="BF442" s="164"/>
      <c r="BG442" s="164"/>
      <c r="BH442" s="164"/>
    </row>
    <row r="443" spans="1:60" outlineLevel="1">
      <c r="A443" s="191">
        <v>82</v>
      </c>
      <c r="B443" s="172" t="s">
        <v>1841</v>
      </c>
      <c r="C443" s="219" t="s">
        <v>1261</v>
      </c>
      <c r="D443" s="174" t="s">
        <v>774</v>
      </c>
      <c r="E443" s="177">
        <v>146.18340000000001</v>
      </c>
      <c r="F443" s="182"/>
      <c r="G443" s="183">
        <f>E443*F443</f>
        <v>0</v>
      </c>
      <c r="H443" s="184" t="s">
        <v>1831</v>
      </c>
      <c r="I443" s="196" t="s">
        <v>207</v>
      </c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>
        <v>21</v>
      </c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  <c r="AZ443" s="164"/>
      <c r="BA443" s="164"/>
      <c r="BB443" s="164"/>
      <c r="BC443" s="164"/>
      <c r="BD443" s="164"/>
      <c r="BE443" s="164"/>
      <c r="BF443" s="164"/>
      <c r="BG443" s="164"/>
      <c r="BH443" s="164"/>
    </row>
    <row r="444" spans="1:60">
      <c r="A444" s="190" t="s">
        <v>145</v>
      </c>
      <c r="B444" s="171" t="s">
        <v>1842</v>
      </c>
      <c r="C444" s="218" t="s">
        <v>1843</v>
      </c>
      <c r="D444" s="173"/>
      <c r="E444" s="176"/>
      <c r="F444" s="187">
        <f>SUM(G445:G455)</f>
        <v>0</v>
      </c>
      <c r="G444" s="188"/>
      <c r="H444" s="181"/>
      <c r="I444" s="195"/>
    </row>
    <row r="445" spans="1:60" outlineLevel="1">
      <c r="A445" s="191"/>
      <c r="B445" s="225" t="s">
        <v>1767</v>
      </c>
      <c r="C445" s="239"/>
      <c r="D445" s="226"/>
      <c r="E445" s="229"/>
      <c r="F445" s="232"/>
      <c r="G445" s="233"/>
      <c r="H445" s="184"/>
      <c r="I445" s="196"/>
      <c r="J445" s="164"/>
      <c r="K445" s="164">
        <v>1</v>
      </c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  <c r="AZ445" s="164"/>
      <c r="BA445" s="164"/>
      <c r="BB445" s="164"/>
      <c r="BC445" s="164"/>
      <c r="BD445" s="164"/>
      <c r="BE445" s="164"/>
      <c r="BF445" s="164"/>
      <c r="BG445" s="164"/>
      <c r="BH445" s="164"/>
    </row>
    <row r="446" spans="1:60" outlineLevel="1">
      <c r="A446" s="191"/>
      <c r="B446" s="169" t="s">
        <v>1775</v>
      </c>
      <c r="C446" s="221"/>
      <c r="D446" s="192"/>
      <c r="E446" s="193"/>
      <c r="F446" s="194"/>
      <c r="G446" s="189"/>
      <c r="H446" s="184"/>
      <c r="I446" s="196"/>
      <c r="J446" s="164"/>
      <c r="K446" s="164">
        <v>2</v>
      </c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  <c r="Z446" s="164"/>
      <c r="AA446" s="164"/>
      <c r="AB446" s="164"/>
      <c r="AC446" s="164"/>
      <c r="AD446" s="164"/>
      <c r="AE446" s="164"/>
      <c r="AF446" s="164"/>
      <c r="AG446" s="164"/>
      <c r="AH446" s="164"/>
      <c r="AI446" s="164"/>
      <c r="AJ446" s="164"/>
      <c r="AK446" s="164"/>
      <c r="AL446" s="164"/>
      <c r="AM446" s="164"/>
      <c r="AN446" s="164"/>
      <c r="AO446" s="164"/>
      <c r="AP446" s="164"/>
      <c r="AQ446" s="164"/>
      <c r="AR446" s="164"/>
      <c r="AS446" s="164"/>
      <c r="AT446" s="164"/>
      <c r="AU446" s="164"/>
      <c r="AV446" s="164"/>
      <c r="AW446" s="164"/>
      <c r="AX446" s="164"/>
      <c r="AY446" s="164"/>
      <c r="AZ446" s="164"/>
      <c r="BA446" s="164"/>
      <c r="BB446" s="164"/>
      <c r="BC446" s="164"/>
      <c r="BD446" s="164"/>
      <c r="BE446" s="164"/>
      <c r="BF446" s="164"/>
      <c r="BG446" s="164"/>
      <c r="BH446" s="164"/>
    </row>
    <row r="447" spans="1:60" outlineLevel="1">
      <c r="A447" s="191"/>
      <c r="B447" s="169" t="s">
        <v>1844</v>
      </c>
      <c r="C447" s="221"/>
      <c r="D447" s="192"/>
      <c r="E447" s="193"/>
      <c r="F447" s="194"/>
      <c r="G447" s="189"/>
      <c r="H447" s="184"/>
      <c r="I447" s="196"/>
      <c r="J447" s="164"/>
      <c r="K447" s="164">
        <v>3</v>
      </c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4"/>
      <c r="AV447" s="164"/>
      <c r="AW447" s="164"/>
      <c r="AX447" s="164"/>
      <c r="AY447" s="164"/>
      <c r="AZ447" s="164"/>
      <c r="BA447" s="164"/>
      <c r="BB447" s="164"/>
      <c r="BC447" s="164"/>
      <c r="BD447" s="164"/>
      <c r="BE447" s="164"/>
      <c r="BF447" s="164"/>
      <c r="BG447" s="164"/>
      <c r="BH447" s="164"/>
    </row>
    <row r="448" spans="1:60" outlineLevel="1">
      <c r="A448" s="191">
        <v>83</v>
      </c>
      <c r="B448" s="172" t="s">
        <v>1845</v>
      </c>
      <c r="C448" s="219" t="s">
        <v>1846</v>
      </c>
      <c r="D448" s="174" t="s">
        <v>249</v>
      </c>
      <c r="E448" s="177">
        <v>78.900000000000006</v>
      </c>
      <c r="F448" s="182"/>
      <c r="G448" s="183">
        <f>E448*F448</f>
        <v>0</v>
      </c>
      <c r="H448" s="184" t="s">
        <v>1269</v>
      </c>
      <c r="I448" s="196" t="s">
        <v>207</v>
      </c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>
        <v>21</v>
      </c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  <c r="AZ448" s="164"/>
      <c r="BA448" s="164"/>
      <c r="BB448" s="164"/>
      <c r="BC448" s="164"/>
      <c r="BD448" s="164"/>
      <c r="BE448" s="164"/>
      <c r="BF448" s="164"/>
      <c r="BG448" s="164"/>
      <c r="BH448" s="164"/>
    </row>
    <row r="449" spans="1:60" outlineLevel="1">
      <c r="A449" s="191"/>
      <c r="B449" s="172"/>
      <c r="C449" s="240" t="s">
        <v>1847</v>
      </c>
      <c r="D449" s="227"/>
      <c r="E449" s="230">
        <v>78.900000000000006</v>
      </c>
      <c r="F449" s="183"/>
      <c r="G449" s="183"/>
      <c r="H449" s="184"/>
      <c r="I449" s="196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/>
      <c r="AN449" s="164"/>
      <c r="AO449" s="164"/>
      <c r="AP449" s="164"/>
      <c r="AQ449" s="164"/>
      <c r="AR449" s="164"/>
      <c r="AS449" s="164"/>
      <c r="AT449" s="164"/>
      <c r="AU449" s="164"/>
      <c r="AV449" s="164"/>
      <c r="AW449" s="164"/>
      <c r="AX449" s="164"/>
      <c r="AY449" s="164"/>
      <c r="AZ449" s="164"/>
      <c r="BA449" s="164"/>
      <c r="BB449" s="164"/>
      <c r="BC449" s="164"/>
      <c r="BD449" s="164"/>
      <c r="BE449" s="164"/>
      <c r="BF449" s="164"/>
      <c r="BG449" s="164"/>
      <c r="BH449" s="164"/>
    </row>
    <row r="450" spans="1:60" outlineLevel="1">
      <c r="A450" s="191"/>
      <c r="B450" s="169" t="s">
        <v>1848</v>
      </c>
      <c r="C450" s="221"/>
      <c r="D450" s="192"/>
      <c r="E450" s="193"/>
      <c r="F450" s="194"/>
      <c r="G450" s="189"/>
      <c r="H450" s="184"/>
      <c r="I450" s="196"/>
      <c r="J450" s="164"/>
      <c r="K450" s="164">
        <v>1</v>
      </c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  <c r="AZ450" s="164"/>
      <c r="BA450" s="164"/>
      <c r="BB450" s="164"/>
      <c r="BC450" s="164"/>
      <c r="BD450" s="164"/>
      <c r="BE450" s="164"/>
      <c r="BF450" s="164"/>
      <c r="BG450" s="164"/>
      <c r="BH450" s="164"/>
    </row>
    <row r="451" spans="1:60" outlineLevel="1">
      <c r="A451" s="191"/>
      <c r="B451" s="169" t="s">
        <v>1849</v>
      </c>
      <c r="C451" s="221"/>
      <c r="D451" s="192"/>
      <c r="E451" s="193"/>
      <c r="F451" s="194"/>
      <c r="G451" s="189"/>
      <c r="H451" s="184"/>
      <c r="I451" s="196"/>
      <c r="J451" s="164"/>
      <c r="K451" s="164">
        <v>2</v>
      </c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  <c r="AZ451" s="164"/>
      <c r="BA451" s="164"/>
      <c r="BB451" s="164"/>
      <c r="BC451" s="164"/>
      <c r="BD451" s="164"/>
      <c r="BE451" s="164"/>
      <c r="BF451" s="164"/>
      <c r="BG451" s="164"/>
      <c r="BH451" s="164"/>
    </row>
    <row r="452" spans="1:60" outlineLevel="1">
      <c r="A452" s="191">
        <v>84</v>
      </c>
      <c r="B452" s="172" t="s">
        <v>1850</v>
      </c>
      <c r="C452" s="219" t="s">
        <v>1851</v>
      </c>
      <c r="D452" s="174" t="s">
        <v>217</v>
      </c>
      <c r="E452" s="177">
        <v>426.9</v>
      </c>
      <c r="F452" s="182"/>
      <c r="G452" s="183">
        <f>E452*F452</f>
        <v>0</v>
      </c>
      <c r="H452" s="184" t="s">
        <v>1852</v>
      </c>
      <c r="I452" s="196" t="s">
        <v>207</v>
      </c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>
        <v>21</v>
      </c>
      <c r="AN452" s="164"/>
      <c r="AO452" s="164"/>
      <c r="AP452" s="164"/>
      <c r="AQ452" s="164"/>
      <c r="AR452" s="164"/>
      <c r="AS452" s="164"/>
      <c r="AT452" s="164"/>
      <c r="AU452" s="164"/>
      <c r="AV452" s="164"/>
      <c r="AW452" s="164"/>
      <c r="AX452" s="164"/>
      <c r="AY452" s="164"/>
      <c r="AZ452" s="164"/>
      <c r="BA452" s="164"/>
      <c r="BB452" s="164"/>
      <c r="BC452" s="164"/>
      <c r="BD452" s="164"/>
      <c r="BE452" s="164"/>
      <c r="BF452" s="164"/>
      <c r="BG452" s="164"/>
      <c r="BH452" s="164"/>
    </row>
    <row r="453" spans="1:60" outlineLevel="1">
      <c r="A453" s="191"/>
      <c r="B453" s="172"/>
      <c r="C453" s="220" t="s">
        <v>1853</v>
      </c>
      <c r="D453" s="175"/>
      <c r="E453" s="178"/>
      <c r="F453" s="185"/>
      <c r="G453" s="186"/>
      <c r="H453" s="184"/>
      <c r="I453" s="196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164"/>
      <c r="AW453" s="164"/>
      <c r="AX453" s="164"/>
      <c r="AY453" s="164"/>
      <c r="AZ453" s="164"/>
      <c r="BA453" s="165" t="str">
        <f>C453</f>
        <v>Dodávka a montáž fólie, spojovací pásky včetně spojovacích prostředků.</v>
      </c>
      <c r="BB453" s="164"/>
      <c r="BC453" s="164"/>
      <c r="BD453" s="164"/>
      <c r="BE453" s="164"/>
      <c r="BF453" s="164"/>
      <c r="BG453" s="164"/>
      <c r="BH453" s="164"/>
    </row>
    <row r="454" spans="1:60" outlineLevel="1">
      <c r="A454" s="191"/>
      <c r="B454" s="172"/>
      <c r="C454" s="240" t="s">
        <v>1854</v>
      </c>
      <c r="D454" s="227"/>
      <c r="E454" s="230">
        <v>387.45</v>
      </c>
      <c r="F454" s="183"/>
      <c r="G454" s="183"/>
      <c r="H454" s="184"/>
      <c r="I454" s="196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  <c r="AN454" s="164"/>
      <c r="AO454" s="164"/>
      <c r="AP454" s="164"/>
      <c r="AQ454" s="164"/>
      <c r="AR454" s="164"/>
      <c r="AS454" s="164"/>
      <c r="AT454" s="164"/>
      <c r="AU454" s="164"/>
      <c r="AV454" s="164"/>
      <c r="AW454" s="164"/>
      <c r="AX454" s="164"/>
      <c r="AY454" s="164"/>
      <c r="AZ454" s="164"/>
      <c r="BA454" s="164"/>
      <c r="BB454" s="164"/>
      <c r="BC454" s="164"/>
      <c r="BD454" s="164"/>
      <c r="BE454" s="164"/>
      <c r="BF454" s="164"/>
      <c r="BG454" s="164"/>
      <c r="BH454" s="164"/>
    </row>
    <row r="455" spans="1:60" outlineLevel="1">
      <c r="A455" s="191"/>
      <c r="B455" s="172"/>
      <c r="C455" s="240" t="s">
        <v>1855</v>
      </c>
      <c r="D455" s="227"/>
      <c r="E455" s="230">
        <v>39.450000000000003</v>
      </c>
      <c r="F455" s="183"/>
      <c r="G455" s="183"/>
      <c r="H455" s="184"/>
      <c r="I455" s="196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4"/>
      <c r="AV455" s="164"/>
      <c r="AW455" s="164"/>
      <c r="AX455" s="164"/>
      <c r="AY455" s="164"/>
      <c r="AZ455" s="164"/>
      <c r="BA455" s="164"/>
      <c r="BB455" s="164"/>
      <c r="BC455" s="164"/>
      <c r="BD455" s="164"/>
      <c r="BE455" s="164"/>
      <c r="BF455" s="164"/>
      <c r="BG455" s="164"/>
      <c r="BH455" s="164"/>
    </row>
    <row r="456" spans="1:60">
      <c r="A456" s="190" t="s">
        <v>145</v>
      </c>
      <c r="B456" s="171" t="s">
        <v>1856</v>
      </c>
      <c r="C456" s="218" t="s">
        <v>1857</v>
      </c>
      <c r="D456" s="173"/>
      <c r="E456" s="176"/>
      <c r="F456" s="187">
        <f>SUM(G457:G462)</f>
        <v>0</v>
      </c>
      <c r="G456" s="188"/>
      <c r="H456" s="181"/>
      <c r="I456" s="195"/>
    </row>
    <row r="457" spans="1:60" outlineLevel="1">
      <c r="A457" s="191"/>
      <c r="B457" s="225" t="s">
        <v>1858</v>
      </c>
      <c r="C457" s="239"/>
      <c r="D457" s="226"/>
      <c r="E457" s="229"/>
      <c r="F457" s="232"/>
      <c r="G457" s="233"/>
      <c r="H457" s="184"/>
      <c r="I457" s="196"/>
      <c r="J457" s="164"/>
      <c r="K457" s="164">
        <v>1</v>
      </c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  <c r="AZ457" s="164"/>
      <c r="BA457" s="164"/>
      <c r="BB457" s="164"/>
      <c r="BC457" s="164"/>
      <c r="BD457" s="164"/>
      <c r="BE457" s="164"/>
      <c r="BF457" s="164"/>
      <c r="BG457" s="164"/>
      <c r="BH457" s="164"/>
    </row>
    <row r="458" spans="1:60" outlineLevel="1">
      <c r="A458" s="191">
        <v>85</v>
      </c>
      <c r="B458" s="172" t="s">
        <v>1859</v>
      </c>
      <c r="C458" s="219" t="s">
        <v>1860</v>
      </c>
      <c r="D458" s="174" t="s">
        <v>344</v>
      </c>
      <c r="E458" s="177">
        <v>1</v>
      </c>
      <c r="F458" s="182"/>
      <c r="G458" s="183">
        <f>E458*F458</f>
        <v>0</v>
      </c>
      <c r="H458" s="184" t="s">
        <v>1861</v>
      </c>
      <c r="I458" s="196" t="s">
        <v>207</v>
      </c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>
        <v>21</v>
      </c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  <c r="AZ458" s="164"/>
      <c r="BA458" s="164"/>
      <c r="BB458" s="164"/>
      <c r="BC458" s="164"/>
      <c r="BD458" s="164"/>
      <c r="BE458" s="164"/>
      <c r="BF458" s="164"/>
      <c r="BG458" s="164"/>
      <c r="BH458" s="164"/>
    </row>
    <row r="459" spans="1:60" ht="33.75" outlineLevel="1">
      <c r="A459" s="191">
        <v>86</v>
      </c>
      <c r="B459" s="172" t="s">
        <v>1862</v>
      </c>
      <c r="C459" s="219" t="s">
        <v>1863</v>
      </c>
      <c r="D459" s="174" t="s">
        <v>344</v>
      </c>
      <c r="E459" s="177">
        <v>1</v>
      </c>
      <c r="F459" s="182"/>
      <c r="G459" s="183">
        <f>E459*F459</f>
        <v>0</v>
      </c>
      <c r="H459" s="184" t="s">
        <v>499</v>
      </c>
      <c r="I459" s="196" t="s">
        <v>207</v>
      </c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>
        <v>21</v>
      </c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  <c r="AZ459" s="164"/>
      <c r="BA459" s="164"/>
      <c r="BB459" s="164"/>
      <c r="BC459" s="164"/>
      <c r="BD459" s="164"/>
      <c r="BE459" s="164"/>
      <c r="BF459" s="164"/>
      <c r="BG459" s="164"/>
      <c r="BH459" s="164"/>
    </row>
    <row r="460" spans="1:60" outlineLevel="1">
      <c r="A460" s="191"/>
      <c r="B460" s="169" t="s">
        <v>1864</v>
      </c>
      <c r="C460" s="221"/>
      <c r="D460" s="192"/>
      <c r="E460" s="193"/>
      <c r="F460" s="194"/>
      <c r="G460" s="189"/>
      <c r="H460" s="184"/>
      <c r="I460" s="196"/>
      <c r="J460" s="164"/>
      <c r="K460" s="164">
        <v>1</v>
      </c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/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  <c r="AZ460" s="164"/>
      <c r="BA460" s="164"/>
      <c r="BB460" s="164"/>
      <c r="BC460" s="164"/>
      <c r="BD460" s="164"/>
      <c r="BE460" s="164"/>
      <c r="BF460" s="164"/>
      <c r="BG460" s="164"/>
      <c r="BH460" s="164"/>
    </row>
    <row r="461" spans="1:60" outlineLevel="1">
      <c r="A461" s="191"/>
      <c r="B461" s="169" t="s">
        <v>827</v>
      </c>
      <c r="C461" s="221"/>
      <c r="D461" s="192"/>
      <c r="E461" s="193"/>
      <c r="F461" s="194"/>
      <c r="G461" s="189"/>
      <c r="H461" s="184"/>
      <c r="I461" s="196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  <c r="AZ461" s="164"/>
      <c r="BA461" s="164"/>
      <c r="BB461" s="164"/>
      <c r="BC461" s="164"/>
      <c r="BD461" s="164"/>
      <c r="BE461" s="164"/>
      <c r="BF461" s="164"/>
      <c r="BG461" s="164"/>
      <c r="BH461" s="164"/>
    </row>
    <row r="462" spans="1:60" outlineLevel="1">
      <c r="A462" s="191">
        <v>87</v>
      </c>
      <c r="B462" s="172" t="s">
        <v>1865</v>
      </c>
      <c r="C462" s="219" t="s">
        <v>1261</v>
      </c>
      <c r="D462" s="174" t="s">
        <v>774</v>
      </c>
      <c r="E462" s="177">
        <v>103.64</v>
      </c>
      <c r="F462" s="182"/>
      <c r="G462" s="183">
        <f>E462*F462</f>
        <v>0</v>
      </c>
      <c r="H462" s="184" t="s">
        <v>1861</v>
      </c>
      <c r="I462" s="196" t="s">
        <v>207</v>
      </c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>
        <v>21</v>
      </c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  <c r="AZ462" s="164"/>
      <c r="BA462" s="164"/>
      <c r="BB462" s="164"/>
      <c r="BC462" s="164"/>
      <c r="BD462" s="164"/>
      <c r="BE462" s="164"/>
      <c r="BF462" s="164"/>
      <c r="BG462" s="164"/>
      <c r="BH462" s="164"/>
    </row>
    <row r="463" spans="1:60">
      <c r="A463" s="190" t="s">
        <v>145</v>
      </c>
      <c r="B463" s="171" t="s">
        <v>396</v>
      </c>
      <c r="C463" s="218" t="s">
        <v>397</v>
      </c>
      <c r="D463" s="173"/>
      <c r="E463" s="176"/>
      <c r="F463" s="187">
        <f>SUM(G464:G472)</f>
        <v>0</v>
      </c>
      <c r="G463" s="188"/>
      <c r="H463" s="181"/>
      <c r="I463" s="195"/>
    </row>
    <row r="464" spans="1:60" outlineLevel="1">
      <c r="A464" s="191">
        <v>88</v>
      </c>
      <c r="B464" s="172" t="s">
        <v>1866</v>
      </c>
      <c r="C464" s="219" t="s">
        <v>1867</v>
      </c>
      <c r="D464" s="174" t="s">
        <v>211</v>
      </c>
      <c r="E464" s="177">
        <v>2</v>
      </c>
      <c r="F464" s="182"/>
      <c r="G464" s="183">
        <f>E464*F464</f>
        <v>0</v>
      </c>
      <c r="H464" s="184"/>
      <c r="I464" s="196" t="s">
        <v>151</v>
      </c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>
        <v>21</v>
      </c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  <c r="AZ464" s="164"/>
      <c r="BA464" s="164"/>
      <c r="BB464" s="164"/>
      <c r="BC464" s="164"/>
      <c r="BD464" s="164"/>
      <c r="BE464" s="164"/>
      <c r="BF464" s="164"/>
      <c r="BG464" s="164"/>
      <c r="BH464" s="164"/>
    </row>
    <row r="465" spans="1:60" outlineLevel="1">
      <c r="A465" s="191"/>
      <c r="B465" s="172"/>
      <c r="C465" s="220" t="s">
        <v>1868</v>
      </c>
      <c r="D465" s="175"/>
      <c r="E465" s="178"/>
      <c r="F465" s="185"/>
      <c r="G465" s="186"/>
      <c r="H465" s="184"/>
      <c r="I465" s="196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  <c r="AZ465" s="164"/>
      <c r="BA465" s="165" t="str">
        <f>C465</f>
        <v>Viz výpis kovových konstrukcí</v>
      </c>
      <c r="BB465" s="164"/>
      <c r="BC465" s="164"/>
      <c r="BD465" s="164"/>
      <c r="BE465" s="164"/>
      <c r="BF465" s="164"/>
      <c r="BG465" s="164"/>
      <c r="BH465" s="164"/>
    </row>
    <row r="466" spans="1:60" outlineLevel="1">
      <c r="A466" s="191"/>
      <c r="B466" s="172"/>
      <c r="C466" s="220" t="s">
        <v>1869</v>
      </c>
      <c r="D466" s="175"/>
      <c r="E466" s="178"/>
      <c r="F466" s="185"/>
      <c r="G466" s="186"/>
      <c r="H466" s="184"/>
      <c r="I466" s="196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  <c r="AZ466" s="164"/>
      <c r="BA466" s="165" t="str">
        <f>C466</f>
        <v>Včetně montáže, včetně pracnosti opracování podlahové krytiny</v>
      </c>
      <c r="BB466" s="164"/>
      <c r="BC466" s="164"/>
      <c r="BD466" s="164"/>
      <c r="BE466" s="164"/>
      <c r="BF466" s="164"/>
      <c r="BG466" s="164"/>
      <c r="BH466" s="164"/>
    </row>
    <row r="467" spans="1:60" outlineLevel="1">
      <c r="A467" s="191">
        <v>89</v>
      </c>
      <c r="B467" s="172" t="s">
        <v>1870</v>
      </c>
      <c r="C467" s="219" t="s">
        <v>1871</v>
      </c>
      <c r="D467" s="174" t="s">
        <v>211</v>
      </c>
      <c r="E467" s="177">
        <v>1</v>
      </c>
      <c r="F467" s="182"/>
      <c r="G467" s="183">
        <f>E467*F467</f>
        <v>0</v>
      </c>
      <c r="H467" s="184"/>
      <c r="I467" s="196" t="s">
        <v>151</v>
      </c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>
        <v>21</v>
      </c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  <c r="AZ467" s="164"/>
      <c r="BA467" s="164"/>
      <c r="BB467" s="164"/>
      <c r="BC467" s="164"/>
      <c r="BD467" s="164"/>
      <c r="BE467" s="164"/>
      <c r="BF467" s="164"/>
      <c r="BG467" s="164"/>
      <c r="BH467" s="164"/>
    </row>
    <row r="468" spans="1:60" outlineLevel="1">
      <c r="A468" s="191"/>
      <c r="B468" s="172"/>
      <c r="C468" s="220" t="s">
        <v>1868</v>
      </c>
      <c r="D468" s="175"/>
      <c r="E468" s="178"/>
      <c r="F468" s="185"/>
      <c r="G468" s="186"/>
      <c r="H468" s="184"/>
      <c r="I468" s="196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  <c r="AZ468" s="164"/>
      <c r="BA468" s="165" t="str">
        <f>C468</f>
        <v>Viz výpis kovových konstrukcí</v>
      </c>
      <c r="BB468" s="164"/>
      <c r="BC468" s="164"/>
      <c r="BD468" s="164"/>
      <c r="BE468" s="164"/>
      <c r="BF468" s="164"/>
      <c r="BG468" s="164"/>
      <c r="BH468" s="164"/>
    </row>
    <row r="469" spans="1:60" outlineLevel="1">
      <c r="A469" s="191"/>
      <c r="B469" s="172"/>
      <c r="C469" s="220" t="s">
        <v>1869</v>
      </c>
      <c r="D469" s="175"/>
      <c r="E469" s="178"/>
      <c r="F469" s="185"/>
      <c r="G469" s="186"/>
      <c r="H469" s="184"/>
      <c r="I469" s="196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/>
      <c r="AN469" s="164"/>
      <c r="AO469" s="164"/>
      <c r="AP469" s="164"/>
      <c r="AQ469" s="164"/>
      <c r="AR469" s="164"/>
      <c r="AS469" s="164"/>
      <c r="AT469" s="164"/>
      <c r="AU469" s="164"/>
      <c r="AV469" s="164"/>
      <c r="AW469" s="164"/>
      <c r="AX469" s="164"/>
      <c r="AY469" s="164"/>
      <c r="AZ469" s="164"/>
      <c r="BA469" s="165" t="str">
        <f>C469</f>
        <v>Včetně montáže, včetně pracnosti opracování podlahové krytiny</v>
      </c>
      <c r="BB469" s="164"/>
      <c r="BC469" s="164"/>
      <c r="BD469" s="164"/>
      <c r="BE469" s="164"/>
      <c r="BF469" s="164"/>
      <c r="BG469" s="164"/>
      <c r="BH469" s="164"/>
    </row>
    <row r="470" spans="1:60" outlineLevel="1">
      <c r="A470" s="191">
        <v>90</v>
      </c>
      <c r="B470" s="172" t="s">
        <v>1872</v>
      </c>
      <c r="C470" s="219" t="s">
        <v>1873</v>
      </c>
      <c r="D470" s="174" t="s">
        <v>211</v>
      </c>
      <c r="E470" s="177">
        <v>1</v>
      </c>
      <c r="F470" s="182"/>
      <c r="G470" s="183">
        <f>E470*F470</f>
        <v>0</v>
      </c>
      <c r="H470" s="184"/>
      <c r="I470" s="196" t="s">
        <v>151</v>
      </c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>
        <v>21</v>
      </c>
      <c r="AN470" s="164"/>
      <c r="AO470" s="164"/>
      <c r="AP470" s="164"/>
      <c r="AQ470" s="164"/>
      <c r="AR470" s="164"/>
      <c r="AS470" s="164"/>
      <c r="AT470" s="164"/>
      <c r="AU470" s="164"/>
      <c r="AV470" s="164"/>
      <c r="AW470" s="164"/>
      <c r="AX470" s="164"/>
      <c r="AY470" s="164"/>
      <c r="AZ470" s="164"/>
      <c r="BA470" s="164"/>
      <c r="BB470" s="164"/>
      <c r="BC470" s="164"/>
      <c r="BD470" s="164"/>
      <c r="BE470" s="164"/>
      <c r="BF470" s="164"/>
      <c r="BG470" s="164"/>
      <c r="BH470" s="164"/>
    </row>
    <row r="471" spans="1:60" outlineLevel="1">
      <c r="A471" s="191"/>
      <c r="B471" s="172"/>
      <c r="C471" s="220" t="s">
        <v>1868</v>
      </c>
      <c r="D471" s="175"/>
      <c r="E471" s="178"/>
      <c r="F471" s="185"/>
      <c r="G471" s="186"/>
      <c r="H471" s="184"/>
      <c r="I471" s="196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4"/>
      <c r="AV471" s="164"/>
      <c r="AW471" s="164"/>
      <c r="AX471" s="164"/>
      <c r="AY471" s="164"/>
      <c r="AZ471" s="164"/>
      <c r="BA471" s="165" t="str">
        <f>C471</f>
        <v>Viz výpis kovových konstrukcí</v>
      </c>
      <c r="BB471" s="164"/>
      <c r="BC471" s="164"/>
      <c r="BD471" s="164"/>
      <c r="BE471" s="164"/>
      <c r="BF471" s="164"/>
      <c r="BG471" s="164"/>
      <c r="BH471" s="164"/>
    </row>
    <row r="472" spans="1:60" outlineLevel="1">
      <c r="A472" s="191"/>
      <c r="B472" s="172"/>
      <c r="C472" s="220" t="s">
        <v>1869</v>
      </c>
      <c r="D472" s="175"/>
      <c r="E472" s="178"/>
      <c r="F472" s="185"/>
      <c r="G472" s="186"/>
      <c r="H472" s="184"/>
      <c r="I472" s="196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164"/>
      <c r="AX472" s="164"/>
      <c r="AY472" s="164"/>
      <c r="AZ472" s="164"/>
      <c r="BA472" s="165" t="str">
        <f>C472</f>
        <v>Včetně montáže, včetně pracnosti opracování podlahové krytiny</v>
      </c>
      <c r="BB472" s="164"/>
      <c r="BC472" s="164"/>
      <c r="BD472" s="164"/>
      <c r="BE472" s="164"/>
      <c r="BF472" s="164"/>
      <c r="BG472" s="164"/>
      <c r="BH472" s="164"/>
    </row>
    <row r="473" spans="1:60">
      <c r="A473" s="190" t="s">
        <v>145</v>
      </c>
      <c r="B473" s="171" t="s">
        <v>1874</v>
      </c>
      <c r="C473" s="218" t="s">
        <v>1875</v>
      </c>
      <c r="D473" s="173"/>
      <c r="E473" s="176"/>
      <c r="F473" s="187">
        <f>SUM(G474:G502)</f>
        <v>0</v>
      </c>
      <c r="G473" s="188"/>
      <c r="H473" s="181"/>
      <c r="I473" s="195"/>
    </row>
    <row r="474" spans="1:60" outlineLevel="1">
      <c r="A474" s="191"/>
      <c r="B474" s="225" t="s">
        <v>1876</v>
      </c>
      <c r="C474" s="239"/>
      <c r="D474" s="226"/>
      <c r="E474" s="229"/>
      <c r="F474" s="232"/>
      <c r="G474" s="233"/>
      <c r="H474" s="184"/>
      <c r="I474" s="196"/>
      <c r="J474" s="164"/>
      <c r="K474" s="164">
        <v>1</v>
      </c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4"/>
      <c r="AV474" s="164"/>
      <c r="AW474" s="164"/>
      <c r="AX474" s="164"/>
      <c r="AY474" s="164"/>
      <c r="AZ474" s="164"/>
      <c r="BA474" s="164"/>
      <c r="BB474" s="164"/>
      <c r="BC474" s="164"/>
      <c r="BD474" s="164"/>
      <c r="BE474" s="164"/>
      <c r="BF474" s="164"/>
      <c r="BG474" s="164"/>
      <c r="BH474" s="164"/>
    </row>
    <row r="475" spans="1:60" outlineLevel="1">
      <c r="A475" s="191">
        <v>91</v>
      </c>
      <c r="B475" s="172" t="s">
        <v>1877</v>
      </c>
      <c r="C475" s="219" t="s">
        <v>1878</v>
      </c>
      <c r="D475" s="174" t="s">
        <v>217</v>
      </c>
      <c r="E475" s="177">
        <v>12.47</v>
      </c>
      <c r="F475" s="182"/>
      <c r="G475" s="183">
        <f>E475*F475</f>
        <v>0</v>
      </c>
      <c r="H475" s="184" t="s">
        <v>1879</v>
      </c>
      <c r="I475" s="196" t="s">
        <v>207</v>
      </c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>
        <v>21</v>
      </c>
      <c r="AN475" s="164"/>
      <c r="AO475" s="164"/>
      <c r="AP475" s="164"/>
      <c r="AQ475" s="164"/>
      <c r="AR475" s="164"/>
      <c r="AS475" s="164"/>
      <c r="AT475" s="164"/>
      <c r="AU475" s="164"/>
      <c r="AV475" s="164"/>
      <c r="AW475" s="164"/>
      <c r="AX475" s="164"/>
      <c r="AY475" s="164"/>
      <c r="AZ475" s="164"/>
      <c r="BA475" s="164"/>
      <c r="BB475" s="164"/>
      <c r="BC475" s="164"/>
      <c r="BD475" s="164"/>
      <c r="BE475" s="164"/>
      <c r="BF475" s="164"/>
      <c r="BG475" s="164"/>
      <c r="BH475" s="164"/>
    </row>
    <row r="476" spans="1:60" outlineLevel="1">
      <c r="A476" s="191"/>
      <c r="B476" s="169" t="s">
        <v>1880</v>
      </c>
      <c r="C476" s="221"/>
      <c r="D476" s="192"/>
      <c r="E476" s="193"/>
      <c r="F476" s="194"/>
      <c r="G476" s="189"/>
      <c r="H476" s="184"/>
      <c r="I476" s="196"/>
      <c r="J476" s="164"/>
      <c r="K476" s="164">
        <v>1</v>
      </c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4"/>
      <c r="AV476" s="164"/>
      <c r="AW476" s="164"/>
      <c r="AX476" s="164"/>
      <c r="AY476" s="164"/>
      <c r="AZ476" s="164"/>
      <c r="BA476" s="164"/>
      <c r="BB476" s="164"/>
      <c r="BC476" s="164"/>
      <c r="BD476" s="164"/>
      <c r="BE476" s="164"/>
      <c r="BF476" s="164"/>
      <c r="BG476" s="164"/>
      <c r="BH476" s="164"/>
    </row>
    <row r="477" spans="1:60" ht="22.5" outlineLevel="1">
      <c r="A477" s="191">
        <v>92</v>
      </c>
      <c r="B477" s="172" t="s">
        <v>1881</v>
      </c>
      <c r="C477" s="219" t="s">
        <v>1882</v>
      </c>
      <c r="D477" s="174" t="s">
        <v>217</v>
      </c>
      <c r="E477" s="177">
        <v>12.47</v>
      </c>
      <c r="F477" s="182"/>
      <c r="G477" s="183">
        <f>E477*F477</f>
        <v>0</v>
      </c>
      <c r="H477" s="184" t="s">
        <v>1879</v>
      </c>
      <c r="I477" s="196" t="s">
        <v>207</v>
      </c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>
        <v>21</v>
      </c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  <c r="AZ477" s="164"/>
      <c r="BA477" s="164"/>
      <c r="BB477" s="164"/>
      <c r="BC477" s="164"/>
      <c r="BD477" s="164"/>
      <c r="BE477" s="164"/>
      <c r="BF477" s="164"/>
      <c r="BG477" s="164"/>
      <c r="BH477" s="164"/>
    </row>
    <row r="478" spans="1:60" ht="22.5" outlineLevel="1">
      <c r="A478" s="191"/>
      <c r="B478" s="172"/>
      <c r="C478" s="220" t="s">
        <v>1883</v>
      </c>
      <c r="D478" s="175"/>
      <c r="E478" s="178"/>
      <c r="F478" s="185"/>
      <c r="G478" s="186"/>
      <c r="H478" s="184"/>
      <c r="I478" s="196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5" t="str">
        <f>C478</f>
        <v>Jednotlivé materiály (tmel, spárovací hmota, stěrky, těsnící pásy, silikonú pro provádění podhlad z dlažeb budou voleny jako systémové a od jednoho zvoleného výrobce.</v>
      </c>
      <c r="BB478" s="164"/>
      <c r="BC478" s="164"/>
      <c r="BD478" s="164"/>
      <c r="BE478" s="164"/>
      <c r="BF478" s="164"/>
      <c r="BG478" s="164"/>
      <c r="BH478" s="164"/>
    </row>
    <row r="479" spans="1:60" outlineLevel="1">
      <c r="A479" s="191"/>
      <c r="B479" s="172"/>
      <c r="C479" s="241" t="s">
        <v>223</v>
      </c>
      <c r="D479" s="228"/>
      <c r="E479" s="231"/>
      <c r="F479" s="234"/>
      <c r="G479" s="234"/>
      <c r="H479" s="184"/>
      <c r="I479" s="196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  <c r="AZ479" s="164"/>
      <c r="BA479" s="164"/>
      <c r="BB479" s="164"/>
      <c r="BC479" s="164"/>
      <c r="BD479" s="164"/>
      <c r="BE479" s="164"/>
      <c r="BF479" s="164"/>
      <c r="BG479" s="164"/>
      <c r="BH479" s="164"/>
    </row>
    <row r="480" spans="1:60" outlineLevel="1">
      <c r="A480" s="191"/>
      <c r="B480" s="172"/>
      <c r="C480" s="220" t="s">
        <v>1884</v>
      </c>
      <c r="D480" s="175"/>
      <c r="E480" s="178"/>
      <c r="F480" s="185"/>
      <c r="G480" s="186"/>
      <c r="H480" s="184"/>
      <c r="I480" s="196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  <c r="AZ480" s="164"/>
      <c r="BA480" s="165" t="str">
        <f>C480</f>
        <v>Specifikace 15.06</v>
      </c>
      <c r="BB480" s="164"/>
      <c r="BC480" s="164"/>
      <c r="BD480" s="164"/>
      <c r="BE480" s="164"/>
      <c r="BF480" s="164"/>
      <c r="BG480" s="164"/>
      <c r="BH480" s="164"/>
    </row>
    <row r="481" spans="1:60" outlineLevel="1">
      <c r="A481" s="191"/>
      <c r="B481" s="172"/>
      <c r="C481" s="240" t="s">
        <v>619</v>
      </c>
      <c r="D481" s="227"/>
      <c r="E481" s="230"/>
      <c r="F481" s="183"/>
      <c r="G481" s="183"/>
      <c r="H481" s="184"/>
      <c r="I481" s="196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  <c r="AZ481" s="164"/>
      <c r="BA481" s="164"/>
      <c r="BB481" s="164"/>
      <c r="BC481" s="164"/>
      <c r="BD481" s="164"/>
      <c r="BE481" s="164"/>
      <c r="BF481" s="164"/>
      <c r="BG481" s="164"/>
      <c r="BH481" s="164"/>
    </row>
    <row r="482" spans="1:60" outlineLevel="1">
      <c r="A482" s="191"/>
      <c r="B482" s="172"/>
      <c r="C482" s="240" t="s">
        <v>1885</v>
      </c>
      <c r="D482" s="227"/>
      <c r="E482" s="230">
        <v>5.0599999999999996</v>
      </c>
      <c r="F482" s="183"/>
      <c r="G482" s="183"/>
      <c r="H482" s="184"/>
      <c r="I482" s="196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  <c r="AZ482" s="164"/>
      <c r="BA482" s="164"/>
      <c r="BB482" s="164"/>
      <c r="BC482" s="164"/>
      <c r="BD482" s="164"/>
      <c r="BE482" s="164"/>
      <c r="BF482" s="164"/>
      <c r="BG482" s="164"/>
      <c r="BH482" s="164"/>
    </row>
    <row r="483" spans="1:60" outlineLevel="1">
      <c r="A483" s="191"/>
      <c r="B483" s="172"/>
      <c r="C483" s="240" t="s">
        <v>1886</v>
      </c>
      <c r="D483" s="227"/>
      <c r="E483" s="230">
        <v>1.67</v>
      </c>
      <c r="F483" s="183"/>
      <c r="G483" s="183"/>
      <c r="H483" s="184"/>
      <c r="I483" s="196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  <c r="AZ483" s="164"/>
      <c r="BA483" s="164"/>
      <c r="BB483" s="164"/>
      <c r="BC483" s="164"/>
      <c r="BD483" s="164"/>
      <c r="BE483" s="164"/>
      <c r="BF483" s="164"/>
      <c r="BG483" s="164"/>
      <c r="BH483" s="164"/>
    </row>
    <row r="484" spans="1:60" outlineLevel="1">
      <c r="A484" s="191"/>
      <c r="B484" s="172"/>
      <c r="C484" s="240" t="s">
        <v>1887</v>
      </c>
      <c r="D484" s="227"/>
      <c r="E484" s="230">
        <v>1.49</v>
      </c>
      <c r="F484" s="183"/>
      <c r="G484" s="183"/>
      <c r="H484" s="184"/>
      <c r="I484" s="196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</row>
    <row r="485" spans="1:60" outlineLevel="1">
      <c r="A485" s="191"/>
      <c r="B485" s="172"/>
      <c r="C485" s="240" t="s">
        <v>1888</v>
      </c>
      <c r="D485" s="227"/>
      <c r="E485" s="230">
        <v>2.0499999999999998</v>
      </c>
      <c r="F485" s="183"/>
      <c r="G485" s="183"/>
      <c r="H485" s="184"/>
      <c r="I485" s="196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  <c r="AZ485" s="164"/>
      <c r="BA485" s="164"/>
      <c r="BB485" s="164"/>
      <c r="BC485" s="164"/>
      <c r="BD485" s="164"/>
      <c r="BE485" s="164"/>
      <c r="BF485" s="164"/>
      <c r="BG485" s="164"/>
      <c r="BH485" s="164"/>
    </row>
    <row r="486" spans="1:60" outlineLevel="1">
      <c r="A486" s="191"/>
      <c r="B486" s="172"/>
      <c r="C486" s="240" t="s">
        <v>1889</v>
      </c>
      <c r="D486" s="227"/>
      <c r="E486" s="230">
        <v>2.2000000000000002</v>
      </c>
      <c r="F486" s="183"/>
      <c r="G486" s="183"/>
      <c r="H486" s="184"/>
      <c r="I486" s="196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  <c r="AZ486" s="164"/>
      <c r="BA486" s="164"/>
      <c r="BB486" s="164"/>
      <c r="BC486" s="164"/>
      <c r="BD486" s="164"/>
      <c r="BE486" s="164"/>
      <c r="BF486" s="164"/>
      <c r="BG486" s="164"/>
      <c r="BH486" s="164"/>
    </row>
    <row r="487" spans="1:60" outlineLevel="1">
      <c r="A487" s="191"/>
      <c r="B487" s="169" t="s">
        <v>1890</v>
      </c>
      <c r="C487" s="221"/>
      <c r="D487" s="192"/>
      <c r="E487" s="193"/>
      <c r="F487" s="194"/>
      <c r="G487" s="189"/>
      <c r="H487" s="184"/>
      <c r="I487" s="196"/>
      <c r="J487" s="164"/>
      <c r="K487" s="164">
        <v>1</v>
      </c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  <c r="AZ487" s="164"/>
      <c r="BA487" s="164"/>
      <c r="BB487" s="164"/>
      <c r="BC487" s="164"/>
      <c r="BD487" s="164"/>
      <c r="BE487" s="164"/>
      <c r="BF487" s="164"/>
      <c r="BG487" s="164"/>
      <c r="BH487" s="164"/>
    </row>
    <row r="488" spans="1:60" outlineLevel="1">
      <c r="A488" s="191">
        <v>93</v>
      </c>
      <c r="B488" s="172" t="s">
        <v>1891</v>
      </c>
      <c r="C488" s="219" t="s">
        <v>1892</v>
      </c>
      <c r="D488" s="174" t="s">
        <v>249</v>
      </c>
      <c r="E488" s="177">
        <v>31.75</v>
      </c>
      <c r="F488" s="182"/>
      <c r="G488" s="183">
        <f>E488*F488</f>
        <v>0</v>
      </c>
      <c r="H488" s="184" t="s">
        <v>1879</v>
      </c>
      <c r="I488" s="196" t="s">
        <v>207</v>
      </c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>
        <v>21</v>
      </c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  <c r="AZ488" s="164"/>
      <c r="BA488" s="164"/>
      <c r="BB488" s="164"/>
      <c r="BC488" s="164"/>
      <c r="BD488" s="164"/>
      <c r="BE488" s="164"/>
      <c r="BF488" s="164"/>
      <c r="BG488" s="164"/>
      <c r="BH488" s="164"/>
    </row>
    <row r="489" spans="1:60" outlineLevel="1">
      <c r="A489" s="191"/>
      <c r="B489" s="172"/>
      <c r="C489" s="220" t="s">
        <v>1893</v>
      </c>
      <c r="D489" s="175"/>
      <c r="E489" s="178"/>
      <c r="F489" s="185"/>
      <c r="G489" s="186"/>
      <c r="H489" s="184"/>
      <c r="I489" s="196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  <c r="AZ489" s="164"/>
      <c r="BA489" s="165" t="str">
        <f>C489</f>
        <v>vč. dodávky a montáže silikonu.</v>
      </c>
      <c r="BB489" s="164"/>
      <c r="BC489" s="164"/>
      <c r="BD489" s="164"/>
      <c r="BE489" s="164"/>
      <c r="BF489" s="164"/>
      <c r="BG489" s="164"/>
      <c r="BH489" s="164"/>
    </row>
    <row r="490" spans="1:60" outlineLevel="1">
      <c r="A490" s="191"/>
      <c r="B490" s="172"/>
      <c r="C490" s="240" t="s">
        <v>619</v>
      </c>
      <c r="D490" s="227"/>
      <c r="E490" s="230"/>
      <c r="F490" s="183"/>
      <c r="G490" s="183"/>
      <c r="H490" s="184"/>
      <c r="I490" s="196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  <c r="AZ490" s="164"/>
      <c r="BA490" s="164"/>
      <c r="BB490" s="164"/>
      <c r="BC490" s="164"/>
      <c r="BD490" s="164"/>
      <c r="BE490" s="164"/>
      <c r="BF490" s="164"/>
      <c r="BG490" s="164"/>
      <c r="BH490" s="164"/>
    </row>
    <row r="491" spans="1:60" outlineLevel="1">
      <c r="A491" s="191"/>
      <c r="B491" s="172"/>
      <c r="C491" s="240" t="s">
        <v>1894</v>
      </c>
      <c r="D491" s="227"/>
      <c r="E491" s="230">
        <v>9</v>
      </c>
      <c r="F491" s="183"/>
      <c r="G491" s="183"/>
      <c r="H491" s="184"/>
      <c r="I491" s="196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</row>
    <row r="492" spans="1:60" outlineLevel="1">
      <c r="A492" s="191"/>
      <c r="B492" s="172"/>
      <c r="C492" s="240" t="s">
        <v>1895</v>
      </c>
      <c r="D492" s="227"/>
      <c r="E492" s="230">
        <v>5.25</v>
      </c>
      <c r="F492" s="183"/>
      <c r="G492" s="183"/>
      <c r="H492" s="184"/>
      <c r="I492" s="196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/>
      <c r="AN492" s="164"/>
      <c r="AO492" s="164"/>
      <c r="AP492" s="164"/>
      <c r="AQ492" s="164"/>
      <c r="AR492" s="164"/>
      <c r="AS492" s="164"/>
      <c r="AT492" s="164"/>
      <c r="AU492" s="164"/>
      <c r="AV492" s="164"/>
      <c r="AW492" s="164"/>
      <c r="AX492" s="164"/>
      <c r="AY492" s="164"/>
      <c r="AZ492" s="164"/>
      <c r="BA492" s="164"/>
      <c r="BB492" s="164"/>
      <c r="BC492" s="164"/>
      <c r="BD492" s="164"/>
      <c r="BE492" s="164"/>
      <c r="BF492" s="164"/>
      <c r="BG492" s="164"/>
      <c r="BH492" s="164"/>
    </row>
    <row r="493" spans="1:60" outlineLevel="1">
      <c r="A493" s="191"/>
      <c r="B493" s="172"/>
      <c r="C493" s="240" t="s">
        <v>1896</v>
      </c>
      <c r="D493" s="227"/>
      <c r="E493" s="230">
        <v>5</v>
      </c>
      <c r="F493" s="183"/>
      <c r="G493" s="183"/>
      <c r="H493" s="184"/>
      <c r="I493" s="196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164"/>
      <c r="AZ493" s="164"/>
      <c r="BA493" s="164"/>
      <c r="BB493" s="164"/>
      <c r="BC493" s="164"/>
      <c r="BD493" s="164"/>
      <c r="BE493" s="164"/>
      <c r="BF493" s="164"/>
      <c r="BG493" s="164"/>
      <c r="BH493" s="164"/>
    </row>
    <row r="494" spans="1:60" outlineLevel="1">
      <c r="A494" s="191"/>
      <c r="B494" s="172"/>
      <c r="C494" s="240" t="s">
        <v>1897</v>
      </c>
      <c r="D494" s="227"/>
      <c r="E494" s="230">
        <v>6.1</v>
      </c>
      <c r="F494" s="183"/>
      <c r="G494" s="183"/>
      <c r="H494" s="184"/>
      <c r="I494" s="196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4"/>
      <c r="AZ494" s="164"/>
      <c r="BA494" s="164"/>
      <c r="BB494" s="164"/>
      <c r="BC494" s="164"/>
      <c r="BD494" s="164"/>
      <c r="BE494" s="164"/>
      <c r="BF494" s="164"/>
      <c r="BG494" s="164"/>
      <c r="BH494" s="164"/>
    </row>
    <row r="495" spans="1:60" outlineLevel="1">
      <c r="A495" s="191"/>
      <c r="B495" s="172"/>
      <c r="C495" s="240" t="s">
        <v>1898</v>
      </c>
      <c r="D495" s="227"/>
      <c r="E495" s="230">
        <v>6.4</v>
      </c>
      <c r="F495" s="183"/>
      <c r="G495" s="183"/>
      <c r="H495" s="184"/>
      <c r="I495" s="196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/>
      <c r="AN495" s="164"/>
      <c r="AO495" s="164"/>
      <c r="AP495" s="164"/>
      <c r="AQ495" s="164"/>
      <c r="AR495" s="164"/>
      <c r="AS495" s="164"/>
      <c r="AT495" s="164"/>
      <c r="AU495" s="164"/>
      <c r="AV495" s="164"/>
      <c r="AW495" s="164"/>
      <c r="AX495" s="164"/>
      <c r="AY495" s="164"/>
      <c r="AZ495" s="164"/>
      <c r="BA495" s="164"/>
      <c r="BB495" s="164"/>
      <c r="BC495" s="164"/>
      <c r="BD495" s="164"/>
      <c r="BE495" s="164"/>
      <c r="BF495" s="164"/>
      <c r="BG495" s="164"/>
      <c r="BH495" s="164"/>
    </row>
    <row r="496" spans="1:60" outlineLevel="1">
      <c r="A496" s="191"/>
      <c r="B496" s="169" t="s">
        <v>1899</v>
      </c>
      <c r="C496" s="221"/>
      <c r="D496" s="192"/>
      <c r="E496" s="193"/>
      <c r="F496" s="194"/>
      <c r="G496" s="189"/>
      <c r="H496" s="184"/>
      <c r="I496" s="196"/>
      <c r="J496" s="164"/>
      <c r="K496" s="164">
        <v>1</v>
      </c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164"/>
      <c r="AZ496" s="164"/>
      <c r="BA496" s="164"/>
      <c r="BB496" s="164"/>
      <c r="BC496" s="164"/>
      <c r="BD496" s="164"/>
      <c r="BE496" s="164"/>
      <c r="BF496" s="164"/>
      <c r="BG496" s="164"/>
      <c r="BH496" s="164"/>
    </row>
    <row r="497" spans="1:60" outlineLevel="1">
      <c r="A497" s="191">
        <v>94</v>
      </c>
      <c r="B497" s="172" t="s">
        <v>1900</v>
      </c>
      <c r="C497" s="219" t="s">
        <v>1901</v>
      </c>
      <c r="D497" s="174" t="s">
        <v>217</v>
      </c>
      <c r="E497" s="177">
        <v>12.47</v>
      </c>
      <c r="F497" s="182"/>
      <c r="G497" s="183">
        <f>E497*F497</f>
        <v>0</v>
      </c>
      <c r="H497" s="184" t="s">
        <v>1879</v>
      </c>
      <c r="I497" s="196" t="s">
        <v>207</v>
      </c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>
        <v>21</v>
      </c>
      <c r="AN497" s="164"/>
      <c r="AO497" s="164"/>
      <c r="AP497" s="164"/>
      <c r="AQ497" s="164"/>
      <c r="AR497" s="164"/>
      <c r="AS497" s="164"/>
      <c r="AT497" s="164"/>
      <c r="AU497" s="164"/>
      <c r="AV497" s="164"/>
      <c r="AW497" s="164"/>
      <c r="AX497" s="164"/>
      <c r="AY497" s="164"/>
      <c r="AZ497" s="164"/>
      <c r="BA497" s="164"/>
      <c r="BB497" s="164"/>
      <c r="BC497" s="164"/>
      <c r="BD497" s="164"/>
      <c r="BE497" s="164"/>
      <c r="BF497" s="164"/>
      <c r="BG497" s="164"/>
      <c r="BH497" s="164"/>
    </row>
    <row r="498" spans="1:60" outlineLevel="1">
      <c r="A498" s="191">
        <v>95</v>
      </c>
      <c r="B498" s="172" t="s">
        <v>1902</v>
      </c>
      <c r="C498" s="219" t="s">
        <v>1903</v>
      </c>
      <c r="D498" s="174" t="s">
        <v>217</v>
      </c>
      <c r="E498" s="177">
        <v>12.47</v>
      </c>
      <c r="F498" s="182"/>
      <c r="G498" s="183">
        <f>E498*F498</f>
        <v>0</v>
      </c>
      <c r="H498" s="184" t="s">
        <v>1879</v>
      </c>
      <c r="I498" s="196" t="s">
        <v>207</v>
      </c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>
        <v>21</v>
      </c>
      <c r="AN498" s="164"/>
      <c r="AO498" s="164"/>
      <c r="AP498" s="164"/>
      <c r="AQ498" s="164"/>
      <c r="AR498" s="164"/>
      <c r="AS498" s="164"/>
      <c r="AT498" s="164"/>
      <c r="AU498" s="164"/>
      <c r="AV498" s="164"/>
      <c r="AW498" s="164"/>
      <c r="AX498" s="164"/>
      <c r="AY498" s="164"/>
      <c r="AZ498" s="164"/>
      <c r="BA498" s="164"/>
      <c r="BB498" s="164"/>
      <c r="BC498" s="164"/>
      <c r="BD498" s="164"/>
      <c r="BE498" s="164"/>
      <c r="BF498" s="164"/>
      <c r="BG498" s="164"/>
      <c r="BH498" s="164"/>
    </row>
    <row r="499" spans="1:60" ht="22.5" outlineLevel="1">
      <c r="A499" s="191">
        <v>96</v>
      </c>
      <c r="B499" s="172" t="s">
        <v>1904</v>
      </c>
      <c r="C499" s="219" t="s">
        <v>1905</v>
      </c>
      <c r="D499" s="174" t="s">
        <v>217</v>
      </c>
      <c r="E499" s="177">
        <v>18</v>
      </c>
      <c r="F499" s="182"/>
      <c r="G499" s="183">
        <f>E499*F499</f>
        <v>0</v>
      </c>
      <c r="H499" s="184" t="s">
        <v>499</v>
      </c>
      <c r="I499" s="196" t="s">
        <v>207</v>
      </c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>
        <v>21</v>
      </c>
      <c r="AN499" s="164"/>
      <c r="AO499" s="164"/>
      <c r="AP499" s="164"/>
      <c r="AQ499" s="164"/>
      <c r="AR499" s="164"/>
      <c r="AS499" s="164"/>
      <c r="AT499" s="164"/>
      <c r="AU499" s="164"/>
      <c r="AV499" s="164"/>
      <c r="AW499" s="164"/>
      <c r="AX499" s="164"/>
      <c r="AY499" s="164"/>
      <c r="AZ499" s="164"/>
      <c r="BA499" s="164"/>
      <c r="BB499" s="164"/>
      <c r="BC499" s="164"/>
      <c r="BD499" s="164"/>
      <c r="BE499" s="164"/>
      <c r="BF499" s="164"/>
      <c r="BG499" s="164"/>
      <c r="BH499" s="164"/>
    </row>
    <row r="500" spans="1:60" outlineLevel="1">
      <c r="A500" s="191"/>
      <c r="B500" s="169" t="s">
        <v>1906</v>
      </c>
      <c r="C500" s="221"/>
      <c r="D500" s="192"/>
      <c r="E500" s="193"/>
      <c r="F500" s="194"/>
      <c r="G500" s="189"/>
      <c r="H500" s="184"/>
      <c r="I500" s="196"/>
      <c r="J500" s="164"/>
      <c r="K500" s="164">
        <v>1</v>
      </c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  <c r="AN500" s="164"/>
      <c r="AO500" s="164"/>
      <c r="AP500" s="164"/>
      <c r="AQ500" s="164"/>
      <c r="AR500" s="164"/>
      <c r="AS500" s="164"/>
      <c r="AT500" s="164"/>
      <c r="AU500" s="164"/>
      <c r="AV500" s="164"/>
      <c r="AW500" s="164"/>
      <c r="AX500" s="164"/>
      <c r="AY500" s="164"/>
      <c r="AZ500" s="164"/>
      <c r="BA500" s="164"/>
      <c r="BB500" s="164"/>
      <c r="BC500" s="164"/>
      <c r="BD500" s="164"/>
      <c r="BE500" s="164"/>
      <c r="BF500" s="164"/>
      <c r="BG500" s="164"/>
      <c r="BH500" s="164"/>
    </row>
    <row r="501" spans="1:60" outlineLevel="1">
      <c r="A501" s="191"/>
      <c r="B501" s="169" t="s">
        <v>827</v>
      </c>
      <c r="C501" s="221"/>
      <c r="D501" s="192"/>
      <c r="E501" s="193"/>
      <c r="F501" s="194"/>
      <c r="G501" s="189"/>
      <c r="H501" s="184"/>
      <c r="I501" s="196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4"/>
      <c r="AV501" s="164"/>
      <c r="AW501" s="164"/>
      <c r="AX501" s="164"/>
      <c r="AY501" s="164"/>
      <c r="AZ501" s="164"/>
      <c r="BA501" s="164"/>
      <c r="BB501" s="164"/>
      <c r="BC501" s="164"/>
      <c r="BD501" s="164"/>
      <c r="BE501" s="164"/>
      <c r="BF501" s="164"/>
      <c r="BG501" s="164"/>
      <c r="BH501" s="164"/>
    </row>
    <row r="502" spans="1:60" outlineLevel="1">
      <c r="A502" s="191">
        <v>97</v>
      </c>
      <c r="B502" s="172" t="s">
        <v>1907</v>
      </c>
      <c r="C502" s="219" t="s">
        <v>1908</v>
      </c>
      <c r="D502" s="174" t="s">
        <v>774</v>
      </c>
      <c r="E502" s="177">
        <v>147.98609999999999</v>
      </c>
      <c r="F502" s="182"/>
      <c r="G502" s="183">
        <f>E502*F502</f>
        <v>0</v>
      </c>
      <c r="H502" s="184" t="s">
        <v>1879</v>
      </c>
      <c r="I502" s="196" t="s">
        <v>207</v>
      </c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>
        <v>21</v>
      </c>
      <c r="AN502" s="164"/>
      <c r="AO502" s="164"/>
      <c r="AP502" s="164"/>
      <c r="AQ502" s="164"/>
      <c r="AR502" s="164"/>
      <c r="AS502" s="164"/>
      <c r="AT502" s="164"/>
      <c r="AU502" s="164"/>
      <c r="AV502" s="164"/>
      <c r="AW502" s="164"/>
      <c r="AX502" s="164"/>
      <c r="AY502" s="164"/>
      <c r="AZ502" s="164"/>
      <c r="BA502" s="164"/>
      <c r="BB502" s="164"/>
      <c r="BC502" s="164"/>
      <c r="BD502" s="164"/>
      <c r="BE502" s="164"/>
      <c r="BF502" s="164"/>
      <c r="BG502" s="164"/>
      <c r="BH502" s="164"/>
    </row>
    <row r="503" spans="1:60">
      <c r="A503" s="190" t="s">
        <v>145</v>
      </c>
      <c r="B503" s="171" t="s">
        <v>1909</v>
      </c>
      <c r="C503" s="218" t="s">
        <v>1910</v>
      </c>
      <c r="D503" s="173"/>
      <c r="E503" s="176"/>
      <c r="F503" s="187">
        <f>SUM(G504:G548)</f>
        <v>0</v>
      </c>
      <c r="G503" s="188"/>
      <c r="H503" s="181"/>
      <c r="I503" s="195"/>
    </row>
    <row r="504" spans="1:60" outlineLevel="1">
      <c r="A504" s="191"/>
      <c r="B504" s="225" t="s">
        <v>1911</v>
      </c>
      <c r="C504" s="239"/>
      <c r="D504" s="226"/>
      <c r="E504" s="229"/>
      <c r="F504" s="232"/>
      <c r="G504" s="233"/>
      <c r="H504" s="184"/>
      <c r="I504" s="196"/>
      <c r="J504" s="164"/>
      <c r="K504" s="164">
        <v>1</v>
      </c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4"/>
      <c r="AV504" s="164"/>
      <c r="AW504" s="164"/>
      <c r="AX504" s="164"/>
      <c r="AY504" s="164"/>
      <c r="AZ504" s="164"/>
      <c r="BA504" s="164"/>
      <c r="BB504" s="164"/>
      <c r="BC504" s="164"/>
      <c r="BD504" s="164"/>
      <c r="BE504" s="164"/>
      <c r="BF504" s="164"/>
      <c r="BG504" s="164"/>
      <c r="BH504" s="164"/>
    </row>
    <row r="505" spans="1:60" ht="22.5" outlineLevel="1">
      <c r="A505" s="191">
        <v>98</v>
      </c>
      <c r="B505" s="172" t="s">
        <v>1912</v>
      </c>
      <c r="C505" s="219" t="s">
        <v>1913</v>
      </c>
      <c r="D505" s="174" t="s">
        <v>249</v>
      </c>
      <c r="E505" s="177">
        <v>35</v>
      </c>
      <c r="F505" s="182"/>
      <c r="G505" s="183">
        <f>E505*F505</f>
        <v>0</v>
      </c>
      <c r="H505" s="184" t="s">
        <v>1914</v>
      </c>
      <c r="I505" s="196" t="s">
        <v>207</v>
      </c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>
        <v>21</v>
      </c>
      <c r="AN505" s="164"/>
      <c r="AO505" s="164"/>
      <c r="AP505" s="164"/>
      <c r="AQ505" s="164"/>
      <c r="AR505" s="164"/>
      <c r="AS505" s="164"/>
      <c r="AT505" s="164"/>
      <c r="AU505" s="164"/>
      <c r="AV505" s="164"/>
      <c r="AW505" s="164"/>
      <c r="AX505" s="164"/>
      <c r="AY505" s="164"/>
      <c r="AZ505" s="164"/>
      <c r="BA505" s="164"/>
      <c r="BB505" s="164"/>
      <c r="BC505" s="164"/>
      <c r="BD505" s="164"/>
      <c r="BE505" s="164"/>
      <c r="BF505" s="164"/>
      <c r="BG505" s="164"/>
      <c r="BH505" s="164"/>
    </row>
    <row r="506" spans="1:60" outlineLevel="1">
      <c r="A506" s="191"/>
      <c r="B506" s="172"/>
      <c r="C506" s="240" t="s">
        <v>1915</v>
      </c>
      <c r="D506" s="227"/>
      <c r="E506" s="230">
        <v>35</v>
      </c>
      <c r="F506" s="183"/>
      <c r="G506" s="183"/>
      <c r="H506" s="184"/>
      <c r="I506" s="196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4"/>
      <c r="AV506" s="164"/>
      <c r="AW506" s="164"/>
      <c r="AX506" s="164"/>
      <c r="AY506" s="164"/>
      <c r="AZ506" s="164"/>
      <c r="BA506" s="164"/>
      <c r="BB506" s="164"/>
      <c r="BC506" s="164"/>
      <c r="BD506" s="164"/>
      <c r="BE506" s="164"/>
      <c r="BF506" s="164"/>
      <c r="BG506" s="164"/>
      <c r="BH506" s="164"/>
    </row>
    <row r="507" spans="1:60" outlineLevel="1">
      <c r="A507" s="191"/>
      <c r="B507" s="169" t="s">
        <v>1916</v>
      </c>
      <c r="C507" s="221"/>
      <c r="D507" s="192"/>
      <c r="E507" s="193"/>
      <c r="F507" s="194"/>
      <c r="G507" s="189"/>
      <c r="H507" s="184"/>
      <c r="I507" s="196"/>
      <c r="J507" s="164"/>
      <c r="K507" s="164">
        <v>1</v>
      </c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/>
      <c r="AN507" s="164"/>
      <c r="AO507" s="164"/>
      <c r="AP507" s="164"/>
      <c r="AQ507" s="164"/>
      <c r="AR507" s="164"/>
      <c r="AS507" s="164"/>
      <c r="AT507" s="164"/>
      <c r="AU507" s="164"/>
      <c r="AV507" s="164"/>
      <c r="AW507" s="164"/>
      <c r="AX507" s="164"/>
      <c r="AY507" s="164"/>
      <c r="AZ507" s="164"/>
      <c r="BA507" s="164"/>
      <c r="BB507" s="164"/>
      <c r="BC507" s="164"/>
      <c r="BD507" s="164"/>
      <c r="BE507" s="164"/>
      <c r="BF507" s="164"/>
      <c r="BG507" s="164"/>
      <c r="BH507" s="164"/>
    </row>
    <row r="508" spans="1:60" outlineLevel="1">
      <c r="A508" s="191"/>
      <c r="B508" s="169" t="s">
        <v>1917</v>
      </c>
      <c r="C508" s="221"/>
      <c r="D508" s="192"/>
      <c r="E508" s="193"/>
      <c r="F508" s="194"/>
      <c r="G508" s="189"/>
      <c r="H508" s="184"/>
      <c r="I508" s="196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4"/>
      <c r="AV508" s="164"/>
      <c r="AW508" s="164"/>
      <c r="AX508" s="164"/>
      <c r="AY508" s="164"/>
      <c r="AZ508" s="164"/>
      <c r="BA508" s="164"/>
      <c r="BB508" s="164"/>
      <c r="BC508" s="164"/>
      <c r="BD508" s="164"/>
      <c r="BE508" s="164"/>
      <c r="BF508" s="164"/>
      <c r="BG508" s="164"/>
      <c r="BH508" s="164"/>
    </row>
    <row r="509" spans="1:60" outlineLevel="1">
      <c r="A509" s="191">
        <v>99</v>
      </c>
      <c r="B509" s="172" t="s">
        <v>1918</v>
      </c>
      <c r="C509" s="219" t="s">
        <v>1919</v>
      </c>
      <c r="D509" s="174" t="s">
        <v>217</v>
      </c>
      <c r="E509" s="177">
        <v>260</v>
      </c>
      <c r="F509" s="182"/>
      <c r="G509" s="183">
        <f>E509*F509</f>
        <v>0</v>
      </c>
      <c r="H509" s="184" t="s">
        <v>1914</v>
      </c>
      <c r="I509" s="196" t="s">
        <v>207</v>
      </c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>
        <v>21</v>
      </c>
      <c r="AN509" s="164"/>
      <c r="AO509" s="164"/>
      <c r="AP509" s="164"/>
      <c r="AQ509" s="164"/>
      <c r="AR509" s="164"/>
      <c r="AS509" s="164"/>
      <c r="AT509" s="164"/>
      <c r="AU509" s="164"/>
      <c r="AV509" s="164"/>
      <c r="AW509" s="164"/>
      <c r="AX509" s="164"/>
      <c r="AY509" s="164"/>
      <c r="AZ509" s="164"/>
      <c r="BA509" s="164"/>
      <c r="BB509" s="164"/>
      <c r="BC509" s="164"/>
      <c r="BD509" s="164"/>
      <c r="BE509" s="164"/>
      <c r="BF509" s="164"/>
      <c r="BG509" s="164"/>
      <c r="BH509" s="164"/>
    </row>
    <row r="510" spans="1:60" outlineLevel="1">
      <c r="A510" s="191">
        <v>100</v>
      </c>
      <c r="B510" s="172" t="s">
        <v>1920</v>
      </c>
      <c r="C510" s="219" t="s">
        <v>1921</v>
      </c>
      <c r="D510" s="174" t="s">
        <v>217</v>
      </c>
      <c r="E510" s="177">
        <v>260</v>
      </c>
      <c r="F510" s="182"/>
      <c r="G510" s="183">
        <f>E510*F510</f>
        <v>0</v>
      </c>
      <c r="H510" s="184" t="s">
        <v>1914</v>
      </c>
      <c r="I510" s="196" t="s">
        <v>207</v>
      </c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>
        <v>21</v>
      </c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  <c r="AZ510" s="164"/>
      <c r="BA510" s="164"/>
      <c r="BB510" s="164"/>
      <c r="BC510" s="164"/>
      <c r="BD510" s="164"/>
      <c r="BE510" s="164"/>
      <c r="BF510" s="164"/>
      <c r="BG510" s="164"/>
      <c r="BH510" s="164"/>
    </row>
    <row r="511" spans="1:60" outlineLevel="1">
      <c r="A511" s="191"/>
      <c r="B511" s="169" t="s">
        <v>1922</v>
      </c>
      <c r="C511" s="221"/>
      <c r="D511" s="192"/>
      <c r="E511" s="193"/>
      <c r="F511" s="194"/>
      <c r="G511" s="189"/>
      <c r="H511" s="184"/>
      <c r="I511" s="196"/>
      <c r="J511" s="164"/>
      <c r="K511" s="164">
        <v>1</v>
      </c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  <c r="AZ511" s="164"/>
      <c r="BA511" s="164"/>
      <c r="BB511" s="164"/>
      <c r="BC511" s="164"/>
      <c r="BD511" s="164"/>
      <c r="BE511" s="164"/>
      <c r="BF511" s="164"/>
      <c r="BG511" s="164"/>
      <c r="BH511" s="164"/>
    </row>
    <row r="512" spans="1:60" outlineLevel="1">
      <c r="A512" s="191">
        <v>101</v>
      </c>
      <c r="B512" s="172" t="s">
        <v>1923</v>
      </c>
      <c r="C512" s="219" t="s">
        <v>1924</v>
      </c>
      <c r="D512" s="174" t="s">
        <v>249</v>
      </c>
      <c r="E512" s="177">
        <v>247.8</v>
      </c>
      <c r="F512" s="182"/>
      <c r="G512" s="183">
        <f>E512*F512</f>
        <v>0</v>
      </c>
      <c r="H512" s="184" t="s">
        <v>1914</v>
      </c>
      <c r="I512" s="196" t="s">
        <v>207</v>
      </c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>
        <v>21</v>
      </c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  <c r="AZ512" s="164"/>
      <c r="BA512" s="164"/>
      <c r="BB512" s="164"/>
      <c r="BC512" s="164"/>
      <c r="BD512" s="164"/>
      <c r="BE512" s="164"/>
      <c r="BF512" s="164"/>
      <c r="BG512" s="164"/>
      <c r="BH512" s="164"/>
    </row>
    <row r="513" spans="1:60" outlineLevel="1">
      <c r="A513" s="191"/>
      <c r="B513" s="172"/>
      <c r="C513" s="220" t="s">
        <v>1925</v>
      </c>
      <c r="D513" s="175"/>
      <c r="E513" s="178"/>
      <c r="F513" s="185"/>
      <c r="G513" s="186"/>
      <c r="H513" s="184"/>
      <c r="I513" s="196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  <c r="AZ513" s="164"/>
      <c r="BA513" s="165" t="str">
        <f>C513</f>
        <v>včetně obrubového žlabu, čepcového těsnění a lepidla.</v>
      </c>
      <c r="BB513" s="164"/>
      <c r="BC513" s="164"/>
      <c r="BD513" s="164"/>
      <c r="BE513" s="164"/>
      <c r="BF513" s="164"/>
      <c r="BG513" s="164"/>
      <c r="BH513" s="164"/>
    </row>
    <row r="514" spans="1:60" outlineLevel="1">
      <c r="A514" s="191"/>
      <c r="B514" s="172"/>
      <c r="C514" s="240" t="s">
        <v>1926</v>
      </c>
      <c r="D514" s="227"/>
      <c r="E514" s="230">
        <v>11.4</v>
      </c>
      <c r="F514" s="183"/>
      <c r="G514" s="183"/>
      <c r="H514" s="184"/>
      <c r="I514" s="196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4"/>
      <c r="BB514" s="164"/>
      <c r="BC514" s="164"/>
      <c r="BD514" s="164"/>
      <c r="BE514" s="164"/>
      <c r="BF514" s="164"/>
      <c r="BG514" s="164"/>
      <c r="BH514" s="164"/>
    </row>
    <row r="515" spans="1:60" outlineLevel="1">
      <c r="A515" s="191"/>
      <c r="B515" s="172"/>
      <c r="C515" s="240" t="s">
        <v>1927</v>
      </c>
      <c r="D515" s="227"/>
      <c r="E515" s="230">
        <v>42.35</v>
      </c>
      <c r="F515" s="183"/>
      <c r="G515" s="183"/>
      <c r="H515" s="184"/>
      <c r="I515" s="196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/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  <c r="AZ515" s="164"/>
      <c r="BA515" s="164"/>
      <c r="BB515" s="164"/>
      <c r="BC515" s="164"/>
      <c r="BD515" s="164"/>
      <c r="BE515" s="164"/>
      <c r="BF515" s="164"/>
      <c r="BG515" s="164"/>
      <c r="BH515" s="164"/>
    </row>
    <row r="516" spans="1:60" outlineLevel="1">
      <c r="A516" s="191"/>
      <c r="B516" s="172"/>
      <c r="C516" s="240" t="s">
        <v>1928</v>
      </c>
      <c r="D516" s="227"/>
      <c r="E516" s="230">
        <v>15.5</v>
      </c>
      <c r="F516" s="183"/>
      <c r="G516" s="183"/>
      <c r="H516" s="184"/>
      <c r="I516" s="196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  <c r="AZ516" s="164"/>
      <c r="BA516" s="164"/>
      <c r="BB516" s="164"/>
      <c r="BC516" s="164"/>
      <c r="BD516" s="164"/>
      <c r="BE516" s="164"/>
      <c r="BF516" s="164"/>
      <c r="BG516" s="164"/>
      <c r="BH516" s="164"/>
    </row>
    <row r="517" spans="1:60" outlineLevel="1">
      <c r="A517" s="191"/>
      <c r="B517" s="172"/>
      <c r="C517" s="240" t="s">
        <v>1929</v>
      </c>
      <c r="D517" s="227"/>
      <c r="E517" s="230">
        <v>19.84</v>
      </c>
      <c r="F517" s="183"/>
      <c r="G517" s="183"/>
      <c r="H517" s="184"/>
      <c r="I517" s="196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  <c r="AZ517" s="164"/>
      <c r="BA517" s="164"/>
      <c r="BB517" s="164"/>
      <c r="BC517" s="164"/>
      <c r="BD517" s="164"/>
      <c r="BE517" s="164"/>
      <c r="BF517" s="164"/>
      <c r="BG517" s="164"/>
      <c r="BH517" s="164"/>
    </row>
    <row r="518" spans="1:60" outlineLevel="1">
      <c r="A518" s="191"/>
      <c r="B518" s="172"/>
      <c r="C518" s="240" t="s">
        <v>1930</v>
      </c>
      <c r="D518" s="227"/>
      <c r="E518" s="230">
        <v>7</v>
      </c>
      <c r="F518" s="183"/>
      <c r="G518" s="183"/>
      <c r="H518" s="184"/>
      <c r="I518" s="196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/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  <c r="AZ518" s="164"/>
      <c r="BA518" s="164"/>
      <c r="BB518" s="164"/>
      <c r="BC518" s="164"/>
      <c r="BD518" s="164"/>
      <c r="BE518" s="164"/>
      <c r="BF518" s="164"/>
      <c r="BG518" s="164"/>
      <c r="BH518" s="164"/>
    </row>
    <row r="519" spans="1:60" outlineLevel="1">
      <c r="A519" s="191"/>
      <c r="B519" s="172"/>
      <c r="C519" s="240" t="s">
        <v>1931</v>
      </c>
      <c r="D519" s="227"/>
      <c r="E519" s="230">
        <v>12.2</v>
      </c>
      <c r="F519" s="183"/>
      <c r="G519" s="183"/>
      <c r="H519" s="184"/>
      <c r="I519" s="196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  <c r="AZ519" s="164"/>
      <c r="BA519" s="164"/>
      <c r="BB519" s="164"/>
      <c r="BC519" s="164"/>
      <c r="BD519" s="164"/>
      <c r="BE519" s="164"/>
      <c r="BF519" s="164"/>
      <c r="BG519" s="164"/>
      <c r="BH519" s="164"/>
    </row>
    <row r="520" spans="1:60" outlineLevel="1">
      <c r="A520" s="191"/>
      <c r="B520" s="172"/>
      <c r="C520" s="240" t="s">
        <v>1932</v>
      </c>
      <c r="D520" s="227"/>
      <c r="E520" s="230">
        <v>13.4</v>
      </c>
      <c r="F520" s="183"/>
      <c r="G520" s="183"/>
      <c r="H520" s="184"/>
      <c r="I520" s="196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/>
      <c r="AN520" s="164"/>
      <c r="AO520" s="164"/>
      <c r="AP520" s="164"/>
      <c r="AQ520" s="164"/>
      <c r="AR520" s="164"/>
      <c r="AS520" s="164"/>
      <c r="AT520" s="164"/>
      <c r="AU520" s="164"/>
      <c r="AV520" s="164"/>
      <c r="AW520" s="164"/>
      <c r="AX520" s="164"/>
      <c r="AY520" s="164"/>
      <c r="AZ520" s="164"/>
      <c r="BA520" s="164"/>
      <c r="BB520" s="164"/>
      <c r="BC520" s="164"/>
      <c r="BD520" s="164"/>
      <c r="BE520" s="164"/>
      <c r="BF520" s="164"/>
      <c r="BG520" s="164"/>
      <c r="BH520" s="164"/>
    </row>
    <row r="521" spans="1:60" outlineLevel="1">
      <c r="A521" s="191"/>
      <c r="B521" s="172"/>
      <c r="C521" s="240" t="s">
        <v>1933</v>
      </c>
      <c r="D521" s="227"/>
      <c r="E521" s="230">
        <v>11.6</v>
      </c>
      <c r="F521" s="183"/>
      <c r="G521" s="183"/>
      <c r="H521" s="184"/>
      <c r="I521" s="196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  <c r="AZ521" s="164"/>
      <c r="BA521" s="164"/>
      <c r="BB521" s="164"/>
      <c r="BC521" s="164"/>
      <c r="BD521" s="164"/>
      <c r="BE521" s="164"/>
      <c r="BF521" s="164"/>
      <c r="BG521" s="164"/>
      <c r="BH521" s="164"/>
    </row>
    <row r="522" spans="1:60" outlineLevel="1">
      <c r="A522" s="191"/>
      <c r="B522" s="172"/>
      <c r="C522" s="240" t="s">
        <v>1934</v>
      </c>
      <c r="D522" s="227"/>
      <c r="E522" s="230">
        <v>12.4</v>
      </c>
      <c r="F522" s="183"/>
      <c r="G522" s="183"/>
      <c r="H522" s="184"/>
      <c r="I522" s="196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/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  <c r="AZ522" s="164"/>
      <c r="BA522" s="164"/>
      <c r="BB522" s="164"/>
      <c r="BC522" s="164"/>
      <c r="BD522" s="164"/>
      <c r="BE522" s="164"/>
      <c r="BF522" s="164"/>
      <c r="BG522" s="164"/>
      <c r="BH522" s="164"/>
    </row>
    <row r="523" spans="1:60" outlineLevel="1">
      <c r="A523" s="191"/>
      <c r="B523" s="172"/>
      <c r="C523" s="240" t="s">
        <v>1935</v>
      </c>
      <c r="D523" s="227"/>
      <c r="E523" s="230">
        <v>23.53</v>
      </c>
      <c r="F523" s="183"/>
      <c r="G523" s="183"/>
      <c r="H523" s="184"/>
      <c r="I523" s="196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  <c r="AZ523" s="164"/>
      <c r="BA523" s="164"/>
      <c r="BB523" s="164"/>
      <c r="BC523" s="164"/>
      <c r="BD523" s="164"/>
      <c r="BE523" s="164"/>
      <c r="BF523" s="164"/>
      <c r="BG523" s="164"/>
      <c r="BH523" s="164"/>
    </row>
    <row r="524" spans="1:60" outlineLevel="1">
      <c r="A524" s="191"/>
      <c r="B524" s="172"/>
      <c r="C524" s="240" t="s">
        <v>1936</v>
      </c>
      <c r="D524" s="227"/>
      <c r="E524" s="230">
        <v>20.57</v>
      </c>
      <c r="F524" s="183"/>
      <c r="G524" s="183"/>
      <c r="H524" s="184"/>
      <c r="I524" s="196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  <c r="AZ524" s="164"/>
      <c r="BA524" s="164"/>
      <c r="BB524" s="164"/>
      <c r="BC524" s="164"/>
      <c r="BD524" s="164"/>
      <c r="BE524" s="164"/>
      <c r="BF524" s="164"/>
      <c r="BG524" s="164"/>
      <c r="BH524" s="164"/>
    </row>
    <row r="525" spans="1:60" outlineLevel="1">
      <c r="A525" s="191"/>
      <c r="B525" s="172"/>
      <c r="C525" s="240" t="s">
        <v>1937</v>
      </c>
      <c r="D525" s="227"/>
      <c r="E525" s="230">
        <v>17.309999999999999</v>
      </c>
      <c r="F525" s="183"/>
      <c r="G525" s="183"/>
      <c r="H525" s="184"/>
      <c r="I525" s="196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/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  <c r="AZ525" s="164"/>
      <c r="BA525" s="164"/>
      <c r="BB525" s="164"/>
      <c r="BC525" s="164"/>
      <c r="BD525" s="164"/>
      <c r="BE525" s="164"/>
      <c r="BF525" s="164"/>
      <c r="BG525" s="164"/>
      <c r="BH525" s="164"/>
    </row>
    <row r="526" spans="1:60" outlineLevel="1">
      <c r="A526" s="191"/>
      <c r="B526" s="172"/>
      <c r="C526" s="240" t="s">
        <v>1938</v>
      </c>
      <c r="D526" s="227"/>
      <c r="E526" s="230">
        <v>16</v>
      </c>
      <c r="F526" s="183"/>
      <c r="G526" s="183"/>
      <c r="H526" s="184"/>
      <c r="I526" s="196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  <c r="AZ526" s="164"/>
      <c r="BA526" s="164"/>
      <c r="BB526" s="164"/>
      <c r="BC526" s="164"/>
      <c r="BD526" s="164"/>
      <c r="BE526" s="164"/>
      <c r="BF526" s="164"/>
      <c r="BG526" s="164"/>
      <c r="BH526" s="164"/>
    </row>
    <row r="527" spans="1:60" outlineLevel="1">
      <c r="A527" s="191"/>
      <c r="B527" s="172"/>
      <c r="C527" s="240" t="s">
        <v>1939</v>
      </c>
      <c r="D527" s="227"/>
      <c r="E527" s="230">
        <v>12.9</v>
      </c>
      <c r="F527" s="183"/>
      <c r="G527" s="183"/>
      <c r="H527" s="184"/>
      <c r="I527" s="196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/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  <c r="AZ527" s="164"/>
      <c r="BA527" s="164"/>
      <c r="BB527" s="164"/>
      <c r="BC527" s="164"/>
      <c r="BD527" s="164"/>
      <c r="BE527" s="164"/>
      <c r="BF527" s="164"/>
      <c r="BG527" s="164"/>
      <c r="BH527" s="164"/>
    </row>
    <row r="528" spans="1:60" outlineLevel="1">
      <c r="A528" s="191"/>
      <c r="B528" s="172"/>
      <c r="C528" s="240" t="s">
        <v>1940</v>
      </c>
      <c r="D528" s="227"/>
      <c r="E528" s="230">
        <v>11.8</v>
      </c>
      <c r="F528" s="183"/>
      <c r="G528" s="183"/>
      <c r="H528" s="184"/>
      <c r="I528" s="196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  <c r="AZ528" s="164"/>
      <c r="BA528" s="164"/>
      <c r="BB528" s="164"/>
      <c r="BC528" s="164"/>
      <c r="BD528" s="164"/>
      <c r="BE528" s="164"/>
      <c r="BF528" s="164"/>
      <c r="BG528" s="164"/>
      <c r="BH528" s="164"/>
    </row>
    <row r="529" spans="1:60" outlineLevel="1">
      <c r="A529" s="191">
        <v>102</v>
      </c>
      <c r="B529" s="172" t="s">
        <v>1941</v>
      </c>
      <c r="C529" s="219" t="s">
        <v>1942</v>
      </c>
      <c r="D529" s="174" t="s">
        <v>344</v>
      </c>
      <c r="E529" s="177">
        <v>148</v>
      </c>
      <c r="F529" s="182"/>
      <c r="G529" s="183">
        <f>E529*F529</f>
        <v>0</v>
      </c>
      <c r="H529" s="184" t="s">
        <v>1914</v>
      </c>
      <c r="I529" s="196" t="s">
        <v>207</v>
      </c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>
        <v>21</v>
      </c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4"/>
      <c r="BD529" s="164"/>
      <c r="BE529" s="164"/>
      <c r="BF529" s="164"/>
      <c r="BG529" s="164"/>
      <c r="BH529" s="164"/>
    </row>
    <row r="530" spans="1:60" outlineLevel="1">
      <c r="A530" s="191"/>
      <c r="B530" s="172"/>
      <c r="C530" s="240" t="s">
        <v>1943</v>
      </c>
      <c r="D530" s="227"/>
      <c r="E530" s="230">
        <v>148</v>
      </c>
      <c r="F530" s="183"/>
      <c r="G530" s="183"/>
      <c r="H530" s="184"/>
      <c r="I530" s="196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4"/>
      <c r="BB530" s="164"/>
      <c r="BC530" s="164"/>
      <c r="BD530" s="164"/>
      <c r="BE530" s="164"/>
      <c r="BF530" s="164"/>
      <c r="BG530" s="164"/>
      <c r="BH530" s="164"/>
    </row>
    <row r="531" spans="1:60" outlineLevel="1">
      <c r="A531" s="191"/>
      <c r="B531" s="169" t="s">
        <v>1944</v>
      </c>
      <c r="C531" s="221"/>
      <c r="D531" s="192"/>
      <c r="E531" s="193"/>
      <c r="F531" s="194"/>
      <c r="G531" s="189"/>
      <c r="H531" s="184"/>
      <c r="I531" s="196"/>
      <c r="J531" s="164"/>
      <c r="K531" s="164">
        <v>1</v>
      </c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4"/>
      <c r="BD531" s="164"/>
      <c r="BE531" s="164"/>
      <c r="BF531" s="164"/>
      <c r="BG531" s="164"/>
      <c r="BH531" s="164"/>
    </row>
    <row r="532" spans="1:60" outlineLevel="1">
      <c r="A532" s="191"/>
      <c r="B532" s="169" t="s">
        <v>1945</v>
      </c>
      <c r="C532" s="221"/>
      <c r="D532" s="192"/>
      <c r="E532" s="193"/>
      <c r="F532" s="194"/>
      <c r="G532" s="189"/>
      <c r="H532" s="184"/>
      <c r="I532" s="196"/>
      <c r="J532" s="164"/>
      <c r="K532" s="164">
        <v>2</v>
      </c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/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  <c r="AZ532" s="164"/>
      <c r="BA532" s="164"/>
      <c r="BB532" s="164"/>
      <c r="BC532" s="164"/>
      <c r="BD532" s="164"/>
      <c r="BE532" s="164"/>
      <c r="BF532" s="164"/>
      <c r="BG532" s="164"/>
      <c r="BH532" s="164"/>
    </row>
    <row r="533" spans="1:60" outlineLevel="1">
      <c r="A533" s="191">
        <v>103</v>
      </c>
      <c r="B533" s="172" t="s">
        <v>1946</v>
      </c>
      <c r="C533" s="219" t="s">
        <v>1947</v>
      </c>
      <c r="D533" s="174" t="s">
        <v>217</v>
      </c>
      <c r="E533" s="177">
        <v>259.41000000000003</v>
      </c>
      <c r="F533" s="182"/>
      <c r="G533" s="183">
        <f>E533*F533</f>
        <v>0</v>
      </c>
      <c r="H533" s="184" t="s">
        <v>1914</v>
      </c>
      <c r="I533" s="196" t="s">
        <v>207</v>
      </c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>
        <v>21</v>
      </c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  <c r="AZ533" s="164"/>
      <c r="BA533" s="164"/>
      <c r="BB533" s="164"/>
      <c r="BC533" s="164"/>
      <c r="BD533" s="164"/>
      <c r="BE533" s="164"/>
      <c r="BF533" s="164"/>
      <c r="BG533" s="164"/>
      <c r="BH533" s="164"/>
    </row>
    <row r="534" spans="1:60" ht="22.5" outlineLevel="1">
      <c r="A534" s="191"/>
      <c r="B534" s="172"/>
      <c r="C534" s="220" t="s">
        <v>1948</v>
      </c>
      <c r="D534" s="175"/>
      <c r="E534" s="178"/>
      <c r="F534" s="185"/>
      <c r="G534" s="186"/>
      <c r="H534" s="184"/>
      <c r="I534" s="196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  <c r="AZ534" s="164"/>
      <c r="BA534" s="165" t="str">
        <f>C534</f>
        <v>Montáž specifikované krytiny bude prováděna postupy a za použití materiálů schválených či doporučených výrobcem specifikované krytiny.</v>
      </c>
      <c r="BB534" s="164"/>
      <c r="BC534" s="164"/>
      <c r="BD534" s="164"/>
      <c r="BE534" s="164"/>
      <c r="BF534" s="164"/>
      <c r="BG534" s="164"/>
      <c r="BH534" s="164"/>
    </row>
    <row r="535" spans="1:60" outlineLevel="1">
      <c r="A535" s="191"/>
      <c r="B535" s="172"/>
      <c r="C535" s="220" t="s">
        <v>1949</v>
      </c>
      <c r="D535" s="175"/>
      <c r="E535" s="178"/>
      <c r="F535" s="185"/>
      <c r="G535" s="186"/>
      <c r="H535" s="184"/>
      <c r="I535" s="196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/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  <c r="AZ535" s="164"/>
      <c r="BA535" s="165" t="str">
        <f>C535</f>
        <v>Tato položka obsahuje veškerý hlavní, pomocný, přidružený materiál jakožto i práce.</v>
      </c>
      <c r="BB535" s="164"/>
      <c r="BC535" s="164"/>
      <c r="BD535" s="164"/>
      <c r="BE535" s="164"/>
      <c r="BF535" s="164"/>
      <c r="BG535" s="164"/>
      <c r="BH535" s="164"/>
    </row>
    <row r="536" spans="1:60" ht="33.75" outlineLevel="1">
      <c r="A536" s="191"/>
      <c r="B536" s="172"/>
      <c r="C536" s="240" t="s">
        <v>1950</v>
      </c>
      <c r="D536" s="227"/>
      <c r="E536" s="230">
        <v>259.41000000000003</v>
      </c>
      <c r="F536" s="183"/>
      <c r="G536" s="183"/>
      <c r="H536" s="184"/>
      <c r="I536" s="196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/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  <c r="AZ536" s="164"/>
      <c r="BA536" s="164"/>
      <c r="BB536" s="164"/>
      <c r="BC536" s="164"/>
      <c r="BD536" s="164"/>
      <c r="BE536" s="164"/>
      <c r="BF536" s="164"/>
      <c r="BG536" s="164"/>
      <c r="BH536" s="164"/>
    </row>
    <row r="537" spans="1:60" outlineLevel="1">
      <c r="A537" s="191"/>
      <c r="B537" s="169" t="s">
        <v>1951</v>
      </c>
      <c r="C537" s="221"/>
      <c r="D537" s="192"/>
      <c r="E537" s="193"/>
      <c r="F537" s="194"/>
      <c r="G537" s="189"/>
      <c r="H537" s="184"/>
      <c r="I537" s="196"/>
      <c r="J537" s="164"/>
      <c r="K537" s="164">
        <v>1</v>
      </c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4"/>
      <c r="AV537" s="164"/>
      <c r="AW537" s="164"/>
      <c r="AX537" s="164"/>
      <c r="AY537" s="164"/>
      <c r="AZ537" s="164"/>
      <c r="BA537" s="164"/>
      <c r="BB537" s="164"/>
      <c r="BC537" s="164"/>
      <c r="BD537" s="164"/>
      <c r="BE537" s="164"/>
      <c r="BF537" s="164"/>
      <c r="BG537" s="164"/>
      <c r="BH537" s="164"/>
    </row>
    <row r="538" spans="1:60" outlineLevel="1">
      <c r="A538" s="191">
        <v>104</v>
      </c>
      <c r="B538" s="172" t="s">
        <v>1952</v>
      </c>
      <c r="C538" s="219" t="s">
        <v>1953</v>
      </c>
      <c r="D538" s="174" t="s">
        <v>249</v>
      </c>
      <c r="E538" s="177">
        <v>128</v>
      </c>
      <c r="F538" s="182"/>
      <c r="G538" s="183">
        <f>E538*F538</f>
        <v>0</v>
      </c>
      <c r="H538" s="184" t="s">
        <v>1914</v>
      </c>
      <c r="I538" s="196" t="s">
        <v>207</v>
      </c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>
        <v>21</v>
      </c>
      <c r="AN538" s="164"/>
      <c r="AO538" s="164"/>
      <c r="AP538" s="164"/>
      <c r="AQ538" s="164"/>
      <c r="AR538" s="164"/>
      <c r="AS538" s="164"/>
      <c r="AT538" s="164"/>
      <c r="AU538" s="164"/>
      <c r="AV538" s="164"/>
      <c r="AW538" s="164"/>
      <c r="AX538" s="164"/>
      <c r="AY538" s="164"/>
      <c r="AZ538" s="164"/>
      <c r="BA538" s="164"/>
      <c r="BB538" s="164"/>
      <c r="BC538" s="164"/>
      <c r="BD538" s="164"/>
      <c r="BE538" s="164"/>
      <c r="BF538" s="164"/>
      <c r="BG538" s="164"/>
      <c r="BH538" s="164"/>
    </row>
    <row r="539" spans="1:60" ht="22.5" outlineLevel="1">
      <c r="A539" s="191">
        <v>105</v>
      </c>
      <c r="B539" s="172" t="s">
        <v>1954</v>
      </c>
      <c r="C539" s="219" t="s">
        <v>1955</v>
      </c>
      <c r="D539" s="174" t="s">
        <v>401</v>
      </c>
      <c r="E539" s="177">
        <v>60</v>
      </c>
      <c r="F539" s="182"/>
      <c r="G539" s="183">
        <f>E539*F539</f>
        <v>0</v>
      </c>
      <c r="H539" s="184" t="s">
        <v>499</v>
      </c>
      <c r="I539" s="196" t="s">
        <v>207</v>
      </c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>
        <v>21</v>
      </c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  <c r="AZ539" s="164"/>
      <c r="BA539" s="164"/>
      <c r="BB539" s="164"/>
      <c r="BC539" s="164"/>
      <c r="BD539" s="164"/>
      <c r="BE539" s="164"/>
      <c r="BF539" s="164"/>
      <c r="BG539" s="164"/>
      <c r="BH539" s="164"/>
    </row>
    <row r="540" spans="1:60" outlineLevel="1">
      <c r="A540" s="191">
        <v>106</v>
      </c>
      <c r="B540" s="172" t="s">
        <v>1956</v>
      </c>
      <c r="C540" s="219" t="s">
        <v>1957</v>
      </c>
      <c r="D540" s="174" t="s">
        <v>401</v>
      </c>
      <c r="E540" s="177">
        <v>603.33749999999998</v>
      </c>
      <c r="F540" s="182"/>
      <c r="G540" s="183">
        <f>E540*F540</f>
        <v>0</v>
      </c>
      <c r="H540" s="184" t="s">
        <v>499</v>
      </c>
      <c r="I540" s="196" t="s">
        <v>207</v>
      </c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>
        <v>21</v>
      </c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  <c r="AZ540" s="164"/>
      <c r="BA540" s="164"/>
      <c r="BB540" s="164"/>
      <c r="BC540" s="164"/>
      <c r="BD540" s="164"/>
      <c r="BE540" s="164"/>
      <c r="BF540" s="164"/>
      <c r="BG540" s="164"/>
      <c r="BH540" s="164"/>
    </row>
    <row r="541" spans="1:60" outlineLevel="1">
      <c r="A541" s="191"/>
      <c r="B541" s="172"/>
      <c r="C541" s="240" t="s">
        <v>1958</v>
      </c>
      <c r="D541" s="227"/>
      <c r="E541" s="230">
        <v>603.33749999999998</v>
      </c>
      <c r="F541" s="183"/>
      <c r="G541" s="183"/>
      <c r="H541" s="184"/>
      <c r="I541" s="196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  <c r="BC541" s="164"/>
      <c r="BD541" s="164"/>
      <c r="BE541" s="164"/>
      <c r="BF541" s="164"/>
      <c r="BG541" s="164"/>
      <c r="BH541" s="164"/>
    </row>
    <row r="542" spans="1:60" ht="22.5" outlineLevel="1">
      <c r="A542" s="191">
        <v>107</v>
      </c>
      <c r="B542" s="172" t="s">
        <v>1959</v>
      </c>
      <c r="C542" s="219" t="s">
        <v>1960</v>
      </c>
      <c r="D542" s="174" t="s">
        <v>217</v>
      </c>
      <c r="E542" s="177">
        <v>291.2</v>
      </c>
      <c r="F542" s="182"/>
      <c r="G542" s="183">
        <f>E542*F542</f>
        <v>0</v>
      </c>
      <c r="H542" s="184" t="s">
        <v>499</v>
      </c>
      <c r="I542" s="196" t="s">
        <v>207</v>
      </c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>
        <v>21</v>
      </c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  <c r="BC542" s="164"/>
      <c r="BD542" s="164"/>
      <c r="BE542" s="164"/>
      <c r="BF542" s="164"/>
      <c r="BG542" s="164"/>
      <c r="BH542" s="164"/>
    </row>
    <row r="543" spans="1:60" outlineLevel="1">
      <c r="A543" s="191"/>
      <c r="B543" s="172"/>
      <c r="C543" s="220" t="s">
        <v>1961</v>
      </c>
      <c r="D543" s="175"/>
      <c r="E543" s="178"/>
      <c r="F543" s="185"/>
      <c r="G543" s="186"/>
      <c r="H543" s="184"/>
      <c r="I543" s="196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5" t="str">
        <f>C543</f>
        <v>Specifikace 15.01</v>
      </c>
      <c r="BB543" s="164"/>
      <c r="BC543" s="164"/>
      <c r="BD543" s="164"/>
      <c r="BE543" s="164"/>
      <c r="BF543" s="164"/>
      <c r="BG543" s="164"/>
      <c r="BH543" s="164"/>
    </row>
    <row r="544" spans="1:60" outlineLevel="1">
      <c r="A544" s="191"/>
      <c r="B544" s="172"/>
      <c r="C544" s="240" t="s">
        <v>1962</v>
      </c>
      <c r="D544" s="227"/>
      <c r="E544" s="230">
        <v>260</v>
      </c>
      <c r="F544" s="183"/>
      <c r="G544" s="183"/>
      <c r="H544" s="184"/>
      <c r="I544" s="196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  <c r="BE544" s="164"/>
      <c r="BF544" s="164"/>
      <c r="BG544" s="164"/>
      <c r="BH544" s="164"/>
    </row>
    <row r="545" spans="1:60" outlineLevel="1">
      <c r="A545" s="191"/>
      <c r="B545" s="172"/>
      <c r="C545" s="240" t="s">
        <v>1963</v>
      </c>
      <c r="D545" s="227"/>
      <c r="E545" s="230">
        <v>31.2</v>
      </c>
      <c r="F545" s="183"/>
      <c r="G545" s="183"/>
      <c r="H545" s="184"/>
      <c r="I545" s="196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/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4"/>
      <c r="BD545" s="164"/>
      <c r="BE545" s="164"/>
      <c r="BF545" s="164"/>
      <c r="BG545" s="164"/>
      <c r="BH545" s="164"/>
    </row>
    <row r="546" spans="1:60" outlineLevel="1">
      <c r="A546" s="191"/>
      <c r="B546" s="169" t="s">
        <v>1964</v>
      </c>
      <c r="C546" s="221"/>
      <c r="D546" s="192"/>
      <c r="E546" s="193"/>
      <c r="F546" s="194"/>
      <c r="G546" s="189"/>
      <c r="H546" s="184"/>
      <c r="I546" s="196"/>
      <c r="J546" s="164"/>
      <c r="K546" s="164">
        <v>1</v>
      </c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</row>
    <row r="547" spans="1:60" outlineLevel="1">
      <c r="A547" s="191"/>
      <c r="B547" s="169" t="s">
        <v>1965</v>
      </c>
      <c r="C547" s="221"/>
      <c r="D547" s="192"/>
      <c r="E547" s="193"/>
      <c r="F547" s="194"/>
      <c r="G547" s="189"/>
      <c r="H547" s="184"/>
      <c r="I547" s="196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</row>
    <row r="548" spans="1:60" outlineLevel="1">
      <c r="A548" s="191">
        <v>108</v>
      </c>
      <c r="B548" s="172" t="s">
        <v>1966</v>
      </c>
      <c r="C548" s="219" t="s">
        <v>1967</v>
      </c>
      <c r="D548" s="174" t="s">
        <v>774</v>
      </c>
      <c r="E548" s="177">
        <v>3093.26</v>
      </c>
      <c r="F548" s="182"/>
      <c r="G548" s="183">
        <f>E548*F548</f>
        <v>0</v>
      </c>
      <c r="H548" s="184" t="s">
        <v>1914</v>
      </c>
      <c r="I548" s="196" t="s">
        <v>207</v>
      </c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>
        <v>21</v>
      </c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</row>
    <row r="549" spans="1:60">
      <c r="A549" s="190" t="s">
        <v>145</v>
      </c>
      <c r="B549" s="171" t="s">
        <v>1968</v>
      </c>
      <c r="C549" s="218" t="s">
        <v>1969</v>
      </c>
      <c r="D549" s="173"/>
      <c r="E549" s="176"/>
      <c r="F549" s="187">
        <f>SUM(G550:G562)</f>
        <v>0</v>
      </c>
      <c r="G549" s="188"/>
      <c r="H549" s="181"/>
      <c r="I549" s="195"/>
    </row>
    <row r="550" spans="1:60" outlineLevel="1">
      <c r="A550" s="191"/>
      <c r="B550" s="225" t="s">
        <v>1970</v>
      </c>
      <c r="C550" s="239"/>
      <c r="D550" s="226"/>
      <c r="E550" s="229"/>
      <c r="F550" s="232"/>
      <c r="G550" s="233"/>
      <c r="H550" s="184"/>
      <c r="I550" s="196"/>
      <c r="J550" s="164"/>
      <c r="K550" s="164">
        <v>1</v>
      </c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</row>
    <row r="551" spans="1:60" ht="22.5" outlineLevel="1">
      <c r="A551" s="191"/>
      <c r="B551" s="169" t="s">
        <v>1971</v>
      </c>
      <c r="C551" s="221"/>
      <c r="D551" s="192"/>
      <c r="E551" s="193"/>
      <c r="F551" s="194"/>
      <c r="G551" s="189"/>
      <c r="H551" s="184"/>
      <c r="I551" s="196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5" t="str">
        <f>B551</f>
        <v>dvouvrstvé s odolností proti otěru popřípadě s protiskluzovou úpravou nebo s dekorativním posypem. Obsahuje impregnační nátěr, tmelení a vrstvení celé plochy reakční hmotou. Tloušťka cca 2,5 mm.</v>
      </c>
      <c r="BA551" s="164"/>
      <c r="BB551" s="164"/>
      <c r="BC551" s="164"/>
      <c r="BD551" s="164"/>
      <c r="BE551" s="164"/>
      <c r="BF551" s="164"/>
      <c r="BG551" s="164"/>
      <c r="BH551" s="164"/>
    </row>
    <row r="552" spans="1:60" outlineLevel="1">
      <c r="A552" s="191">
        <v>109</v>
      </c>
      <c r="B552" s="172" t="s">
        <v>1972</v>
      </c>
      <c r="C552" s="219" t="s">
        <v>1973</v>
      </c>
      <c r="D552" s="174" t="s">
        <v>217</v>
      </c>
      <c r="E552" s="177">
        <v>72.31</v>
      </c>
      <c r="F552" s="182"/>
      <c r="G552" s="183">
        <f>E552*F552</f>
        <v>0</v>
      </c>
      <c r="H552" s="184" t="s">
        <v>1974</v>
      </c>
      <c r="I552" s="196" t="s">
        <v>207</v>
      </c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>
        <v>21</v>
      </c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</row>
    <row r="553" spans="1:60" outlineLevel="1">
      <c r="A553" s="191"/>
      <c r="B553" s="172"/>
      <c r="C553" s="220" t="s">
        <v>1975</v>
      </c>
      <c r="D553" s="175"/>
      <c r="E553" s="178"/>
      <c r="F553" s="185"/>
      <c r="G553" s="186"/>
      <c r="H553" s="184"/>
      <c r="I553" s="196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5" t="str">
        <f>C553</f>
        <v>Dodávka kompletního systému PU-cementové stěrky. Specifikace 15.03</v>
      </c>
      <c r="BB553" s="164"/>
      <c r="BC553" s="164"/>
      <c r="BD553" s="164"/>
      <c r="BE553" s="164"/>
      <c r="BF553" s="164"/>
      <c r="BG553" s="164"/>
      <c r="BH553" s="164"/>
    </row>
    <row r="554" spans="1:60" outlineLevel="1">
      <c r="A554" s="191"/>
      <c r="B554" s="172"/>
      <c r="C554" s="240" t="s">
        <v>1976</v>
      </c>
      <c r="D554" s="227"/>
      <c r="E554" s="230">
        <v>4.22</v>
      </c>
      <c r="F554" s="183"/>
      <c r="G554" s="183"/>
      <c r="H554" s="184"/>
      <c r="I554" s="196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</row>
    <row r="555" spans="1:60" outlineLevel="1">
      <c r="A555" s="191"/>
      <c r="B555" s="172"/>
      <c r="C555" s="240" t="s">
        <v>1977</v>
      </c>
      <c r="D555" s="227"/>
      <c r="E555" s="230">
        <v>13.11</v>
      </c>
      <c r="F555" s="183"/>
      <c r="G555" s="183"/>
      <c r="H555" s="184"/>
      <c r="I555" s="196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/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4"/>
      <c r="BD555" s="164"/>
      <c r="BE555" s="164"/>
      <c r="BF555" s="164"/>
      <c r="BG555" s="164"/>
      <c r="BH555" s="164"/>
    </row>
    <row r="556" spans="1:60" outlineLevel="1">
      <c r="A556" s="191"/>
      <c r="B556" s="172"/>
      <c r="C556" s="240" t="s">
        <v>1978</v>
      </c>
      <c r="D556" s="227"/>
      <c r="E556" s="230">
        <v>8.73</v>
      </c>
      <c r="F556" s="183"/>
      <c r="G556" s="183"/>
      <c r="H556" s="184"/>
      <c r="I556" s="196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  <c r="AZ556" s="164"/>
      <c r="BA556" s="164"/>
      <c r="BB556" s="164"/>
      <c r="BC556" s="164"/>
      <c r="BD556" s="164"/>
      <c r="BE556" s="164"/>
      <c r="BF556" s="164"/>
      <c r="BG556" s="164"/>
      <c r="BH556" s="164"/>
    </row>
    <row r="557" spans="1:60" outlineLevel="1">
      <c r="A557" s="191"/>
      <c r="B557" s="172"/>
      <c r="C557" s="240" t="s">
        <v>1979</v>
      </c>
      <c r="D557" s="227"/>
      <c r="E557" s="230">
        <v>10.27</v>
      </c>
      <c r="F557" s="183"/>
      <c r="G557" s="183"/>
      <c r="H557" s="184"/>
      <c r="I557" s="196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/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  <c r="AZ557" s="164"/>
      <c r="BA557" s="164"/>
      <c r="BB557" s="164"/>
      <c r="BC557" s="164"/>
      <c r="BD557" s="164"/>
      <c r="BE557" s="164"/>
      <c r="BF557" s="164"/>
      <c r="BG557" s="164"/>
      <c r="BH557" s="164"/>
    </row>
    <row r="558" spans="1:60" outlineLevel="1">
      <c r="A558" s="191"/>
      <c r="B558" s="172"/>
      <c r="C558" s="240" t="s">
        <v>1980</v>
      </c>
      <c r="D558" s="227"/>
      <c r="E558" s="230">
        <v>9.58</v>
      </c>
      <c r="F558" s="183"/>
      <c r="G558" s="183"/>
      <c r="H558" s="184"/>
      <c r="I558" s="196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  <c r="AZ558" s="164"/>
      <c r="BA558" s="164"/>
      <c r="BB558" s="164"/>
      <c r="BC558" s="164"/>
      <c r="BD558" s="164"/>
      <c r="BE558" s="164"/>
      <c r="BF558" s="164"/>
      <c r="BG558" s="164"/>
      <c r="BH558" s="164"/>
    </row>
    <row r="559" spans="1:60" outlineLevel="1">
      <c r="A559" s="191"/>
      <c r="B559" s="172"/>
      <c r="C559" s="240" t="s">
        <v>1981</v>
      </c>
      <c r="D559" s="227"/>
      <c r="E559" s="230">
        <v>26.4</v>
      </c>
      <c r="F559" s="183"/>
      <c r="G559" s="183"/>
      <c r="H559" s="184"/>
      <c r="I559" s="196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/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  <c r="AZ559" s="164"/>
      <c r="BA559" s="164"/>
      <c r="BB559" s="164"/>
      <c r="BC559" s="164"/>
      <c r="BD559" s="164"/>
      <c r="BE559" s="164"/>
      <c r="BF559" s="164"/>
      <c r="BG559" s="164"/>
      <c r="BH559" s="164"/>
    </row>
    <row r="560" spans="1:60" outlineLevel="1">
      <c r="A560" s="191"/>
      <c r="B560" s="169" t="s">
        <v>1982</v>
      </c>
      <c r="C560" s="221"/>
      <c r="D560" s="192"/>
      <c r="E560" s="193"/>
      <c r="F560" s="194"/>
      <c r="G560" s="189"/>
      <c r="H560" s="184"/>
      <c r="I560" s="196"/>
      <c r="J560" s="164"/>
      <c r="K560" s="164">
        <v>1</v>
      </c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  <c r="AZ560" s="164"/>
      <c r="BA560" s="164"/>
      <c r="BB560" s="164"/>
      <c r="BC560" s="164"/>
      <c r="BD560" s="164"/>
      <c r="BE560" s="164"/>
      <c r="BF560" s="164"/>
      <c r="BG560" s="164"/>
      <c r="BH560" s="164"/>
    </row>
    <row r="561" spans="1:60" outlineLevel="1">
      <c r="A561" s="191"/>
      <c r="B561" s="169" t="s">
        <v>827</v>
      </c>
      <c r="C561" s="221"/>
      <c r="D561" s="192"/>
      <c r="E561" s="193"/>
      <c r="F561" s="194"/>
      <c r="G561" s="189"/>
      <c r="H561" s="184"/>
      <c r="I561" s="196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/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  <c r="AZ561" s="164"/>
      <c r="BA561" s="164"/>
      <c r="BB561" s="164"/>
      <c r="BC561" s="164"/>
      <c r="BD561" s="164"/>
      <c r="BE561" s="164"/>
      <c r="BF561" s="164"/>
      <c r="BG561" s="164"/>
      <c r="BH561" s="164"/>
    </row>
    <row r="562" spans="1:60" outlineLevel="1">
      <c r="A562" s="191">
        <v>110</v>
      </c>
      <c r="B562" s="172" t="s">
        <v>1983</v>
      </c>
      <c r="C562" s="219" t="s">
        <v>1261</v>
      </c>
      <c r="D562" s="174" t="s">
        <v>426</v>
      </c>
      <c r="E562" s="177">
        <v>0.17716000000000001</v>
      </c>
      <c r="F562" s="182"/>
      <c r="G562" s="183">
        <f>E562*F562</f>
        <v>0</v>
      </c>
      <c r="H562" s="184" t="s">
        <v>1974</v>
      </c>
      <c r="I562" s="196" t="s">
        <v>207</v>
      </c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>
        <v>21</v>
      </c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  <c r="AZ562" s="164"/>
      <c r="BA562" s="164"/>
      <c r="BB562" s="164"/>
      <c r="BC562" s="164"/>
      <c r="BD562" s="164"/>
      <c r="BE562" s="164"/>
      <c r="BF562" s="164"/>
      <c r="BG562" s="164"/>
      <c r="BH562" s="164"/>
    </row>
    <row r="563" spans="1:60">
      <c r="A563" s="190" t="s">
        <v>145</v>
      </c>
      <c r="B563" s="171" t="s">
        <v>1984</v>
      </c>
      <c r="C563" s="218" t="s">
        <v>1985</v>
      </c>
      <c r="D563" s="173"/>
      <c r="E563" s="176"/>
      <c r="F563" s="187">
        <f>SUM(G564:G599)</f>
        <v>0</v>
      </c>
      <c r="G563" s="188"/>
      <c r="H563" s="181"/>
      <c r="I563" s="195"/>
    </row>
    <row r="564" spans="1:60" outlineLevel="1">
      <c r="A564" s="191"/>
      <c r="B564" s="225" t="s">
        <v>1986</v>
      </c>
      <c r="C564" s="239"/>
      <c r="D564" s="226"/>
      <c r="E564" s="229"/>
      <c r="F564" s="232"/>
      <c r="G564" s="233"/>
      <c r="H564" s="184"/>
      <c r="I564" s="196"/>
      <c r="J564" s="164"/>
      <c r="K564" s="164">
        <v>1</v>
      </c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</row>
    <row r="565" spans="1:60" outlineLevel="1">
      <c r="A565" s="191">
        <v>111</v>
      </c>
      <c r="B565" s="172" t="s">
        <v>1987</v>
      </c>
      <c r="C565" s="219" t="s">
        <v>1988</v>
      </c>
      <c r="D565" s="174" t="s">
        <v>217</v>
      </c>
      <c r="E565" s="177">
        <v>56</v>
      </c>
      <c r="F565" s="182"/>
      <c r="G565" s="183">
        <f>E565*F565</f>
        <v>0</v>
      </c>
      <c r="H565" s="184" t="s">
        <v>1879</v>
      </c>
      <c r="I565" s="196" t="s">
        <v>207</v>
      </c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>
        <v>21</v>
      </c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</row>
    <row r="566" spans="1:60" outlineLevel="1">
      <c r="A566" s="191"/>
      <c r="B566" s="172"/>
      <c r="C566" s="220" t="s">
        <v>1989</v>
      </c>
      <c r="D566" s="175"/>
      <c r="E566" s="178"/>
      <c r="F566" s="185"/>
      <c r="G566" s="186"/>
      <c r="H566" s="184"/>
      <c r="I566" s="196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5" t="str">
        <f>C566</f>
        <v>včetně dodávky materiálu.</v>
      </c>
      <c r="BB566" s="164"/>
      <c r="BC566" s="164"/>
      <c r="BD566" s="164"/>
      <c r="BE566" s="164"/>
      <c r="BF566" s="164"/>
      <c r="BG566" s="164"/>
      <c r="BH566" s="164"/>
    </row>
    <row r="567" spans="1:60" outlineLevel="1">
      <c r="A567" s="191"/>
      <c r="B567" s="169" t="s">
        <v>1990</v>
      </c>
      <c r="C567" s="221"/>
      <c r="D567" s="192"/>
      <c r="E567" s="193"/>
      <c r="F567" s="194"/>
      <c r="G567" s="189"/>
      <c r="H567" s="184"/>
      <c r="I567" s="196"/>
      <c r="J567" s="164"/>
      <c r="K567" s="164">
        <v>1</v>
      </c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</row>
    <row r="568" spans="1:60" outlineLevel="1">
      <c r="A568" s="191"/>
      <c r="B568" s="169" t="s">
        <v>1991</v>
      </c>
      <c r="C568" s="221"/>
      <c r="D568" s="192"/>
      <c r="E568" s="193"/>
      <c r="F568" s="194"/>
      <c r="G568" s="189"/>
      <c r="H568" s="184"/>
      <c r="I568" s="196"/>
      <c r="J568" s="164"/>
      <c r="K568" s="164">
        <v>2</v>
      </c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4"/>
      <c r="BD568" s="164"/>
      <c r="BE568" s="164"/>
      <c r="BF568" s="164"/>
      <c r="BG568" s="164"/>
      <c r="BH568" s="164"/>
    </row>
    <row r="569" spans="1:60" ht="22.5" outlineLevel="1">
      <c r="A569" s="191">
        <v>112</v>
      </c>
      <c r="B569" s="172" t="s">
        <v>1992</v>
      </c>
      <c r="C569" s="219" t="s">
        <v>1993</v>
      </c>
      <c r="D569" s="174" t="s">
        <v>217</v>
      </c>
      <c r="E569" s="177">
        <v>55.92</v>
      </c>
      <c r="F569" s="182"/>
      <c r="G569" s="183">
        <f>E569*F569</f>
        <v>0</v>
      </c>
      <c r="H569" s="184" t="s">
        <v>1879</v>
      </c>
      <c r="I569" s="196" t="s">
        <v>207</v>
      </c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>
        <v>21</v>
      </c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  <c r="AZ569" s="164"/>
      <c r="BA569" s="164"/>
      <c r="BB569" s="164"/>
      <c r="BC569" s="164"/>
      <c r="BD569" s="164"/>
      <c r="BE569" s="164"/>
      <c r="BF569" s="164"/>
      <c r="BG569" s="164"/>
      <c r="BH569" s="164"/>
    </row>
    <row r="570" spans="1:60" ht="22.5" outlineLevel="1">
      <c r="A570" s="191"/>
      <c r="B570" s="172"/>
      <c r="C570" s="220" t="s">
        <v>1994</v>
      </c>
      <c r="D570" s="175"/>
      <c r="E570" s="178"/>
      <c r="F570" s="185"/>
      <c r="G570" s="186"/>
      <c r="H570" s="184"/>
      <c r="I570" s="196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5" t="str">
        <f>C570</f>
        <v>Jednotlivé materiály (tmel, spárovací hmota, stěrky, těsnící pásy, silikonú pro provádění keramických obkladů budou voleny jako systémové a od jednoho zvoleného výrobce.</v>
      </c>
      <c r="BB570" s="164"/>
      <c r="BC570" s="164"/>
      <c r="BD570" s="164"/>
      <c r="BE570" s="164"/>
      <c r="BF570" s="164"/>
      <c r="BG570" s="164"/>
      <c r="BH570" s="164"/>
    </row>
    <row r="571" spans="1:60" outlineLevel="1">
      <c r="A571" s="191"/>
      <c r="B571" s="172"/>
      <c r="C571" s="220" t="s">
        <v>1995</v>
      </c>
      <c r="D571" s="175"/>
      <c r="E571" s="178"/>
      <c r="F571" s="185"/>
      <c r="G571" s="186"/>
      <c r="H571" s="184"/>
      <c r="I571" s="196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5" t="str">
        <f>C571</f>
        <v>specifikace 16.05</v>
      </c>
      <c r="BB571" s="164"/>
      <c r="BC571" s="164"/>
      <c r="BD571" s="164"/>
      <c r="BE571" s="164"/>
      <c r="BF571" s="164"/>
      <c r="BG571" s="164"/>
      <c r="BH571" s="164"/>
    </row>
    <row r="572" spans="1:60" outlineLevel="1">
      <c r="A572" s="191"/>
      <c r="B572" s="172"/>
      <c r="C572" s="240" t="s">
        <v>619</v>
      </c>
      <c r="D572" s="227"/>
      <c r="E572" s="230"/>
      <c r="F572" s="183"/>
      <c r="G572" s="183"/>
      <c r="H572" s="184"/>
      <c r="I572" s="196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4"/>
      <c r="BD572" s="164"/>
      <c r="BE572" s="164"/>
      <c r="BF572" s="164"/>
      <c r="BG572" s="164"/>
      <c r="BH572" s="164"/>
    </row>
    <row r="573" spans="1:60" outlineLevel="1">
      <c r="A573" s="191"/>
      <c r="B573" s="172"/>
      <c r="C573" s="240" t="s">
        <v>1996</v>
      </c>
      <c r="D573" s="227"/>
      <c r="E573" s="230">
        <v>15.8</v>
      </c>
      <c r="F573" s="183"/>
      <c r="G573" s="183"/>
      <c r="H573" s="184"/>
      <c r="I573" s="196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  <c r="AZ573" s="164"/>
      <c r="BA573" s="164"/>
      <c r="BB573" s="164"/>
      <c r="BC573" s="164"/>
      <c r="BD573" s="164"/>
      <c r="BE573" s="164"/>
      <c r="BF573" s="164"/>
      <c r="BG573" s="164"/>
      <c r="BH573" s="164"/>
    </row>
    <row r="574" spans="1:60" outlineLevel="1">
      <c r="A574" s="191"/>
      <c r="B574" s="172"/>
      <c r="C574" s="240" t="s">
        <v>1997</v>
      </c>
      <c r="D574" s="227"/>
      <c r="E574" s="230">
        <v>2.52</v>
      </c>
      <c r="F574" s="183"/>
      <c r="G574" s="183"/>
      <c r="H574" s="184"/>
      <c r="I574" s="196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4"/>
      <c r="AV574" s="164"/>
      <c r="AW574" s="164"/>
      <c r="AX574" s="164"/>
      <c r="AY574" s="164"/>
      <c r="AZ574" s="164"/>
      <c r="BA574" s="164"/>
      <c r="BB574" s="164"/>
      <c r="BC574" s="164"/>
      <c r="BD574" s="164"/>
      <c r="BE574" s="164"/>
      <c r="BF574" s="164"/>
      <c r="BG574" s="164"/>
      <c r="BH574" s="164"/>
    </row>
    <row r="575" spans="1:60" outlineLevel="1">
      <c r="A575" s="191"/>
      <c r="B575" s="172"/>
      <c r="C575" s="240" t="s">
        <v>1998</v>
      </c>
      <c r="D575" s="227"/>
      <c r="E575" s="230">
        <v>9.1999999999999993</v>
      </c>
      <c r="F575" s="183"/>
      <c r="G575" s="183"/>
      <c r="H575" s="184"/>
      <c r="I575" s="196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  <c r="AB575" s="164"/>
      <c r="AC575" s="164"/>
      <c r="AD575" s="164"/>
      <c r="AE575" s="164"/>
      <c r="AF575" s="164"/>
      <c r="AG575" s="164"/>
      <c r="AH575" s="164"/>
      <c r="AI575" s="164"/>
      <c r="AJ575" s="164"/>
      <c r="AK575" s="164"/>
      <c r="AL575" s="164"/>
      <c r="AM575" s="164"/>
      <c r="AN575" s="164"/>
      <c r="AO575" s="164"/>
      <c r="AP575" s="164"/>
      <c r="AQ575" s="164"/>
      <c r="AR575" s="164"/>
      <c r="AS575" s="164"/>
      <c r="AT575" s="164"/>
      <c r="AU575" s="164"/>
      <c r="AV575" s="164"/>
      <c r="AW575" s="164"/>
      <c r="AX575" s="164"/>
      <c r="AY575" s="164"/>
      <c r="AZ575" s="164"/>
      <c r="BA575" s="164"/>
      <c r="BB575" s="164"/>
      <c r="BC575" s="164"/>
      <c r="BD575" s="164"/>
      <c r="BE575" s="164"/>
      <c r="BF575" s="164"/>
      <c r="BG575" s="164"/>
      <c r="BH575" s="164"/>
    </row>
    <row r="576" spans="1:60" outlineLevel="1">
      <c r="A576" s="191"/>
      <c r="B576" s="172"/>
      <c r="C576" s="240" t="s">
        <v>1999</v>
      </c>
      <c r="D576" s="227"/>
      <c r="E576" s="230">
        <v>8.4</v>
      </c>
      <c r="F576" s="183"/>
      <c r="G576" s="183"/>
      <c r="H576" s="184"/>
      <c r="I576" s="196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  <c r="AZ576" s="164"/>
      <c r="BA576" s="164"/>
      <c r="BB576" s="164"/>
      <c r="BC576" s="164"/>
      <c r="BD576" s="164"/>
      <c r="BE576" s="164"/>
      <c r="BF576" s="164"/>
      <c r="BG576" s="164"/>
      <c r="BH576" s="164"/>
    </row>
    <row r="577" spans="1:60" outlineLevel="1">
      <c r="A577" s="191"/>
      <c r="B577" s="172"/>
      <c r="C577" s="240" t="s">
        <v>2000</v>
      </c>
      <c r="D577" s="227"/>
      <c r="E577" s="230">
        <v>9.1999999999999993</v>
      </c>
      <c r="F577" s="183"/>
      <c r="G577" s="183"/>
      <c r="H577" s="184"/>
      <c r="I577" s="196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/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  <c r="AZ577" s="164"/>
      <c r="BA577" s="164"/>
      <c r="BB577" s="164"/>
      <c r="BC577" s="164"/>
      <c r="BD577" s="164"/>
      <c r="BE577" s="164"/>
      <c r="BF577" s="164"/>
      <c r="BG577" s="164"/>
      <c r="BH577" s="164"/>
    </row>
    <row r="578" spans="1:60" outlineLevel="1">
      <c r="A578" s="191"/>
      <c r="B578" s="172"/>
      <c r="C578" s="240" t="s">
        <v>2001</v>
      </c>
      <c r="D578" s="227"/>
      <c r="E578" s="230">
        <v>10.8</v>
      </c>
      <c r="F578" s="183"/>
      <c r="G578" s="183"/>
      <c r="H578" s="184"/>
      <c r="I578" s="196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  <c r="AZ578" s="164"/>
      <c r="BA578" s="164"/>
      <c r="BB578" s="164"/>
      <c r="BC578" s="164"/>
      <c r="BD578" s="164"/>
      <c r="BE578" s="164"/>
      <c r="BF578" s="164"/>
      <c r="BG578" s="164"/>
      <c r="BH578" s="164"/>
    </row>
    <row r="579" spans="1:60" outlineLevel="1">
      <c r="A579" s="191"/>
      <c r="B579" s="169" t="s">
        <v>2002</v>
      </c>
      <c r="C579" s="221"/>
      <c r="D579" s="192"/>
      <c r="E579" s="193"/>
      <c r="F579" s="194"/>
      <c r="G579" s="189"/>
      <c r="H579" s="184"/>
      <c r="I579" s="196"/>
      <c r="J579" s="164"/>
      <c r="K579" s="164">
        <v>2</v>
      </c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  <c r="BA579" s="164"/>
      <c r="BB579" s="164"/>
      <c r="BC579" s="164"/>
      <c r="BD579" s="164"/>
      <c r="BE579" s="164"/>
      <c r="BF579" s="164"/>
      <c r="BG579" s="164"/>
      <c r="BH579" s="164"/>
    </row>
    <row r="580" spans="1:60" outlineLevel="1">
      <c r="A580" s="191">
        <v>113</v>
      </c>
      <c r="B580" s="172" t="s">
        <v>2003</v>
      </c>
      <c r="C580" s="219" t="s">
        <v>2004</v>
      </c>
      <c r="D580" s="174" t="s">
        <v>217</v>
      </c>
      <c r="E580" s="177">
        <v>56</v>
      </c>
      <c r="F580" s="182"/>
      <c r="G580" s="183">
        <f>E580*F580</f>
        <v>0</v>
      </c>
      <c r="H580" s="184" t="s">
        <v>1879</v>
      </c>
      <c r="I580" s="196" t="s">
        <v>207</v>
      </c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>
        <v>21</v>
      </c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  <c r="AZ580" s="164"/>
      <c r="BA580" s="164"/>
      <c r="BB580" s="164"/>
      <c r="BC580" s="164"/>
      <c r="BD580" s="164"/>
      <c r="BE580" s="164"/>
      <c r="BF580" s="164"/>
      <c r="BG580" s="164"/>
      <c r="BH580" s="164"/>
    </row>
    <row r="581" spans="1:60" outlineLevel="1">
      <c r="A581" s="191"/>
      <c r="B581" s="169" t="s">
        <v>2005</v>
      </c>
      <c r="C581" s="221"/>
      <c r="D581" s="192"/>
      <c r="E581" s="193"/>
      <c r="F581" s="194"/>
      <c r="G581" s="189"/>
      <c r="H581" s="184"/>
      <c r="I581" s="196"/>
      <c r="J581" s="164"/>
      <c r="K581" s="164">
        <v>1</v>
      </c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  <c r="BA581" s="164"/>
      <c r="BB581" s="164"/>
      <c r="BC581" s="164"/>
      <c r="BD581" s="164"/>
      <c r="BE581" s="164"/>
      <c r="BF581" s="164"/>
      <c r="BG581" s="164"/>
      <c r="BH581" s="164"/>
    </row>
    <row r="582" spans="1:60" outlineLevel="1">
      <c r="A582" s="191"/>
      <c r="B582" s="169" t="s">
        <v>2006</v>
      </c>
      <c r="C582" s="221"/>
      <c r="D582" s="192"/>
      <c r="E582" s="193"/>
      <c r="F582" s="194"/>
      <c r="G582" s="189"/>
      <c r="H582" s="184"/>
      <c r="I582" s="196"/>
      <c r="J582" s="164"/>
      <c r="K582" s="164">
        <v>2</v>
      </c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/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</row>
    <row r="583" spans="1:60" ht="22.5" outlineLevel="1">
      <c r="A583" s="191">
        <v>114</v>
      </c>
      <c r="B583" s="172" t="s">
        <v>2007</v>
      </c>
      <c r="C583" s="219" t="s">
        <v>2008</v>
      </c>
      <c r="D583" s="174" t="s">
        <v>249</v>
      </c>
      <c r="E583" s="177">
        <v>4.2</v>
      </c>
      <c r="F583" s="182"/>
      <c r="G583" s="183">
        <f>E583*F583</f>
        <v>0</v>
      </c>
      <c r="H583" s="184" t="s">
        <v>1879</v>
      </c>
      <c r="I583" s="196" t="s">
        <v>207</v>
      </c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>
        <v>21</v>
      </c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</row>
    <row r="584" spans="1:60" outlineLevel="1">
      <c r="A584" s="191"/>
      <c r="B584" s="172"/>
      <c r="C584" s="240" t="s">
        <v>2009</v>
      </c>
      <c r="D584" s="227"/>
      <c r="E584" s="230">
        <v>1.2</v>
      </c>
      <c r="F584" s="183"/>
      <c r="G584" s="183"/>
      <c r="H584" s="184"/>
      <c r="I584" s="196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/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</row>
    <row r="585" spans="1:60" outlineLevel="1">
      <c r="A585" s="191"/>
      <c r="B585" s="172"/>
      <c r="C585" s="240" t="s">
        <v>2010</v>
      </c>
      <c r="D585" s="227"/>
      <c r="E585" s="230">
        <v>1</v>
      </c>
      <c r="F585" s="183"/>
      <c r="G585" s="183"/>
      <c r="H585" s="184"/>
      <c r="I585" s="196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</row>
    <row r="586" spans="1:60" outlineLevel="1">
      <c r="A586" s="191"/>
      <c r="B586" s="172"/>
      <c r="C586" s="240" t="s">
        <v>2011</v>
      </c>
      <c r="D586" s="227"/>
      <c r="E586" s="230">
        <v>1</v>
      </c>
      <c r="F586" s="183"/>
      <c r="G586" s="183"/>
      <c r="H586" s="184"/>
      <c r="I586" s="196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/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</row>
    <row r="587" spans="1:60" outlineLevel="1">
      <c r="A587" s="191"/>
      <c r="B587" s="172"/>
      <c r="C587" s="240" t="s">
        <v>2012</v>
      </c>
      <c r="D587" s="227"/>
      <c r="E587" s="230">
        <v>1</v>
      </c>
      <c r="F587" s="183"/>
      <c r="G587" s="183"/>
      <c r="H587" s="184"/>
      <c r="I587" s="196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4"/>
      <c r="BB587" s="164"/>
      <c r="BC587" s="164"/>
      <c r="BD587" s="164"/>
      <c r="BE587" s="164"/>
      <c r="BF587" s="164"/>
      <c r="BG587" s="164"/>
      <c r="BH587" s="164"/>
    </row>
    <row r="588" spans="1:60" outlineLevel="1">
      <c r="A588" s="191">
        <v>115</v>
      </c>
      <c r="B588" s="172" t="s">
        <v>2013</v>
      </c>
      <c r="C588" s="219" t="s">
        <v>2014</v>
      </c>
      <c r="D588" s="174" t="s">
        <v>249</v>
      </c>
      <c r="E588" s="177">
        <v>30.3</v>
      </c>
      <c r="F588" s="182"/>
      <c r="G588" s="183">
        <f>E588*F588</f>
        <v>0</v>
      </c>
      <c r="H588" s="184"/>
      <c r="I588" s="196" t="s">
        <v>151</v>
      </c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>
        <v>21</v>
      </c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</row>
    <row r="589" spans="1:60" outlineLevel="1">
      <c r="A589" s="191"/>
      <c r="B589" s="172"/>
      <c r="C589" s="240" t="s">
        <v>619</v>
      </c>
      <c r="D589" s="227"/>
      <c r="E589" s="230"/>
      <c r="F589" s="183"/>
      <c r="G589" s="183"/>
      <c r="H589" s="184"/>
      <c r="I589" s="196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</row>
    <row r="590" spans="1:60" outlineLevel="1">
      <c r="A590" s="191"/>
      <c r="B590" s="172"/>
      <c r="C590" s="240" t="s">
        <v>2015</v>
      </c>
      <c r="D590" s="227"/>
      <c r="E590" s="230">
        <v>7.9</v>
      </c>
      <c r="F590" s="183"/>
      <c r="G590" s="183"/>
      <c r="H590" s="184"/>
      <c r="I590" s="196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</row>
    <row r="591" spans="1:60" outlineLevel="1">
      <c r="A591" s="191"/>
      <c r="B591" s="172"/>
      <c r="C591" s="240" t="s">
        <v>2016</v>
      </c>
      <c r="D591" s="227"/>
      <c r="E591" s="230">
        <v>3.6</v>
      </c>
      <c r="F591" s="183"/>
      <c r="G591" s="183"/>
      <c r="H591" s="184"/>
      <c r="I591" s="196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/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  <c r="BA591" s="164"/>
      <c r="BB591" s="164"/>
      <c r="BC591" s="164"/>
      <c r="BD591" s="164"/>
      <c r="BE591" s="164"/>
      <c r="BF591" s="164"/>
      <c r="BG591" s="164"/>
      <c r="BH591" s="164"/>
    </row>
    <row r="592" spans="1:60" outlineLevel="1">
      <c r="A592" s="191"/>
      <c r="B592" s="172"/>
      <c r="C592" s="240" t="s">
        <v>2017</v>
      </c>
      <c r="D592" s="227"/>
      <c r="E592" s="230">
        <v>4.5999999999999996</v>
      </c>
      <c r="F592" s="183"/>
      <c r="G592" s="183"/>
      <c r="H592" s="184"/>
      <c r="I592" s="196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  <c r="BA592" s="164"/>
      <c r="BB592" s="164"/>
      <c r="BC592" s="164"/>
      <c r="BD592" s="164"/>
      <c r="BE592" s="164"/>
      <c r="BF592" s="164"/>
      <c r="BG592" s="164"/>
      <c r="BH592" s="164"/>
    </row>
    <row r="593" spans="1:60" outlineLevel="1">
      <c r="A593" s="191"/>
      <c r="B593" s="172"/>
      <c r="C593" s="240" t="s">
        <v>2018</v>
      </c>
      <c r="D593" s="227"/>
      <c r="E593" s="230">
        <v>4.2</v>
      </c>
      <c r="F593" s="183"/>
      <c r="G593" s="183"/>
      <c r="H593" s="184"/>
      <c r="I593" s="196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/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  <c r="BA593" s="164"/>
      <c r="BB593" s="164"/>
      <c r="BC593" s="164"/>
      <c r="BD593" s="164"/>
      <c r="BE593" s="164"/>
      <c r="BF593" s="164"/>
      <c r="BG593" s="164"/>
      <c r="BH593" s="164"/>
    </row>
    <row r="594" spans="1:60" outlineLevel="1">
      <c r="A594" s="191"/>
      <c r="B594" s="172"/>
      <c r="C594" s="240" t="s">
        <v>2019</v>
      </c>
      <c r="D594" s="227"/>
      <c r="E594" s="230">
        <v>4.5999999999999996</v>
      </c>
      <c r="F594" s="183"/>
      <c r="G594" s="183"/>
      <c r="H594" s="184"/>
      <c r="I594" s="196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  <c r="BA594" s="164"/>
      <c r="BB594" s="164"/>
      <c r="BC594" s="164"/>
      <c r="BD594" s="164"/>
      <c r="BE594" s="164"/>
      <c r="BF594" s="164"/>
      <c r="BG594" s="164"/>
      <c r="BH594" s="164"/>
    </row>
    <row r="595" spans="1:60" outlineLevel="1">
      <c r="A595" s="191"/>
      <c r="B595" s="172"/>
      <c r="C595" s="240" t="s">
        <v>2020</v>
      </c>
      <c r="D595" s="227"/>
      <c r="E595" s="230">
        <v>5.4</v>
      </c>
      <c r="F595" s="183"/>
      <c r="G595" s="183"/>
      <c r="H595" s="184"/>
      <c r="I595" s="196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/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  <c r="BA595" s="164"/>
      <c r="BB595" s="164"/>
      <c r="BC595" s="164"/>
      <c r="BD595" s="164"/>
      <c r="BE595" s="164"/>
      <c r="BF595" s="164"/>
      <c r="BG595" s="164"/>
      <c r="BH595" s="164"/>
    </row>
    <row r="596" spans="1:60" outlineLevel="1">
      <c r="A596" s="191">
        <v>116</v>
      </c>
      <c r="B596" s="172" t="s">
        <v>2021</v>
      </c>
      <c r="C596" s="219" t="s">
        <v>2022</v>
      </c>
      <c r="D596" s="174" t="s">
        <v>217</v>
      </c>
      <c r="E596" s="177">
        <v>68</v>
      </c>
      <c r="F596" s="182"/>
      <c r="G596" s="183">
        <f>E596*F596</f>
        <v>0</v>
      </c>
      <c r="H596" s="184" t="s">
        <v>499</v>
      </c>
      <c r="I596" s="196" t="s">
        <v>207</v>
      </c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>
        <v>21</v>
      </c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  <c r="BA596" s="164"/>
      <c r="BB596" s="164"/>
      <c r="BC596" s="164"/>
      <c r="BD596" s="164"/>
      <c r="BE596" s="164"/>
      <c r="BF596" s="164"/>
      <c r="BG596" s="164"/>
      <c r="BH596" s="164"/>
    </row>
    <row r="597" spans="1:60" outlineLevel="1">
      <c r="A597" s="191"/>
      <c r="B597" s="172"/>
      <c r="C597" s="220" t="s">
        <v>1995</v>
      </c>
      <c r="D597" s="175"/>
      <c r="E597" s="178"/>
      <c r="F597" s="185"/>
      <c r="G597" s="186"/>
      <c r="H597" s="184"/>
      <c r="I597" s="196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  <c r="BA597" s="165" t="str">
        <f>C597</f>
        <v>specifikace 16.05</v>
      </c>
      <c r="BB597" s="164"/>
      <c r="BC597" s="164"/>
      <c r="BD597" s="164"/>
      <c r="BE597" s="164"/>
      <c r="BF597" s="164"/>
      <c r="BG597" s="164"/>
      <c r="BH597" s="164"/>
    </row>
    <row r="598" spans="1:60" outlineLevel="1">
      <c r="A598" s="191"/>
      <c r="B598" s="169" t="s">
        <v>2023</v>
      </c>
      <c r="C598" s="221"/>
      <c r="D598" s="192"/>
      <c r="E598" s="193"/>
      <c r="F598" s="194"/>
      <c r="G598" s="189"/>
      <c r="H598" s="184"/>
      <c r="I598" s="196"/>
      <c r="J598" s="164"/>
      <c r="K598" s="164">
        <v>1</v>
      </c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/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  <c r="BA598" s="164"/>
      <c r="BB598" s="164"/>
      <c r="BC598" s="164"/>
      <c r="BD598" s="164"/>
      <c r="BE598" s="164"/>
      <c r="BF598" s="164"/>
      <c r="BG598" s="164"/>
      <c r="BH598" s="164"/>
    </row>
    <row r="599" spans="1:60" outlineLevel="1">
      <c r="A599" s="191">
        <v>117</v>
      </c>
      <c r="B599" s="172" t="s">
        <v>2024</v>
      </c>
      <c r="C599" s="219" t="s">
        <v>2025</v>
      </c>
      <c r="D599" s="174" t="s">
        <v>774</v>
      </c>
      <c r="E599" s="177">
        <v>579.09559999999999</v>
      </c>
      <c r="F599" s="182"/>
      <c r="G599" s="183">
        <f>E599*F599</f>
        <v>0</v>
      </c>
      <c r="H599" s="184" t="s">
        <v>1879</v>
      </c>
      <c r="I599" s="196" t="s">
        <v>207</v>
      </c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>
        <v>21</v>
      </c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  <c r="BA599" s="164"/>
      <c r="BB599" s="164"/>
      <c r="BC599" s="164"/>
      <c r="BD599" s="164"/>
      <c r="BE599" s="164"/>
      <c r="BF599" s="164"/>
      <c r="BG599" s="164"/>
      <c r="BH599" s="164"/>
    </row>
    <row r="600" spans="1:60">
      <c r="A600" s="190" t="s">
        <v>145</v>
      </c>
      <c r="B600" s="171" t="s">
        <v>830</v>
      </c>
      <c r="C600" s="218" t="s">
        <v>831</v>
      </c>
      <c r="D600" s="173"/>
      <c r="E600" s="176"/>
      <c r="F600" s="187">
        <f>SUM(G601:G624)</f>
        <v>0</v>
      </c>
      <c r="G600" s="188"/>
      <c r="H600" s="181"/>
      <c r="I600" s="195"/>
    </row>
    <row r="601" spans="1:60" outlineLevel="1">
      <c r="A601" s="191">
        <v>118</v>
      </c>
      <c r="B601" s="172" t="s">
        <v>2026</v>
      </c>
      <c r="C601" s="219" t="s">
        <v>2027</v>
      </c>
      <c r="D601" s="174" t="s">
        <v>217</v>
      </c>
      <c r="E601" s="177">
        <v>41.83</v>
      </c>
      <c r="F601" s="182"/>
      <c r="G601" s="183">
        <f>E601*F601</f>
        <v>0</v>
      </c>
      <c r="H601" s="184"/>
      <c r="I601" s="196" t="s">
        <v>151</v>
      </c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>
        <v>21</v>
      </c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  <c r="BA601" s="164"/>
      <c r="BB601" s="164"/>
      <c r="BC601" s="164"/>
      <c r="BD601" s="164"/>
      <c r="BE601" s="164"/>
      <c r="BF601" s="164"/>
      <c r="BG601" s="164"/>
      <c r="BH601" s="164"/>
    </row>
    <row r="602" spans="1:60" outlineLevel="1">
      <c r="A602" s="191"/>
      <c r="B602" s="172"/>
      <c r="C602" s="220" t="s">
        <v>2028</v>
      </c>
      <c r="D602" s="175"/>
      <c r="E602" s="178"/>
      <c r="F602" s="185"/>
      <c r="G602" s="186"/>
      <c r="H602" s="184"/>
      <c r="I602" s="196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  <c r="BA602" s="165" t="str">
        <f>C602</f>
        <v>Stěrkový systém (16.06)</v>
      </c>
      <c r="BB602" s="164"/>
      <c r="BC602" s="164"/>
      <c r="BD602" s="164"/>
      <c r="BE602" s="164"/>
      <c r="BF602" s="164"/>
      <c r="BG602" s="164"/>
      <c r="BH602" s="164"/>
    </row>
    <row r="603" spans="1:60" outlineLevel="1">
      <c r="A603" s="191"/>
      <c r="B603" s="172"/>
      <c r="C603" s="220" t="s">
        <v>2029</v>
      </c>
      <c r="D603" s="175"/>
      <c r="E603" s="178"/>
      <c r="F603" s="185"/>
      <c r="G603" s="186"/>
      <c r="H603" s="184"/>
      <c r="I603" s="196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/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  <c r="BA603" s="165" t="str">
        <f>C603</f>
        <v>Dodávka komplexního systému (penetrace, mezivrstvy, pečetící vrstvy)</v>
      </c>
      <c r="BB603" s="164"/>
      <c r="BC603" s="164"/>
      <c r="BD603" s="164"/>
      <c r="BE603" s="164"/>
      <c r="BF603" s="164"/>
      <c r="BG603" s="164"/>
      <c r="BH603" s="164"/>
    </row>
    <row r="604" spans="1:60" outlineLevel="1">
      <c r="A604" s="191"/>
      <c r="B604" s="172"/>
      <c r="C604" s="220" t="s">
        <v>2030</v>
      </c>
      <c r="D604" s="175"/>
      <c r="E604" s="178"/>
      <c r="F604" s="185"/>
      <c r="G604" s="186"/>
      <c r="H604" s="184"/>
      <c r="I604" s="196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  <c r="BA604" s="165" t="str">
        <f>C604</f>
        <v>Včetně ohraničení ošetřované plochy, včetně ochrany okolních povrchů.</v>
      </c>
      <c r="BB604" s="164"/>
      <c r="BC604" s="164"/>
      <c r="BD604" s="164"/>
      <c r="BE604" s="164"/>
      <c r="BF604" s="164"/>
      <c r="BG604" s="164"/>
      <c r="BH604" s="164"/>
    </row>
    <row r="605" spans="1:60" outlineLevel="1">
      <c r="A605" s="191"/>
      <c r="B605" s="172"/>
      <c r="C605" s="240" t="s">
        <v>2031</v>
      </c>
      <c r="D605" s="227"/>
      <c r="E605" s="230">
        <v>3.6</v>
      </c>
      <c r="F605" s="183"/>
      <c r="G605" s="183"/>
      <c r="H605" s="184"/>
      <c r="I605" s="196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/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  <c r="BA605" s="164"/>
      <c r="BB605" s="164"/>
      <c r="BC605" s="164"/>
      <c r="BD605" s="164"/>
      <c r="BE605" s="164"/>
      <c r="BF605" s="164"/>
      <c r="BG605" s="164"/>
      <c r="BH605" s="164"/>
    </row>
    <row r="606" spans="1:60" outlineLevel="1">
      <c r="A606" s="191"/>
      <c r="B606" s="172"/>
      <c r="C606" s="240" t="s">
        <v>2032</v>
      </c>
      <c r="D606" s="227"/>
      <c r="E606" s="230">
        <v>6.4</v>
      </c>
      <c r="F606" s="183"/>
      <c r="G606" s="183"/>
      <c r="H606" s="184"/>
      <c r="I606" s="196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  <c r="BA606" s="164"/>
      <c r="BB606" s="164"/>
      <c r="BC606" s="164"/>
      <c r="BD606" s="164"/>
      <c r="BE606" s="164"/>
      <c r="BF606" s="164"/>
      <c r="BG606" s="164"/>
      <c r="BH606" s="164"/>
    </row>
    <row r="607" spans="1:60" outlineLevel="1">
      <c r="A607" s="191"/>
      <c r="B607" s="172"/>
      <c r="C607" s="240" t="s">
        <v>2033</v>
      </c>
      <c r="D607" s="227"/>
      <c r="E607" s="230">
        <v>2.2799999999999998</v>
      </c>
      <c r="F607" s="183"/>
      <c r="G607" s="183"/>
      <c r="H607" s="184"/>
      <c r="I607" s="196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/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  <c r="BA607" s="164"/>
      <c r="BB607" s="164"/>
      <c r="BC607" s="164"/>
      <c r="BD607" s="164"/>
      <c r="BE607" s="164"/>
      <c r="BF607" s="164"/>
      <c r="BG607" s="164"/>
      <c r="BH607" s="164"/>
    </row>
    <row r="608" spans="1:60" outlineLevel="1">
      <c r="A608" s="191"/>
      <c r="B608" s="172"/>
      <c r="C608" s="240" t="s">
        <v>1598</v>
      </c>
      <c r="D608" s="227"/>
      <c r="E608" s="230">
        <v>16.739999999999998</v>
      </c>
      <c r="F608" s="183"/>
      <c r="G608" s="183"/>
      <c r="H608" s="184"/>
      <c r="I608" s="196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  <c r="BA608" s="164"/>
      <c r="BB608" s="164"/>
      <c r="BC608" s="164"/>
      <c r="BD608" s="164"/>
      <c r="BE608" s="164"/>
      <c r="BF608" s="164"/>
      <c r="BG608" s="164"/>
      <c r="BH608" s="164"/>
    </row>
    <row r="609" spans="1:60" outlineLevel="1">
      <c r="A609" s="191"/>
      <c r="B609" s="172"/>
      <c r="C609" s="240" t="s">
        <v>1599</v>
      </c>
      <c r="D609" s="227"/>
      <c r="E609" s="230">
        <v>11.16</v>
      </c>
      <c r="F609" s="183"/>
      <c r="G609" s="183"/>
      <c r="H609" s="184"/>
      <c r="I609" s="196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  <c r="AB609" s="164"/>
      <c r="AC609" s="164"/>
      <c r="AD609" s="164"/>
      <c r="AE609" s="164"/>
      <c r="AF609" s="164"/>
      <c r="AG609" s="164"/>
      <c r="AH609" s="164"/>
      <c r="AI609" s="164"/>
      <c r="AJ609" s="164"/>
      <c r="AK609" s="164"/>
      <c r="AL609" s="164"/>
      <c r="AM609" s="164"/>
      <c r="AN609" s="164"/>
      <c r="AO609" s="164"/>
      <c r="AP609" s="164"/>
      <c r="AQ609" s="164"/>
      <c r="AR609" s="164"/>
      <c r="AS609" s="164"/>
      <c r="AT609" s="164"/>
      <c r="AU609" s="164"/>
      <c r="AV609" s="164"/>
      <c r="AW609" s="164"/>
      <c r="AX609" s="164"/>
      <c r="AY609" s="164"/>
      <c r="AZ609" s="164"/>
      <c r="BA609" s="164"/>
      <c r="BB609" s="164"/>
      <c r="BC609" s="164"/>
      <c r="BD609" s="164"/>
      <c r="BE609" s="164"/>
      <c r="BF609" s="164"/>
      <c r="BG609" s="164"/>
      <c r="BH609" s="164"/>
    </row>
    <row r="610" spans="1:60" outlineLevel="1">
      <c r="A610" s="191"/>
      <c r="B610" s="172"/>
      <c r="C610" s="240" t="s">
        <v>2034</v>
      </c>
      <c r="D610" s="227"/>
      <c r="E610" s="230">
        <v>1.65</v>
      </c>
      <c r="F610" s="183"/>
      <c r="G610" s="183"/>
      <c r="H610" s="184"/>
      <c r="I610" s="196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  <c r="BA610" s="164"/>
      <c r="BB610" s="164"/>
      <c r="BC610" s="164"/>
      <c r="BD610" s="164"/>
      <c r="BE610" s="164"/>
      <c r="BF610" s="164"/>
      <c r="BG610" s="164"/>
      <c r="BH610" s="164"/>
    </row>
    <row r="611" spans="1:60" outlineLevel="1">
      <c r="A611" s="191">
        <v>119</v>
      </c>
      <c r="B611" s="172" t="s">
        <v>2035</v>
      </c>
      <c r="C611" s="219" t="s">
        <v>2036</v>
      </c>
      <c r="D611" s="174" t="s">
        <v>217</v>
      </c>
      <c r="E611" s="177">
        <v>374.61</v>
      </c>
      <c r="F611" s="182"/>
      <c r="G611" s="183">
        <f>E611*F611</f>
        <v>0</v>
      </c>
      <c r="H611" s="184"/>
      <c r="I611" s="196" t="s">
        <v>151</v>
      </c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>
        <v>21</v>
      </c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  <c r="BA611" s="164"/>
      <c r="BB611" s="164"/>
      <c r="BC611" s="164"/>
      <c r="BD611" s="164"/>
      <c r="BE611" s="164"/>
      <c r="BF611" s="164"/>
      <c r="BG611" s="164"/>
      <c r="BH611" s="164"/>
    </row>
    <row r="612" spans="1:60" outlineLevel="1">
      <c r="A612" s="191"/>
      <c r="B612" s="172"/>
      <c r="C612" s="220" t="s">
        <v>2037</v>
      </c>
      <c r="D612" s="175"/>
      <c r="E612" s="178"/>
      <c r="F612" s="185"/>
      <c r="G612" s="186"/>
      <c r="H612" s="184"/>
      <c r="I612" s="196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  <c r="BA612" s="165" t="str">
        <f>C612</f>
        <v>Specifikace 16.04</v>
      </c>
      <c r="BB612" s="164"/>
      <c r="BC612" s="164"/>
      <c r="BD612" s="164"/>
      <c r="BE612" s="164"/>
      <c r="BF612" s="164"/>
      <c r="BG612" s="164"/>
      <c r="BH612" s="164"/>
    </row>
    <row r="613" spans="1:60" outlineLevel="1">
      <c r="A613" s="191"/>
      <c r="B613" s="172"/>
      <c r="C613" s="220" t="s">
        <v>2029</v>
      </c>
      <c r="D613" s="175"/>
      <c r="E613" s="178"/>
      <c r="F613" s="185"/>
      <c r="G613" s="186"/>
      <c r="H613" s="184"/>
      <c r="I613" s="196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/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  <c r="BA613" s="165" t="str">
        <f>C613</f>
        <v>Dodávka komplexního systému (penetrace, mezivrstvy, pečetící vrstvy)</v>
      </c>
      <c r="BB613" s="164"/>
      <c r="BC613" s="164"/>
      <c r="BD613" s="164"/>
      <c r="BE613" s="164"/>
      <c r="BF613" s="164"/>
      <c r="BG613" s="164"/>
      <c r="BH613" s="164"/>
    </row>
    <row r="614" spans="1:60" outlineLevel="1">
      <c r="A614" s="191"/>
      <c r="B614" s="172"/>
      <c r="C614" s="240" t="s">
        <v>2038</v>
      </c>
      <c r="D614" s="227"/>
      <c r="E614" s="230"/>
      <c r="F614" s="183"/>
      <c r="G614" s="183"/>
      <c r="H614" s="184"/>
      <c r="I614" s="196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  <c r="BA614" s="164"/>
      <c r="BB614" s="164"/>
      <c r="BC614" s="164"/>
      <c r="BD614" s="164"/>
      <c r="BE614" s="164"/>
      <c r="BF614" s="164"/>
      <c r="BG614" s="164"/>
      <c r="BH614" s="164"/>
    </row>
    <row r="615" spans="1:60" outlineLevel="1">
      <c r="A615" s="191"/>
      <c r="B615" s="172"/>
      <c r="C615" s="240" t="s">
        <v>2039</v>
      </c>
      <c r="D615" s="227"/>
      <c r="E615" s="230">
        <v>25.06</v>
      </c>
      <c r="F615" s="183"/>
      <c r="G615" s="183"/>
      <c r="H615" s="184"/>
      <c r="I615" s="196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/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  <c r="BA615" s="164"/>
      <c r="BB615" s="164"/>
      <c r="BC615" s="164"/>
      <c r="BD615" s="164"/>
      <c r="BE615" s="164"/>
      <c r="BF615" s="164"/>
      <c r="BG615" s="164"/>
      <c r="BH615" s="164"/>
    </row>
    <row r="616" spans="1:60" outlineLevel="1">
      <c r="A616" s="191"/>
      <c r="B616" s="172"/>
      <c r="C616" s="240" t="s">
        <v>2040</v>
      </c>
      <c r="D616" s="227"/>
      <c r="E616" s="230">
        <v>55.72</v>
      </c>
      <c r="F616" s="183"/>
      <c r="G616" s="183"/>
      <c r="H616" s="184"/>
      <c r="I616" s="196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  <c r="BA616" s="164"/>
      <c r="BB616" s="164"/>
      <c r="BC616" s="164"/>
      <c r="BD616" s="164"/>
      <c r="BE616" s="164"/>
      <c r="BF616" s="164"/>
      <c r="BG616" s="164"/>
      <c r="BH616" s="164"/>
    </row>
    <row r="617" spans="1:60" outlineLevel="1">
      <c r="A617" s="191"/>
      <c r="B617" s="172"/>
      <c r="C617" s="240" t="s">
        <v>2041</v>
      </c>
      <c r="D617" s="227"/>
      <c r="E617" s="230">
        <v>21.84</v>
      </c>
      <c r="F617" s="183"/>
      <c r="G617" s="183"/>
      <c r="H617" s="184"/>
      <c r="I617" s="196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  <c r="BA617" s="164"/>
      <c r="BB617" s="164"/>
      <c r="BC617" s="164"/>
      <c r="BD617" s="164"/>
      <c r="BE617" s="164"/>
      <c r="BF617" s="164"/>
      <c r="BG617" s="164"/>
      <c r="BH617" s="164"/>
    </row>
    <row r="618" spans="1:60" outlineLevel="1">
      <c r="A618" s="191"/>
      <c r="B618" s="172"/>
      <c r="C618" s="240" t="s">
        <v>2042</v>
      </c>
      <c r="D618" s="227"/>
      <c r="E618" s="230">
        <v>22.68</v>
      </c>
      <c r="F618" s="183"/>
      <c r="G618" s="183"/>
      <c r="H618" s="184"/>
      <c r="I618" s="196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/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  <c r="BA618" s="164"/>
      <c r="BB618" s="164"/>
      <c r="BC618" s="164"/>
      <c r="BD618" s="164"/>
      <c r="BE618" s="164"/>
      <c r="BF618" s="164"/>
      <c r="BG618" s="164"/>
      <c r="BH618" s="164"/>
    </row>
    <row r="619" spans="1:60" outlineLevel="1">
      <c r="A619" s="191"/>
      <c r="B619" s="172"/>
      <c r="C619" s="240" t="s">
        <v>2043</v>
      </c>
      <c r="D619" s="227"/>
      <c r="E619" s="230">
        <v>17.36</v>
      </c>
      <c r="F619" s="183"/>
      <c r="G619" s="183"/>
      <c r="H619" s="184"/>
      <c r="I619" s="196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  <c r="BA619" s="164"/>
      <c r="BB619" s="164"/>
      <c r="BC619" s="164"/>
      <c r="BD619" s="164"/>
      <c r="BE619" s="164"/>
      <c r="BF619" s="164"/>
      <c r="BG619" s="164"/>
      <c r="BH619" s="164"/>
    </row>
    <row r="620" spans="1:60" outlineLevel="1">
      <c r="A620" s="191"/>
      <c r="B620" s="172"/>
      <c r="C620" s="240" t="s">
        <v>2044</v>
      </c>
      <c r="D620" s="227"/>
      <c r="E620" s="230">
        <v>47.6</v>
      </c>
      <c r="F620" s="183"/>
      <c r="G620" s="183"/>
      <c r="H620" s="184"/>
      <c r="I620" s="196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/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  <c r="BA620" s="164"/>
      <c r="BB620" s="164"/>
      <c r="BC620" s="164"/>
      <c r="BD620" s="164"/>
      <c r="BE620" s="164"/>
      <c r="BF620" s="164"/>
      <c r="BG620" s="164"/>
      <c r="BH620" s="164"/>
    </row>
    <row r="621" spans="1:60" outlineLevel="1">
      <c r="A621" s="191"/>
      <c r="B621" s="172"/>
      <c r="C621" s="240" t="s">
        <v>2045</v>
      </c>
      <c r="D621" s="227"/>
      <c r="E621" s="230">
        <v>38.36</v>
      </c>
      <c r="F621" s="183"/>
      <c r="G621" s="183"/>
      <c r="H621" s="184"/>
      <c r="I621" s="196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  <c r="BA621" s="164"/>
      <c r="BB621" s="164"/>
      <c r="BC621" s="164"/>
      <c r="BD621" s="164"/>
      <c r="BE621" s="164"/>
      <c r="BF621" s="164"/>
      <c r="BG621" s="164"/>
      <c r="BH621" s="164"/>
    </row>
    <row r="622" spans="1:60" outlineLevel="1">
      <c r="A622" s="191"/>
      <c r="B622" s="172"/>
      <c r="C622" s="240" t="s">
        <v>2046</v>
      </c>
      <c r="D622" s="227"/>
      <c r="E622" s="230">
        <v>35.840000000000003</v>
      </c>
      <c r="F622" s="183"/>
      <c r="G622" s="183"/>
      <c r="H622" s="184"/>
      <c r="I622" s="196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  <c r="BA622" s="164"/>
      <c r="BB622" s="164"/>
      <c r="BC622" s="164"/>
      <c r="BD622" s="164"/>
      <c r="BE622" s="164"/>
      <c r="BF622" s="164"/>
      <c r="BG622" s="164"/>
      <c r="BH622" s="164"/>
    </row>
    <row r="623" spans="1:60" outlineLevel="1">
      <c r="A623" s="191"/>
      <c r="B623" s="172"/>
      <c r="C623" s="240" t="s">
        <v>2047</v>
      </c>
      <c r="D623" s="227"/>
      <c r="E623" s="230">
        <v>68.319999999999993</v>
      </c>
      <c r="F623" s="183"/>
      <c r="G623" s="183"/>
      <c r="H623" s="184"/>
      <c r="I623" s="196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</row>
    <row r="624" spans="1:60" outlineLevel="1">
      <c r="A624" s="191"/>
      <c r="B624" s="172"/>
      <c r="C624" s="240" t="s">
        <v>2048</v>
      </c>
      <c r="D624" s="227"/>
      <c r="E624" s="230">
        <v>41.83</v>
      </c>
      <c r="F624" s="183"/>
      <c r="G624" s="183"/>
      <c r="H624" s="184"/>
      <c r="I624" s="196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</row>
    <row r="625" spans="1:60">
      <c r="A625" s="190" t="s">
        <v>145</v>
      </c>
      <c r="B625" s="171" t="s">
        <v>2049</v>
      </c>
      <c r="C625" s="218" t="s">
        <v>2050</v>
      </c>
      <c r="D625" s="173"/>
      <c r="E625" s="176"/>
      <c r="F625" s="187">
        <f>SUM(G626:G688)</f>
        <v>0</v>
      </c>
      <c r="G625" s="188"/>
      <c r="H625" s="181"/>
      <c r="I625" s="195"/>
    </row>
    <row r="626" spans="1:60" outlineLevel="1">
      <c r="A626" s="191"/>
      <c r="B626" s="225" t="s">
        <v>2051</v>
      </c>
      <c r="C626" s="239"/>
      <c r="D626" s="226"/>
      <c r="E626" s="229"/>
      <c r="F626" s="232"/>
      <c r="G626" s="233"/>
      <c r="H626" s="184"/>
      <c r="I626" s="196"/>
      <c r="J626" s="164"/>
      <c r="K626" s="164">
        <v>1</v>
      </c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</row>
    <row r="627" spans="1:60" outlineLevel="1">
      <c r="A627" s="191"/>
      <c r="B627" s="169" t="s">
        <v>2052</v>
      </c>
      <c r="C627" s="221"/>
      <c r="D627" s="192"/>
      <c r="E627" s="193"/>
      <c r="F627" s="194"/>
      <c r="G627" s="189"/>
      <c r="H627" s="184"/>
      <c r="I627" s="196"/>
      <c r="J627" s="164"/>
      <c r="K627" s="164">
        <v>2</v>
      </c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4"/>
      <c r="BD627" s="164"/>
      <c r="BE627" s="164"/>
      <c r="BF627" s="164"/>
      <c r="BG627" s="164"/>
      <c r="BH627" s="164"/>
    </row>
    <row r="628" spans="1:60" outlineLevel="1">
      <c r="A628" s="191">
        <v>120</v>
      </c>
      <c r="B628" s="172" t="s">
        <v>2053</v>
      </c>
      <c r="C628" s="219" t="s">
        <v>2054</v>
      </c>
      <c r="D628" s="174" t="s">
        <v>217</v>
      </c>
      <c r="E628" s="177">
        <v>475.8</v>
      </c>
      <c r="F628" s="182"/>
      <c r="G628" s="183">
        <f>E628*F628</f>
        <v>0</v>
      </c>
      <c r="H628" s="184" t="s">
        <v>2055</v>
      </c>
      <c r="I628" s="196" t="s">
        <v>207</v>
      </c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>
        <v>21</v>
      </c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4"/>
      <c r="BD628" s="164"/>
      <c r="BE628" s="164"/>
      <c r="BF628" s="164"/>
      <c r="BG628" s="164"/>
      <c r="BH628" s="164"/>
    </row>
    <row r="629" spans="1:60" outlineLevel="1">
      <c r="A629" s="191">
        <v>121</v>
      </c>
      <c r="B629" s="172" t="s">
        <v>2056</v>
      </c>
      <c r="C629" s="219" t="s">
        <v>2057</v>
      </c>
      <c r="D629" s="174" t="s">
        <v>217</v>
      </c>
      <c r="E629" s="177">
        <v>766.59199999999998</v>
      </c>
      <c r="F629" s="182"/>
      <c r="G629" s="183">
        <f>E629*F629</f>
        <v>0</v>
      </c>
      <c r="H629" s="184" t="s">
        <v>2055</v>
      </c>
      <c r="I629" s="196" t="s">
        <v>207</v>
      </c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>
        <v>21</v>
      </c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</row>
    <row r="630" spans="1:60" outlineLevel="1">
      <c r="A630" s="191"/>
      <c r="B630" s="169" t="s">
        <v>2058</v>
      </c>
      <c r="C630" s="221"/>
      <c r="D630" s="192"/>
      <c r="E630" s="193"/>
      <c r="F630" s="194"/>
      <c r="G630" s="189"/>
      <c r="H630" s="184"/>
      <c r="I630" s="196"/>
      <c r="J630" s="164"/>
      <c r="K630" s="164">
        <v>2</v>
      </c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</row>
    <row r="631" spans="1:60" outlineLevel="1">
      <c r="A631" s="191">
        <v>122</v>
      </c>
      <c r="B631" s="172" t="s">
        <v>2059</v>
      </c>
      <c r="C631" s="219" t="s">
        <v>2060</v>
      </c>
      <c r="D631" s="174" t="s">
        <v>217</v>
      </c>
      <c r="E631" s="177">
        <v>414</v>
      </c>
      <c r="F631" s="182"/>
      <c r="G631" s="183">
        <f>E631*F631</f>
        <v>0</v>
      </c>
      <c r="H631" s="184" t="s">
        <v>2055</v>
      </c>
      <c r="I631" s="196" t="s">
        <v>207</v>
      </c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>
        <v>21</v>
      </c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4"/>
      <c r="BD631" s="164"/>
      <c r="BE631" s="164"/>
      <c r="BF631" s="164"/>
      <c r="BG631" s="164"/>
      <c r="BH631" s="164"/>
    </row>
    <row r="632" spans="1:60" outlineLevel="1">
      <c r="A632" s="191"/>
      <c r="B632" s="172"/>
      <c r="C632" s="240" t="s">
        <v>2061</v>
      </c>
      <c r="D632" s="227"/>
      <c r="E632" s="230">
        <v>374</v>
      </c>
      <c r="F632" s="183"/>
      <c r="G632" s="183"/>
      <c r="H632" s="184"/>
      <c r="I632" s="196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4"/>
      <c r="BD632" s="164"/>
      <c r="BE632" s="164"/>
      <c r="BF632" s="164"/>
      <c r="BG632" s="164"/>
      <c r="BH632" s="164"/>
    </row>
    <row r="633" spans="1:60" outlineLevel="1">
      <c r="A633" s="191"/>
      <c r="B633" s="172"/>
      <c r="C633" s="240" t="s">
        <v>2062</v>
      </c>
      <c r="D633" s="227"/>
      <c r="E633" s="230">
        <v>40</v>
      </c>
      <c r="F633" s="183"/>
      <c r="G633" s="183"/>
      <c r="H633" s="184"/>
      <c r="I633" s="196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4"/>
      <c r="BD633" s="164"/>
      <c r="BE633" s="164"/>
      <c r="BF633" s="164"/>
      <c r="BG633" s="164"/>
      <c r="BH633" s="164"/>
    </row>
    <row r="634" spans="1:60" outlineLevel="1">
      <c r="A634" s="191"/>
      <c r="B634" s="169" t="s">
        <v>2063</v>
      </c>
      <c r="C634" s="221"/>
      <c r="D634" s="192"/>
      <c r="E634" s="193"/>
      <c r="F634" s="194"/>
      <c r="G634" s="189"/>
      <c r="H634" s="184"/>
      <c r="I634" s="196"/>
      <c r="J634" s="164"/>
      <c r="K634" s="164">
        <v>1</v>
      </c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4"/>
      <c r="BD634" s="164"/>
      <c r="BE634" s="164"/>
      <c r="BF634" s="164"/>
      <c r="BG634" s="164"/>
      <c r="BH634" s="164"/>
    </row>
    <row r="635" spans="1:60" outlineLevel="1">
      <c r="A635" s="191">
        <v>123</v>
      </c>
      <c r="B635" s="172" t="s">
        <v>2064</v>
      </c>
      <c r="C635" s="219" t="s">
        <v>2065</v>
      </c>
      <c r="D635" s="174" t="s">
        <v>217</v>
      </c>
      <c r="E635" s="177">
        <v>475.8</v>
      </c>
      <c r="F635" s="182"/>
      <c r="G635" s="183">
        <f>E635*F635</f>
        <v>0</v>
      </c>
      <c r="H635" s="184" t="s">
        <v>2055</v>
      </c>
      <c r="I635" s="196" t="s">
        <v>207</v>
      </c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>
        <v>21</v>
      </c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4"/>
      <c r="BD635" s="164"/>
      <c r="BE635" s="164"/>
      <c r="BF635" s="164"/>
      <c r="BG635" s="164"/>
      <c r="BH635" s="164"/>
    </row>
    <row r="636" spans="1:60" outlineLevel="1">
      <c r="A636" s="191"/>
      <c r="B636" s="172"/>
      <c r="C636" s="220" t="s">
        <v>2066</v>
      </c>
      <c r="D636" s="175"/>
      <c r="E636" s="178"/>
      <c r="F636" s="185"/>
      <c r="G636" s="186"/>
      <c r="H636" s="184"/>
      <c r="I636" s="196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5" t="str">
        <f>C636</f>
        <v>spec 16.01</v>
      </c>
      <c r="BB636" s="164"/>
      <c r="BC636" s="164"/>
      <c r="BD636" s="164"/>
      <c r="BE636" s="164"/>
      <c r="BF636" s="164"/>
      <c r="BG636" s="164"/>
      <c r="BH636" s="164"/>
    </row>
    <row r="637" spans="1:60" outlineLevel="1">
      <c r="A637" s="191"/>
      <c r="B637" s="172"/>
      <c r="C637" s="240" t="s">
        <v>2067</v>
      </c>
      <c r="D637" s="227"/>
      <c r="E637" s="230"/>
      <c r="F637" s="183"/>
      <c r="G637" s="183"/>
      <c r="H637" s="184"/>
      <c r="I637" s="196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/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  <c r="BA637" s="164"/>
      <c r="BB637" s="164"/>
      <c r="BC637" s="164"/>
      <c r="BD637" s="164"/>
      <c r="BE637" s="164"/>
      <c r="BF637" s="164"/>
      <c r="BG637" s="164"/>
      <c r="BH637" s="164"/>
    </row>
    <row r="638" spans="1:60" outlineLevel="1">
      <c r="A638" s="191"/>
      <c r="B638" s="172"/>
      <c r="C638" s="240" t="s">
        <v>2038</v>
      </c>
      <c r="D638" s="227"/>
      <c r="E638" s="230"/>
      <c r="F638" s="183"/>
      <c r="G638" s="183"/>
      <c r="H638" s="184"/>
      <c r="I638" s="196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/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  <c r="BA638" s="164"/>
      <c r="BB638" s="164"/>
      <c r="BC638" s="164"/>
      <c r="BD638" s="164"/>
      <c r="BE638" s="164"/>
      <c r="BF638" s="164"/>
      <c r="BG638" s="164"/>
      <c r="BH638" s="164"/>
    </row>
    <row r="639" spans="1:60" outlineLevel="1">
      <c r="A639" s="191"/>
      <c r="B639" s="172"/>
      <c r="C639" s="240" t="s">
        <v>2068</v>
      </c>
      <c r="D639" s="227"/>
      <c r="E639" s="230">
        <v>23.1</v>
      </c>
      <c r="F639" s="183"/>
      <c r="G639" s="183"/>
      <c r="H639" s="184"/>
      <c r="I639" s="196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/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4"/>
      <c r="BB639" s="164"/>
      <c r="BC639" s="164"/>
      <c r="BD639" s="164"/>
      <c r="BE639" s="164"/>
      <c r="BF639" s="164"/>
      <c r="BG639" s="164"/>
      <c r="BH639" s="164"/>
    </row>
    <row r="640" spans="1:60" outlineLevel="1">
      <c r="A640" s="191"/>
      <c r="B640" s="172"/>
      <c r="C640" s="240" t="s">
        <v>2069</v>
      </c>
      <c r="D640" s="227"/>
      <c r="E640" s="230">
        <v>55.72</v>
      </c>
      <c r="F640" s="183"/>
      <c r="G640" s="183"/>
      <c r="H640" s="184"/>
      <c r="I640" s="196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4"/>
      <c r="BB640" s="164"/>
      <c r="BC640" s="164"/>
      <c r="BD640" s="164"/>
      <c r="BE640" s="164"/>
      <c r="BF640" s="164"/>
      <c r="BG640" s="164"/>
      <c r="BH640" s="164"/>
    </row>
    <row r="641" spans="1:60" outlineLevel="1">
      <c r="A641" s="191"/>
      <c r="B641" s="172"/>
      <c r="C641" s="240" t="s">
        <v>2070</v>
      </c>
      <c r="D641" s="227"/>
      <c r="E641" s="230"/>
      <c r="F641" s="183"/>
      <c r="G641" s="183"/>
      <c r="H641" s="184"/>
      <c r="I641" s="196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4"/>
      <c r="BD641" s="164"/>
      <c r="BE641" s="164"/>
      <c r="BF641" s="164"/>
      <c r="BG641" s="164"/>
      <c r="BH641" s="164"/>
    </row>
    <row r="642" spans="1:60" outlineLevel="1">
      <c r="A642" s="191"/>
      <c r="B642" s="172"/>
      <c r="C642" s="240" t="s">
        <v>2071</v>
      </c>
      <c r="D642" s="227"/>
      <c r="E642" s="230">
        <v>15.9</v>
      </c>
      <c r="F642" s="183"/>
      <c r="G642" s="183"/>
      <c r="H642" s="184"/>
      <c r="I642" s="196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4"/>
      <c r="BD642" s="164"/>
      <c r="BE642" s="164"/>
      <c r="BF642" s="164"/>
      <c r="BG642" s="164"/>
      <c r="BH642" s="164"/>
    </row>
    <row r="643" spans="1:60" outlineLevel="1">
      <c r="A643" s="191"/>
      <c r="B643" s="172"/>
      <c r="C643" s="240" t="s">
        <v>2072</v>
      </c>
      <c r="D643" s="227"/>
      <c r="E643" s="230">
        <v>18.2</v>
      </c>
      <c r="F643" s="183"/>
      <c r="G643" s="183"/>
      <c r="H643" s="184"/>
      <c r="I643" s="196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4"/>
      <c r="BD643" s="164"/>
      <c r="BE643" s="164"/>
      <c r="BF643" s="164"/>
      <c r="BG643" s="164"/>
      <c r="BH643" s="164"/>
    </row>
    <row r="644" spans="1:60" outlineLevel="1">
      <c r="A644" s="191"/>
      <c r="B644" s="172"/>
      <c r="C644" s="240" t="s">
        <v>2073</v>
      </c>
      <c r="D644" s="227"/>
      <c r="E644" s="230"/>
      <c r="F644" s="183"/>
      <c r="G644" s="183"/>
      <c r="H644" s="184"/>
      <c r="I644" s="196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4"/>
      <c r="BB644" s="164"/>
      <c r="BC644" s="164"/>
      <c r="BD644" s="164"/>
      <c r="BE644" s="164"/>
      <c r="BF644" s="164"/>
      <c r="BG644" s="164"/>
      <c r="BH644" s="164"/>
    </row>
    <row r="645" spans="1:60" outlineLevel="1">
      <c r="A645" s="191"/>
      <c r="B645" s="172"/>
      <c r="C645" s="240" t="s">
        <v>2074</v>
      </c>
      <c r="D645" s="227"/>
      <c r="E645" s="230">
        <v>66.56</v>
      </c>
      <c r="F645" s="183"/>
      <c r="G645" s="183"/>
      <c r="H645" s="184"/>
      <c r="I645" s="196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4"/>
      <c r="BD645" s="164"/>
      <c r="BE645" s="164"/>
      <c r="BF645" s="164"/>
      <c r="BG645" s="164"/>
      <c r="BH645" s="164"/>
    </row>
    <row r="646" spans="1:60" outlineLevel="1">
      <c r="A646" s="191"/>
      <c r="B646" s="172"/>
      <c r="C646" s="240" t="s">
        <v>2075</v>
      </c>
      <c r="D646" s="227"/>
      <c r="E646" s="230">
        <v>29.4</v>
      </c>
      <c r="F646" s="183"/>
      <c r="G646" s="183"/>
      <c r="H646" s="184"/>
      <c r="I646" s="196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4"/>
      <c r="BD646" s="164"/>
      <c r="BE646" s="164"/>
      <c r="BF646" s="164"/>
      <c r="BG646" s="164"/>
      <c r="BH646" s="164"/>
    </row>
    <row r="647" spans="1:60" outlineLevel="1">
      <c r="A647" s="191"/>
      <c r="B647" s="172"/>
      <c r="C647" s="240" t="s">
        <v>2076</v>
      </c>
      <c r="D647" s="227"/>
      <c r="E647" s="230">
        <v>9.5</v>
      </c>
      <c r="F647" s="183"/>
      <c r="G647" s="183"/>
      <c r="H647" s="184"/>
      <c r="I647" s="196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</row>
    <row r="648" spans="1:60" outlineLevel="1">
      <c r="A648" s="191"/>
      <c r="B648" s="172"/>
      <c r="C648" s="240" t="s">
        <v>2077</v>
      </c>
      <c r="D648" s="227"/>
      <c r="E648" s="230">
        <v>13.7</v>
      </c>
      <c r="F648" s="183"/>
      <c r="G648" s="183"/>
      <c r="H648" s="184"/>
      <c r="I648" s="196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</row>
    <row r="649" spans="1:60" outlineLevel="1">
      <c r="A649" s="191"/>
      <c r="B649" s="172"/>
      <c r="C649" s="240" t="s">
        <v>2078</v>
      </c>
      <c r="D649" s="227"/>
      <c r="E649" s="230">
        <v>42.52</v>
      </c>
      <c r="F649" s="183"/>
      <c r="G649" s="183"/>
      <c r="H649" s="184"/>
      <c r="I649" s="196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4"/>
      <c r="BD649" s="164"/>
      <c r="BE649" s="164"/>
      <c r="BF649" s="164"/>
      <c r="BG649" s="164"/>
      <c r="BH649" s="164"/>
    </row>
    <row r="650" spans="1:60" outlineLevel="1">
      <c r="A650" s="191"/>
      <c r="B650" s="172"/>
      <c r="C650" s="240" t="s">
        <v>2079</v>
      </c>
      <c r="D650" s="227"/>
      <c r="E650" s="230">
        <v>42.4</v>
      </c>
      <c r="F650" s="183"/>
      <c r="G650" s="183"/>
      <c r="H650" s="184"/>
      <c r="I650" s="196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4"/>
      <c r="BD650" s="164"/>
      <c r="BE650" s="164"/>
      <c r="BF650" s="164"/>
      <c r="BG650" s="164"/>
      <c r="BH650" s="164"/>
    </row>
    <row r="651" spans="1:60" outlineLevel="1">
      <c r="A651" s="191"/>
      <c r="B651" s="172"/>
      <c r="C651" s="240" t="s">
        <v>2080</v>
      </c>
      <c r="D651" s="227"/>
      <c r="E651" s="230">
        <v>30.4</v>
      </c>
      <c r="F651" s="183"/>
      <c r="G651" s="183"/>
      <c r="H651" s="184"/>
      <c r="I651" s="196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4"/>
      <c r="BD651" s="164"/>
      <c r="BE651" s="164"/>
      <c r="BF651" s="164"/>
      <c r="BG651" s="164"/>
      <c r="BH651" s="164"/>
    </row>
    <row r="652" spans="1:60" outlineLevel="1">
      <c r="A652" s="191"/>
      <c r="B652" s="172"/>
      <c r="C652" s="240" t="s">
        <v>2081</v>
      </c>
      <c r="D652" s="227"/>
      <c r="E652" s="230">
        <v>66.099999999999994</v>
      </c>
      <c r="F652" s="183"/>
      <c r="G652" s="183"/>
      <c r="H652" s="184"/>
      <c r="I652" s="196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4"/>
      <c r="BD652" s="164"/>
      <c r="BE652" s="164"/>
      <c r="BF652" s="164"/>
      <c r="BG652" s="164"/>
      <c r="BH652" s="164"/>
    </row>
    <row r="653" spans="1:60" outlineLevel="1">
      <c r="A653" s="191"/>
      <c r="B653" s="172"/>
      <c r="C653" s="240" t="s">
        <v>2082</v>
      </c>
      <c r="D653" s="227"/>
      <c r="E653" s="230">
        <v>2.4</v>
      </c>
      <c r="F653" s="183"/>
      <c r="G653" s="183"/>
      <c r="H653" s="184"/>
      <c r="I653" s="196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4"/>
      <c r="BD653" s="164"/>
      <c r="BE653" s="164"/>
      <c r="BF653" s="164"/>
      <c r="BG653" s="164"/>
      <c r="BH653" s="164"/>
    </row>
    <row r="654" spans="1:60" outlineLevel="1">
      <c r="A654" s="191"/>
      <c r="B654" s="172"/>
      <c r="C654" s="240" t="s">
        <v>2082</v>
      </c>
      <c r="D654" s="227"/>
      <c r="E654" s="230">
        <v>2.4</v>
      </c>
      <c r="F654" s="183"/>
      <c r="G654" s="183"/>
      <c r="H654" s="184"/>
      <c r="I654" s="196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</row>
    <row r="655" spans="1:60" outlineLevel="1">
      <c r="A655" s="191"/>
      <c r="B655" s="172"/>
      <c r="C655" s="240" t="s">
        <v>2083</v>
      </c>
      <c r="D655" s="227"/>
      <c r="E655" s="230">
        <v>17.600000000000001</v>
      </c>
      <c r="F655" s="183"/>
      <c r="G655" s="183"/>
      <c r="H655" s="184"/>
      <c r="I655" s="196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4"/>
      <c r="BD655" s="164"/>
      <c r="BE655" s="164"/>
      <c r="BF655" s="164"/>
      <c r="BG655" s="164"/>
      <c r="BH655" s="164"/>
    </row>
    <row r="656" spans="1:60" outlineLevel="1">
      <c r="A656" s="191"/>
      <c r="B656" s="172"/>
      <c r="C656" s="240" t="s">
        <v>2084</v>
      </c>
      <c r="D656" s="227"/>
      <c r="E656" s="230">
        <v>17.600000000000001</v>
      </c>
      <c r="F656" s="183"/>
      <c r="G656" s="183"/>
      <c r="H656" s="184"/>
      <c r="I656" s="196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/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4"/>
      <c r="BD656" s="164"/>
      <c r="BE656" s="164"/>
      <c r="BF656" s="164"/>
      <c r="BG656" s="164"/>
      <c r="BH656" s="164"/>
    </row>
    <row r="657" spans="1:60" outlineLevel="1">
      <c r="A657" s="191"/>
      <c r="B657" s="172"/>
      <c r="C657" s="240" t="s">
        <v>2085</v>
      </c>
      <c r="D657" s="227"/>
      <c r="E657" s="230">
        <v>11.15</v>
      </c>
      <c r="F657" s="183"/>
      <c r="G657" s="183"/>
      <c r="H657" s="184"/>
      <c r="I657" s="196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4"/>
      <c r="BB657" s="164"/>
      <c r="BC657" s="164"/>
      <c r="BD657" s="164"/>
      <c r="BE657" s="164"/>
      <c r="BF657" s="164"/>
      <c r="BG657" s="164"/>
      <c r="BH657" s="164"/>
    </row>
    <row r="658" spans="1:60" outlineLevel="1">
      <c r="A658" s="191"/>
      <c r="B658" s="172"/>
      <c r="C658" s="240" t="s">
        <v>2086</v>
      </c>
      <c r="D658" s="227"/>
      <c r="E658" s="230">
        <v>11.15</v>
      </c>
      <c r="F658" s="183"/>
      <c r="G658" s="183"/>
      <c r="H658" s="184"/>
      <c r="I658" s="196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/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4"/>
      <c r="BD658" s="164"/>
      <c r="BE658" s="164"/>
      <c r="BF658" s="164"/>
      <c r="BG658" s="164"/>
      <c r="BH658" s="164"/>
    </row>
    <row r="659" spans="1:60" outlineLevel="1">
      <c r="A659" s="191">
        <v>124</v>
      </c>
      <c r="B659" s="172" t="s">
        <v>2087</v>
      </c>
      <c r="C659" s="219" t="s">
        <v>2088</v>
      </c>
      <c r="D659" s="174" t="s">
        <v>217</v>
      </c>
      <c r="E659" s="177">
        <v>766.59199999999998</v>
      </c>
      <c r="F659" s="182"/>
      <c r="G659" s="183">
        <f>E659*F659</f>
        <v>0</v>
      </c>
      <c r="H659" s="184" t="s">
        <v>2055</v>
      </c>
      <c r="I659" s="196" t="s">
        <v>207</v>
      </c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>
        <v>21</v>
      </c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4"/>
      <c r="BB659" s="164"/>
      <c r="BC659" s="164"/>
      <c r="BD659" s="164"/>
      <c r="BE659" s="164"/>
      <c r="BF659" s="164"/>
      <c r="BG659" s="164"/>
      <c r="BH659" s="164"/>
    </row>
    <row r="660" spans="1:60" outlineLevel="1">
      <c r="A660" s="191"/>
      <c r="B660" s="172"/>
      <c r="C660" s="220" t="s">
        <v>2089</v>
      </c>
      <c r="D660" s="175"/>
      <c r="E660" s="178"/>
      <c r="F660" s="185"/>
      <c r="G660" s="186"/>
      <c r="H660" s="184"/>
      <c r="I660" s="196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5" t="str">
        <f>C660</f>
        <v>spec 16.02</v>
      </c>
      <c r="BB660" s="164"/>
      <c r="BC660" s="164"/>
      <c r="BD660" s="164"/>
      <c r="BE660" s="164"/>
      <c r="BF660" s="164"/>
      <c r="BG660" s="164"/>
      <c r="BH660" s="164"/>
    </row>
    <row r="661" spans="1:60" outlineLevel="1">
      <c r="A661" s="191"/>
      <c r="B661" s="172"/>
      <c r="C661" s="240" t="s">
        <v>2038</v>
      </c>
      <c r="D661" s="227"/>
      <c r="E661" s="230"/>
      <c r="F661" s="183"/>
      <c r="G661" s="183"/>
      <c r="H661" s="184"/>
      <c r="I661" s="196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4"/>
      <c r="BD661" s="164"/>
      <c r="BE661" s="164"/>
      <c r="BF661" s="164"/>
      <c r="BG661" s="164"/>
      <c r="BH661" s="164"/>
    </row>
    <row r="662" spans="1:60" outlineLevel="1">
      <c r="A662" s="191"/>
      <c r="B662" s="172"/>
      <c r="C662" s="240" t="s">
        <v>2090</v>
      </c>
      <c r="D662" s="227"/>
      <c r="E662" s="230"/>
      <c r="F662" s="183"/>
      <c r="G662" s="183"/>
      <c r="H662" s="184"/>
      <c r="I662" s="196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</row>
    <row r="663" spans="1:60" outlineLevel="1">
      <c r="A663" s="191"/>
      <c r="B663" s="172"/>
      <c r="C663" s="240" t="s">
        <v>2091</v>
      </c>
      <c r="D663" s="227"/>
      <c r="E663" s="230">
        <v>42.84</v>
      </c>
      <c r="F663" s="183"/>
      <c r="G663" s="183"/>
      <c r="H663" s="184"/>
      <c r="I663" s="196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</row>
    <row r="664" spans="1:60" outlineLevel="1">
      <c r="A664" s="191"/>
      <c r="B664" s="172"/>
      <c r="C664" s="240" t="s">
        <v>2092</v>
      </c>
      <c r="D664" s="227"/>
      <c r="E664" s="230">
        <v>136.63999999999999</v>
      </c>
      <c r="F664" s="183"/>
      <c r="G664" s="183"/>
      <c r="H664" s="184"/>
      <c r="I664" s="196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4"/>
      <c r="BB664" s="164"/>
      <c r="BC664" s="164"/>
      <c r="BD664" s="164"/>
      <c r="BE664" s="164"/>
      <c r="BF664" s="164"/>
      <c r="BG664" s="164"/>
      <c r="BH664" s="164"/>
    </row>
    <row r="665" spans="1:60" outlineLevel="1">
      <c r="A665" s="191"/>
      <c r="B665" s="172"/>
      <c r="C665" s="240" t="s">
        <v>2093</v>
      </c>
      <c r="D665" s="227"/>
      <c r="E665" s="230">
        <v>22.4</v>
      </c>
      <c r="F665" s="183"/>
      <c r="G665" s="183"/>
      <c r="H665" s="184"/>
      <c r="I665" s="196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4"/>
      <c r="BB665" s="164"/>
      <c r="BC665" s="164"/>
      <c r="BD665" s="164"/>
      <c r="BE665" s="164"/>
      <c r="BF665" s="164"/>
      <c r="BG665" s="164"/>
      <c r="BH665" s="164"/>
    </row>
    <row r="666" spans="1:60" outlineLevel="1">
      <c r="A666" s="191"/>
      <c r="B666" s="172"/>
      <c r="C666" s="240" t="s">
        <v>2094</v>
      </c>
      <c r="D666" s="227"/>
      <c r="E666" s="230">
        <v>38.36</v>
      </c>
      <c r="F666" s="183"/>
      <c r="G666" s="183"/>
      <c r="H666" s="184"/>
      <c r="I666" s="196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4"/>
      <c r="BB666" s="164"/>
      <c r="BC666" s="164"/>
      <c r="BD666" s="164"/>
      <c r="BE666" s="164"/>
      <c r="BF666" s="164"/>
      <c r="BG666" s="164"/>
      <c r="BH666" s="164"/>
    </row>
    <row r="667" spans="1:60" outlineLevel="1">
      <c r="A667" s="191"/>
      <c r="B667" s="172"/>
      <c r="C667" s="240" t="s">
        <v>2095</v>
      </c>
      <c r="D667" s="227"/>
      <c r="E667" s="230">
        <v>39.76</v>
      </c>
      <c r="F667" s="183"/>
      <c r="G667" s="183"/>
      <c r="H667" s="184"/>
      <c r="I667" s="196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  <c r="BA667" s="164"/>
      <c r="BB667" s="164"/>
      <c r="BC667" s="164"/>
      <c r="BD667" s="164"/>
      <c r="BE667" s="164"/>
      <c r="BF667" s="164"/>
      <c r="BG667" s="164"/>
      <c r="BH667" s="164"/>
    </row>
    <row r="668" spans="1:60" outlineLevel="1">
      <c r="A668" s="191"/>
      <c r="B668" s="172"/>
      <c r="C668" s="240" t="s">
        <v>2096</v>
      </c>
      <c r="D668" s="227"/>
      <c r="E668" s="230">
        <v>53.2</v>
      </c>
      <c r="F668" s="183"/>
      <c r="G668" s="183"/>
      <c r="H668" s="184"/>
      <c r="I668" s="196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4"/>
      <c r="BB668" s="164"/>
      <c r="BC668" s="164"/>
      <c r="BD668" s="164"/>
      <c r="BE668" s="164"/>
      <c r="BF668" s="164"/>
      <c r="BG668" s="164"/>
      <c r="BH668" s="164"/>
    </row>
    <row r="669" spans="1:60" outlineLevel="1">
      <c r="A669" s="191"/>
      <c r="B669" s="172"/>
      <c r="C669" s="240" t="s">
        <v>2097</v>
      </c>
      <c r="D669" s="227"/>
      <c r="E669" s="230">
        <v>61.712000000000003</v>
      </c>
      <c r="F669" s="183"/>
      <c r="G669" s="183"/>
      <c r="H669" s="184"/>
      <c r="I669" s="196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/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  <c r="BA669" s="164"/>
      <c r="BB669" s="164"/>
      <c r="BC669" s="164"/>
      <c r="BD669" s="164"/>
      <c r="BE669" s="164"/>
      <c r="BF669" s="164"/>
      <c r="BG669" s="164"/>
      <c r="BH669" s="164"/>
    </row>
    <row r="670" spans="1:60" outlineLevel="1">
      <c r="A670" s="191"/>
      <c r="B670" s="172"/>
      <c r="C670" s="240" t="s">
        <v>2098</v>
      </c>
      <c r="D670" s="227"/>
      <c r="E670" s="230">
        <v>65.52</v>
      </c>
      <c r="F670" s="183"/>
      <c r="G670" s="183"/>
      <c r="H670" s="184"/>
      <c r="I670" s="196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  <c r="BA670" s="164"/>
      <c r="BB670" s="164"/>
      <c r="BC670" s="164"/>
      <c r="BD670" s="164"/>
      <c r="BE670" s="164"/>
      <c r="BF670" s="164"/>
      <c r="BG670" s="164"/>
      <c r="BH670" s="164"/>
    </row>
    <row r="671" spans="1:60" outlineLevel="1">
      <c r="A671" s="191"/>
      <c r="B671" s="172"/>
      <c r="C671" s="240" t="s">
        <v>2099</v>
      </c>
      <c r="D671" s="227"/>
      <c r="E671" s="230">
        <v>47.32</v>
      </c>
      <c r="F671" s="183"/>
      <c r="G671" s="183"/>
      <c r="H671" s="184"/>
      <c r="I671" s="196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  <c r="BA671" s="164"/>
      <c r="BB671" s="164"/>
      <c r="BC671" s="164"/>
      <c r="BD671" s="164"/>
      <c r="BE671" s="164"/>
      <c r="BF671" s="164"/>
      <c r="BG671" s="164"/>
      <c r="BH671" s="164"/>
    </row>
    <row r="672" spans="1:60" outlineLevel="1">
      <c r="A672" s="191"/>
      <c r="B672" s="172"/>
      <c r="C672" s="240" t="s">
        <v>2100</v>
      </c>
      <c r="D672" s="227"/>
      <c r="E672" s="230"/>
      <c r="F672" s="183"/>
      <c r="G672" s="183"/>
      <c r="H672" s="184"/>
      <c r="I672" s="196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  <c r="BA672" s="164"/>
      <c r="BB672" s="164"/>
      <c r="BC672" s="164"/>
      <c r="BD672" s="164"/>
      <c r="BE672" s="164"/>
      <c r="BF672" s="164"/>
      <c r="BG672" s="164"/>
      <c r="BH672" s="164"/>
    </row>
    <row r="673" spans="1:60" outlineLevel="1">
      <c r="A673" s="191"/>
      <c r="B673" s="172"/>
      <c r="C673" s="240" t="s">
        <v>2101</v>
      </c>
      <c r="D673" s="227"/>
      <c r="E673" s="230">
        <v>7.04</v>
      </c>
      <c r="F673" s="183"/>
      <c r="G673" s="183"/>
      <c r="H673" s="184"/>
      <c r="I673" s="196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  <c r="BA673" s="164"/>
      <c r="BB673" s="164"/>
      <c r="BC673" s="164"/>
      <c r="BD673" s="164"/>
      <c r="BE673" s="164"/>
      <c r="BF673" s="164"/>
      <c r="BG673" s="164"/>
      <c r="BH673" s="164"/>
    </row>
    <row r="674" spans="1:60" outlineLevel="1">
      <c r="A674" s="191"/>
      <c r="B674" s="172"/>
      <c r="C674" s="240" t="s">
        <v>2102</v>
      </c>
      <c r="D674" s="227"/>
      <c r="E674" s="230">
        <v>4.32</v>
      </c>
      <c r="F674" s="183"/>
      <c r="G674" s="183"/>
      <c r="H674" s="184"/>
      <c r="I674" s="196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4"/>
      <c r="BB674" s="164"/>
      <c r="BC674" s="164"/>
      <c r="BD674" s="164"/>
      <c r="BE674" s="164"/>
      <c r="BF674" s="164"/>
      <c r="BG674" s="164"/>
      <c r="BH674" s="164"/>
    </row>
    <row r="675" spans="1:60" outlineLevel="1">
      <c r="A675" s="191"/>
      <c r="B675" s="172"/>
      <c r="C675" s="240" t="s">
        <v>2103</v>
      </c>
      <c r="D675" s="227"/>
      <c r="E675" s="230">
        <v>4</v>
      </c>
      <c r="F675" s="183"/>
      <c r="G675" s="183"/>
      <c r="H675" s="184"/>
      <c r="I675" s="196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4"/>
      <c r="BB675" s="164"/>
      <c r="BC675" s="164"/>
      <c r="BD675" s="164"/>
      <c r="BE675" s="164"/>
      <c r="BF675" s="164"/>
      <c r="BG675" s="164"/>
      <c r="BH675" s="164"/>
    </row>
    <row r="676" spans="1:60" outlineLevel="1">
      <c r="A676" s="191"/>
      <c r="B676" s="172"/>
      <c r="C676" s="240" t="s">
        <v>2104</v>
      </c>
      <c r="D676" s="227"/>
      <c r="E676" s="230">
        <v>5.12</v>
      </c>
      <c r="F676" s="183"/>
      <c r="G676" s="183"/>
      <c r="H676" s="184"/>
      <c r="I676" s="196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/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  <c r="BA676" s="164"/>
      <c r="BB676" s="164"/>
      <c r="BC676" s="164"/>
      <c r="BD676" s="164"/>
      <c r="BE676" s="164"/>
      <c r="BF676" s="164"/>
      <c r="BG676" s="164"/>
      <c r="BH676" s="164"/>
    </row>
    <row r="677" spans="1:60" outlineLevel="1">
      <c r="A677" s="191"/>
      <c r="B677" s="172"/>
      <c r="C677" s="240" t="s">
        <v>2105</v>
      </c>
      <c r="D677" s="227"/>
      <c r="E677" s="230">
        <v>5.12</v>
      </c>
      <c r="F677" s="183"/>
      <c r="G677" s="183"/>
      <c r="H677" s="184"/>
      <c r="I677" s="196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  <c r="BA677" s="164"/>
      <c r="BB677" s="164"/>
      <c r="BC677" s="164"/>
      <c r="BD677" s="164"/>
      <c r="BE677" s="164"/>
      <c r="BF677" s="164"/>
      <c r="BG677" s="164"/>
      <c r="BH677" s="164"/>
    </row>
    <row r="678" spans="1:60" outlineLevel="1">
      <c r="A678" s="191"/>
      <c r="B678" s="172"/>
      <c r="C678" s="240" t="s">
        <v>2106</v>
      </c>
      <c r="D678" s="227"/>
      <c r="E678" s="230">
        <v>51.82</v>
      </c>
      <c r="F678" s="183"/>
      <c r="G678" s="183"/>
      <c r="H678" s="184"/>
      <c r="I678" s="196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  <c r="BA678" s="164"/>
      <c r="BB678" s="164"/>
      <c r="BC678" s="164"/>
      <c r="BD678" s="164"/>
      <c r="BE678" s="164"/>
      <c r="BF678" s="164"/>
      <c r="BG678" s="164"/>
      <c r="BH678" s="164"/>
    </row>
    <row r="679" spans="1:60" outlineLevel="1">
      <c r="A679" s="191"/>
      <c r="B679" s="172"/>
      <c r="C679" s="240" t="s">
        <v>2107</v>
      </c>
      <c r="D679" s="227"/>
      <c r="E679" s="230">
        <v>35.82</v>
      </c>
      <c r="F679" s="183"/>
      <c r="G679" s="183"/>
      <c r="H679" s="184"/>
      <c r="I679" s="196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/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4"/>
      <c r="BD679" s="164"/>
      <c r="BE679" s="164"/>
      <c r="BF679" s="164"/>
      <c r="BG679" s="164"/>
      <c r="BH679" s="164"/>
    </row>
    <row r="680" spans="1:60" outlineLevel="1">
      <c r="A680" s="191"/>
      <c r="B680" s="172"/>
      <c r="C680" s="240" t="s">
        <v>2108</v>
      </c>
      <c r="D680" s="227"/>
      <c r="E680" s="230"/>
      <c r="F680" s="183"/>
      <c r="G680" s="183"/>
      <c r="H680" s="184"/>
      <c r="I680" s="196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4"/>
      <c r="BD680" s="164"/>
      <c r="BE680" s="164"/>
      <c r="BF680" s="164"/>
      <c r="BG680" s="164"/>
      <c r="BH680" s="164"/>
    </row>
    <row r="681" spans="1:60" outlineLevel="1">
      <c r="A681" s="191"/>
      <c r="B681" s="172"/>
      <c r="C681" s="240" t="s">
        <v>2109</v>
      </c>
      <c r="D681" s="227"/>
      <c r="E681" s="230">
        <v>31.2</v>
      </c>
      <c r="F681" s="183"/>
      <c r="G681" s="183"/>
      <c r="H681" s="184"/>
      <c r="I681" s="196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  <c r="BA681" s="164"/>
      <c r="BB681" s="164"/>
      <c r="BC681" s="164"/>
      <c r="BD681" s="164"/>
      <c r="BE681" s="164"/>
      <c r="BF681" s="164"/>
      <c r="BG681" s="164"/>
      <c r="BH681" s="164"/>
    </row>
    <row r="682" spans="1:60" outlineLevel="1">
      <c r="A682" s="191"/>
      <c r="B682" s="172"/>
      <c r="C682" s="240" t="s">
        <v>2110</v>
      </c>
      <c r="D682" s="227"/>
      <c r="E682" s="230">
        <v>24.5</v>
      </c>
      <c r="F682" s="183"/>
      <c r="G682" s="183"/>
      <c r="H682" s="184"/>
      <c r="I682" s="196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4"/>
      <c r="BB682" s="164"/>
      <c r="BC682" s="164"/>
      <c r="BD682" s="164"/>
      <c r="BE682" s="164"/>
      <c r="BF682" s="164"/>
      <c r="BG682" s="164"/>
      <c r="BH682" s="164"/>
    </row>
    <row r="683" spans="1:60" outlineLevel="1">
      <c r="A683" s="191"/>
      <c r="B683" s="172"/>
      <c r="C683" s="240" t="s">
        <v>2111</v>
      </c>
      <c r="D683" s="227"/>
      <c r="E683" s="230">
        <v>13.15</v>
      </c>
      <c r="F683" s="183"/>
      <c r="G683" s="183"/>
      <c r="H683" s="184"/>
      <c r="I683" s="196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/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4"/>
      <c r="BB683" s="164"/>
      <c r="BC683" s="164"/>
      <c r="BD683" s="164"/>
      <c r="BE683" s="164"/>
      <c r="BF683" s="164"/>
      <c r="BG683" s="164"/>
      <c r="BH683" s="164"/>
    </row>
    <row r="684" spans="1:60" outlineLevel="1">
      <c r="A684" s="191"/>
      <c r="B684" s="172"/>
      <c r="C684" s="240" t="s">
        <v>2112</v>
      </c>
      <c r="D684" s="227"/>
      <c r="E684" s="230">
        <v>8.75</v>
      </c>
      <c r="F684" s="183"/>
      <c r="G684" s="183"/>
      <c r="H684" s="184"/>
      <c r="I684" s="196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  <c r="BA684" s="164"/>
      <c r="BB684" s="164"/>
      <c r="BC684" s="164"/>
      <c r="BD684" s="164"/>
      <c r="BE684" s="164"/>
      <c r="BF684" s="164"/>
      <c r="BG684" s="164"/>
      <c r="BH684" s="164"/>
    </row>
    <row r="685" spans="1:60" outlineLevel="1">
      <c r="A685" s="191"/>
      <c r="B685" s="172"/>
      <c r="C685" s="240" t="s">
        <v>2113</v>
      </c>
      <c r="D685" s="227"/>
      <c r="E685" s="230">
        <v>21.7</v>
      </c>
      <c r="F685" s="183"/>
      <c r="G685" s="183"/>
      <c r="H685" s="184"/>
      <c r="I685" s="196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/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  <c r="BA685" s="164"/>
      <c r="BB685" s="164"/>
      <c r="BC685" s="164"/>
      <c r="BD685" s="164"/>
      <c r="BE685" s="164"/>
      <c r="BF685" s="164"/>
      <c r="BG685" s="164"/>
      <c r="BH685" s="164"/>
    </row>
    <row r="686" spans="1:60" outlineLevel="1">
      <c r="A686" s="191"/>
      <c r="B686" s="172"/>
      <c r="C686" s="240" t="s">
        <v>2114</v>
      </c>
      <c r="D686" s="227"/>
      <c r="E686" s="230">
        <v>10.3</v>
      </c>
      <c r="F686" s="183"/>
      <c r="G686" s="183"/>
      <c r="H686" s="184"/>
      <c r="I686" s="196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  <c r="BA686" s="164"/>
      <c r="BB686" s="164"/>
      <c r="BC686" s="164"/>
      <c r="BD686" s="164"/>
      <c r="BE686" s="164"/>
      <c r="BF686" s="164"/>
      <c r="BG686" s="164"/>
      <c r="BH686" s="164"/>
    </row>
    <row r="687" spans="1:60" outlineLevel="1">
      <c r="A687" s="191"/>
      <c r="B687" s="172"/>
      <c r="C687" s="240" t="s">
        <v>2115</v>
      </c>
      <c r="D687" s="227"/>
      <c r="E687" s="230">
        <v>9.6</v>
      </c>
      <c r="F687" s="183"/>
      <c r="G687" s="183"/>
      <c r="H687" s="184"/>
      <c r="I687" s="196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/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  <c r="BA687" s="164"/>
      <c r="BB687" s="164"/>
      <c r="BC687" s="164"/>
      <c r="BD687" s="164"/>
      <c r="BE687" s="164"/>
      <c r="BF687" s="164"/>
      <c r="BG687" s="164"/>
      <c r="BH687" s="164"/>
    </row>
    <row r="688" spans="1:60" ht="13.5" outlineLevel="1" thickBot="1">
      <c r="A688" s="206"/>
      <c r="B688" s="207"/>
      <c r="C688" s="248" t="s">
        <v>1981</v>
      </c>
      <c r="D688" s="245"/>
      <c r="E688" s="246">
        <v>26.4</v>
      </c>
      <c r="F688" s="211"/>
      <c r="G688" s="211"/>
      <c r="H688" s="212"/>
      <c r="I688" s="213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  <c r="BA688" s="164"/>
      <c r="BB688" s="164"/>
      <c r="BC688" s="164"/>
      <c r="BD688" s="164"/>
      <c r="BE688" s="164"/>
      <c r="BF688" s="164"/>
      <c r="BG688" s="164"/>
      <c r="BH688" s="164"/>
    </row>
    <row r="689" spans="1:41" hidden="1">
      <c r="C689" s="105"/>
      <c r="AK689">
        <f>SUM(AK1:AK688)</f>
        <v>0</v>
      </c>
      <c r="AL689">
        <f>SUM(AL1:AL688)</f>
        <v>0</v>
      </c>
      <c r="AN689">
        <v>15</v>
      </c>
      <c r="AO689">
        <v>21</v>
      </c>
    </row>
    <row r="690" spans="1:41" ht="13.5" hidden="1" thickBot="1">
      <c r="A690" s="235"/>
      <c r="B690" s="236" t="s">
        <v>212</v>
      </c>
      <c r="C690" s="242"/>
      <c r="D690" s="237"/>
      <c r="E690" s="237"/>
      <c r="F690" s="237"/>
      <c r="G690" s="238">
        <f>F8+F35+F63+F191+F227+F274+F280+F285+F296+F334+F338+F362+F411+F430+F444+F456+F463+F473+F503+F549+F563+F600+F625</f>
        <v>0</v>
      </c>
      <c r="AN690">
        <f>SUMIF(AM8:AM689,AN689,G8:G689)</f>
        <v>0</v>
      </c>
      <c r="AO690">
        <f>SUMIF(AM8:AM689,AO689,G8:G689)</f>
        <v>0</v>
      </c>
    </row>
  </sheetData>
  <sheetProtection password="D8FF" sheet="1"/>
  <mergeCells count="246">
    <mergeCell ref="B626:G626"/>
    <mergeCell ref="B627:G627"/>
    <mergeCell ref="B630:G630"/>
    <mergeCell ref="B634:G634"/>
    <mergeCell ref="C636:G636"/>
    <mergeCell ref="C660:G660"/>
    <mergeCell ref="C602:G602"/>
    <mergeCell ref="C603:G603"/>
    <mergeCell ref="C604:G604"/>
    <mergeCell ref="C612:G612"/>
    <mergeCell ref="C613:G613"/>
    <mergeCell ref="F625:G625"/>
    <mergeCell ref="B579:G579"/>
    <mergeCell ref="B581:G581"/>
    <mergeCell ref="B582:G582"/>
    <mergeCell ref="C597:G597"/>
    <mergeCell ref="B598:G598"/>
    <mergeCell ref="F600:G600"/>
    <mergeCell ref="B564:G564"/>
    <mergeCell ref="C566:G566"/>
    <mergeCell ref="B567:G567"/>
    <mergeCell ref="B568:G568"/>
    <mergeCell ref="C570:G570"/>
    <mergeCell ref="C571:G571"/>
    <mergeCell ref="B550:G550"/>
    <mergeCell ref="B551:G551"/>
    <mergeCell ref="C553:G553"/>
    <mergeCell ref="B560:G560"/>
    <mergeCell ref="B561:G561"/>
    <mergeCell ref="F563:G563"/>
    <mergeCell ref="C535:G535"/>
    <mergeCell ref="B537:G537"/>
    <mergeCell ref="C543:G543"/>
    <mergeCell ref="B546:G546"/>
    <mergeCell ref="B547:G547"/>
    <mergeCell ref="F549:G549"/>
    <mergeCell ref="B508:G508"/>
    <mergeCell ref="B511:G511"/>
    <mergeCell ref="C513:G513"/>
    <mergeCell ref="B531:G531"/>
    <mergeCell ref="B532:G532"/>
    <mergeCell ref="C534:G534"/>
    <mergeCell ref="B496:G496"/>
    <mergeCell ref="B500:G500"/>
    <mergeCell ref="B501:G501"/>
    <mergeCell ref="F503:G503"/>
    <mergeCell ref="B504:G504"/>
    <mergeCell ref="B507:G507"/>
    <mergeCell ref="B474:G474"/>
    <mergeCell ref="B476:G476"/>
    <mergeCell ref="C478:G478"/>
    <mergeCell ref="C480:G480"/>
    <mergeCell ref="B487:G487"/>
    <mergeCell ref="C489:G489"/>
    <mergeCell ref="C466:G466"/>
    <mergeCell ref="C468:G468"/>
    <mergeCell ref="C469:G469"/>
    <mergeCell ref="C471:G471"/>
    <mergeCell ref="C472:G472"/>
    <mergeCell ref="F473:G473"/>
    <mergeCell ref="F456:G456"/>
    <mergeCell ref="B457:G457"/>
    <mergeCell ref="B460:G460"/>
    <mergeCell ref="B461:G461"/>
    <mergeCell ref="F463:G463"/>
    <mergeCell ref="C465:G465"/>
    <mergeCell ref="B445:G445"/>
    <mergeCell ref="B446:G446"/>
    <mergeCell ref="B447:G447"/>
    <mergeCell ref="B450:G450"/>
    <mergeCell ref="B451:G451"/>
    <mergeCell ref="C453:G453"/>
    <mergeCell ref="B432:G432"/>
    <mergeCell ref="C434:G434"/>
    <mergeCell ref="C438:G438"/>
    <mergeCell ref="B441:G441"/>
    <mergeCell ref="B442:G442"/>
    <mergeCell ref="F444:G444"/>
    <mergeCell ref="B414:G414"/>
    <mergeCell ref="B417:G417"/>
    <mergeCell ref="B427:G427"/>
    <mergeCell ref="B428:G428"/>
    <mergeCell ref="F430:G430"/>
    <mergeCell ref="B431:G431"/>
    <mergeCell ref="C407:G407"/>
    <mergeCell ref="B408:G408"/>
    <mergeCell ref="B409:G409"/>
    <mergeCell ref="F411:G411"/>
    <mergeCell ref="B412:G412"/>
    <mergeCell ref="B413:G413"/>
    <mergeCell ref="C382:G382"/>
    <mergeCell ref="C385:G385"/>
    <mergeCell ref="B387:G387"/>
    <mergeCell ref="C402:G402"/>
    <mergeCell ref="C404:G404"/>
    <mergeCell ref="C406:G406"/>
    <mergeCell ref="C369:G369"/>
    <mergeCell ref="B373:G373"/>
    <mergeCell ref="B374:G374"/>
    <mergeCell ref="B376:G376"/>
    <mergeCell ref="B379:G379"/>
    <mergeCell ref="C381:G381"/>
    <mergeCell ref="B359:G359"/>
    <mergeCell ref="B360:G360"/>
    <mergeCell ref="F362:G362"/>
    <mergeCell ref="B363:G363"/>
    <mergeCell ref="C366:G366"/>
    <mergeCell ref="C367:G367"/>
    <mergeCell ref="B340:G340"/>
    <mergeCell ref="B342:G342"/>
    <mergeCell ref="C344:G344"/>
    <mergeCell ref="B349:G349"/>
    <mergeCell ref="C351:G351"/>
    <mergeCell ref="B353:G353"/>
    <mergeCell ref="C329:G329"/>
    <mergeCell ref="F334:G334"/>
    <mergeCell ref="B335:G335"/>
    <mergeCell ref="B336:G336"/>
    <mergeCell ref="F338:G338"/>
    <mergeCell ref="B339:G339"/>
    <mergeCell ref="C322:G322"/>
    <mergeCell ref="C323:G323"/>
    <mergeCell ref="C325:G325"/>
    <mergeCell ref="C326:G326"/>
    <mergeCell ref="C327:G327"/>
    <mergeCell ref="C328:G328"/>
    <mergeCell ref="B310:G310"/>
    <mergeCell ref="B314:G314"/>
    <mergeCell ref="B315:G315"/>
    <mergeCell ref="B316:G316"/>
    <mergeCell ref="C320:G320"/>
    <mergeCell ref="C321:G321"/>
    <mergeCell ref="B294:G294"/>
    <mergeCell ref="F296:G296"/>
    <mergeCell ref="B297:G297"/>
    <mergeCell ref="B298:G298"/>
    <mergeCell ref="B303:G303"/>
    <mergeCell ref="B306:G306"/>
    <mergeCell ref="B281:G281"/>
    <mergeCell ref="B282:G282"/>
    <mergeCell ref="F285:G285"/>
    <mergeCell ref="B286:G286"/>
    <mergeCell ref="B290:G290"/>
    <mergeCell ref="B292:G292"/>
    <mergeCell ref="C270:G270"/>
    <mergeCell ref="F274:G274"/>
    <mergeCell ref="B275:G275"/>
    <mergeCell ref="B276:G276"/>
    <mergeCell ref="B277:G277"/>
    <mergeCell ref="F280:G280"/>
    <mergeCell ref="B252:G252"/>
    <mergeCell ref="B253:G253"/>
    <mergeCell ref="B256:G256"/>
    <mergeCell ref="C262:G262"/>
    <mergeCell ref="C267:G267"/>
    <mergeCell ref="C268:G268"/>
    <mergeCell ref="B239:G239"/>
    <mergeCell ref="B241:G241"/>
    <mergeCell ref="B242:G242"/>
    <mergeCell ref="B247:G247"/>
    <mergeCell ref="B248:G248"/>
    <mergeCell ref="B251:G251"/>
    <mergeCell ref="B229:G229"/>
    <mergeCell ref="B230:G230"/>
    <mergeCell ref="C232:G232"/>
    <mergeCell ref="B235:G235"/>
    <mergeCell ref="B236:G236"/>
    <mergeCell ref="B238:G238"/>
    <mergeCell ref="B216:G216"/>
    <mergeCell ref="B217:G217"/>
    <mergeCell ref="B219:G219"/>
    <mergeCell ref="C225:G225"/>
    <mergeCell ref="F227:G227"/>
    <mergeCell ref="B228:G228"/>
    <mergeCell ref="C205:G205"/>
    <mergeCell ref="B207:G207"/>
    <mergeCell ref="B208:G208"/>
    <mergeCell ref="B209:G209"/>
    <mergeCell ref="B212:G212"/>
    <mergeCell ref="B213:G213"/>
    <mergeCell ref="B193:G193"/>
    <mergeCell ref="C195:G195"/>
    <mergeCell ref="B197:G197"/>
    <mergeCell ref="B198:G198"/>
    <mergeCell ref="B199:G199"/>
    <mergeCell ref="C201:G201"/>
    <mergeCell ref="B180:G180"/>
    <mergeCell ref="B181:G181"/>
    <mergeCell ref="B182:G182"/>
    <mergeCell ref="B186:G186"/>
    <mergeCell ref="F191:G191"/>
    <mergeCell ref="B192:G192"/>
    <mergeCell ref="C142:G142"/>
    <mergeCell ref="B145:G145"/>
    <mergeCell ref="B150:G150"/>
    <mergeCell ref="B151:G151"/>
    <mergeCell ref="B154:G154"/>
    <mergeCell ref="B155:G155"/>
    <mergeCell ref="B131:G131"/>
    <mergeCell ref="B135:G135"/>
    <mergeCell ref="B136:G136"/>
    <mergeCell ref="C138:G138"/>
    <mergeCell ref="B139:G139"/>
    <mergeCell ref="B140:G140"/>
    <mergeCell ref="B64:G64"/>
    <mergeCell ref="B65:G65"/>
    <mergeCell ref="C67:G67"/>
    <mergeCell ref="B68:G68"/>
    <mergeCell ref="B69:G69"/>
    <mergeCell ref="B130:G130"/>
    <mergeCell ref="C52:G52"/>
    <mergeCell ref="C53:G53"/>
    <mergeCell ref="C54:G54"/>
    <mergeCell ref="C57:G57"/>
    <mergeCell ref="C59:G59"/>
    <mergeCell ref="F63:G63"/>
    <mergeCell ref="C41:G41"/>
    <mergeCell ref="C42:G42"/>
    <mergeCell ref="C44:G44"/>
    <mergeCell ref="C46:G46"/>
    <mergeCell ref="C50:G50"/>
    <mergeCell ref="C51:G51"/>
    <mergeCell ref="C30:G30"/>
    <mergeCell ref="F35:G35"/>
    <mergeCell ref="C37:G37"/>
    <mergeCell ref="C38:G38"/>
    <mergeCell ref="C39:G39"/>
    <mergeCell ref="C40:G40"/>
    <mergeCell ref="C16:G16"/>
    <mergeCell ref="C18:G18"/>
    <mergeCell ref="C19:G19"/>
    <mergeCell ref="B25:G25"/>
    <mergeCell ref="B26:G26"/>
    <mergeCell ref="C28:G28"/>
    <mergeCell ref="B9:G9"/>
    <mergeCell ref="B10:G10"/>
    <mergeCell ref="B11:G11"/>
    <mergeCell ref="C13:G13"/>
    <mergeCell ref="C14:G14"/>
    <mergeCell ref="C15:G15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362"/>
  <sheetViews>
    <sheetView showGridLines="0" tabSelected="1" topLeftCell="A289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101</v>
      </c>
      <c r="C4" s="168" t="s">
        <v>102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678</v>
      </c>
      <c r="C8" s="218" t="s">
        <v>679</v>
      </c>
      <c r="D8" s="173"/>
      <c r="E8" s="176"/>
      <c r="F8" s="179">
        <f>SUM(G9:G16)</f>
        <v>0</v>
      </c>
      <c r="G8" s="180"/>
      <c r="H8" s="181"/>
      <c r="I8" s="195"/>
      <c r="J8" s="54"/>
    </row>
    <row r="9" spans="1:60" outlineLevel="1">
      <c r="A9" s="191"/>
      <c r="B9" s="225" t="s">
        <v>2119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69" t="s">
        <v>2120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montáž odvodňovacích žlabů a vpustí k odvodňovacím žlabům z polymerbetonu, včetně betonového lože popř. obetonování, s dodávkou žlabů a vpustí.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2121</v>
      </c>
      <c r="C11" s="219" t="s">
        <v>2122</v>
      </c>
      <c r="D11" s="174" t="s">
        <v>344</v>
      </c>
      <c r="E11" s="177">
        <v>5</v>
      </c>
      <c r="F11" s="182"/>
      <c r="G11" s="183">
        <f>E11*F11</f>
        <v>0</v>
      </c>
      <c r="H11" s="184" t="s">
        <v>2123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2</v>
      </c>
      <c r="B12" s="172" t="s">
        <v>2124</v>
      </c>
      <c r="C12" s="219" t="s">
        <v>2125</v>
      </c>
      <c r="D12" s="174" t="s">
        <v>249</v>
      </c>
      <c r="E12" s="177">
        <v>38</v>
      </c>
      <c r="F12" s="182"/>
      <c r="G12" s="183">
        <f>E12*F12</f>
        <v>0</v>
      </c>
      <c r="H12" s="184"/>
      <c r="I12" s="196" t="s">
        <v>151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20" t="s">
        <v>2126</v>
      </c>
      <c r="D13" s="175"/>
      <c r="E13" s="178"/>
      <c r="F13" s="185"/>
      <c r="G13" s="186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Včetně těla žlabu, pozinkované mřížky, aretace mřížky, spojek, těsnění</v>
      </c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20" t="s">
        <v>2127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Montáž včetně podložení žlabu izolantem a vypěnění prostoru mezi žlabem a izolantem PU pěnou.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20" t="s">
        <v>2128</v>
      </c>
      <c r="D15" s="175"/>
      <c r="E15" s="178"/>
      <c r="F15" s="185"/>
      <c r="G15" s="186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Pozor - žlab s integrovaným spádem a omezená výška podlahové vrstvy.</v>
      </c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2129</v>
      </c>
      <c r="D16" s="227"/>
      <c r="E16" s="230">
        <v>38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>
      <c r="A17" s="190" t="s">
        <v>145</v>
      </c>
      <c r="B17" s="171" t="s">
        <v>1480</v>
      </c>
      <c r="C17" s="218" t="s">
        <v>1481</v>
      </c>
      <c r="D17" s="173"/>
      <c r="E17" s="176"/>
      <c r="F17" s="187">
        <f>SUM(G18:G39)</f>
        <v>0</v>
      </c>
      <c r="G17" s="188"/>
      <c r="H17" s="181"/>
      <c r="I17" s="195"/>
      <c r="J17" s="54"/>
    </row>
    <row r="18" spans="1:60" outlineLevel="1">
      <c r="A18" s="191"/>
      <c r="B18" s="225" t="s">
        <v>1540</v>
      </c>
      <c r="C18" s="239"/>
      <c r="D18" s="226"/>
      <c r="E18" s="229"/>
      <c r="F18" s="232"/>
      <c r="G18" s="233"/>
      <c r="H18" s="184"/>
      <c r="I18" s="196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ht="22.5" outlineLevel="1">
      <c r="A19" s="191"/>
      <c r="B19" s="169" t="s">
        <v>1541</v>
      </c>
      <c r="C19" s="221"/>
      <c r="D19" s="192"/>
      <c r="E19" s="193"/>
      <c r="F19" s="194"/>
      <c r="G19" s="189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 t="str">
        <f>B19</f>
        <v>které se zřizují před úpravami povrchu, a obalení osazených dveřních zárubní před znečištěním při úpravách povrchu nástřikem plastických maltovin včetně pozdějšího odkrytí,</v>
      </c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3</v>
      </c>
      <c r="B20" s="172" t="s">
        <v>1542</v>
      </c>
      <c r="C20" s="219" t="s">
        <v>1543</v>
      </c>
      <c r="D20" s="174" t="s">
        <v>217</v>
      </c>
      <c r="E20" s="177">
        <v>56.94</v>
      </c>
      <c r="F20" s="182"/>
      <c r="G20" s="183">
        <f>E20*F20</f>
        <v>0</v>
      </c>
      <c r="H20" s="184" t="s">
        <v>507</v>
      </c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72"/>
      <c r="C21" s="240" t="s">
        <v>2130</v>
      </c>
      <c r="D21" s="227"/>
      <c r="E21" s="230">
        <v>19.2</v>
      </c>
      <c r="F21" s="183"/>
      <c r="G21" s="183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0" t="s">
        <v>2131</v>
      </c>
      <c r="D22" s="227"/>
      <c r="E22" s="230">
        <v>6.48</v>
      </c>
      <c r="F22" s="183"/>
      <c r="G22" s="183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40" t="s">
        <v>2132</v>
      </c>
      <c r="D23" s="227"/>
      <c r="E23" s="230">
        <v>4.2</v>
      </c>
      <c r="F23" s="183"/>
      <c r="G23" s="183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40" t="s">
        <v>2133</v>
      </c>
      <c r="D24" s="227"/>
      <c r="E24" s="230">
        <v>12.3</v>
      </c>
      <c r="F24" s="183"/>
      <c r="G24" s="183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40" t="s">
        <v>2134</v>
      </c>
      <c r="D25" s="227"/>
      <c r="E25" s="230">
        <v>14.76</v>
      </c>
      <c r="F25" s="183"/>
      <c r="G25" s="183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69" t="s">
        <v>1558</v>
      </c>
      <c r="C26" s="221"/>
      <c r="D26" s="192"/>
      <c r="E26" s="193"/>
      <c r="F26" s="194"/>
      <c r="G26" s="189"/>
      <c r="H26" s="184"/>
      <c r="I26" s="196"/>
      <c r="J26" s="163"/>
      <c r="K26" s="164">
        <v>1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4</v>
      </c>
      <c r="B27" s="172" t="s">
        <v>1559</v>
      </c>
      <c r="C27" s="219" t="s">
        <v>1560</v>
      </c>
      <c r="D27" s="174" t="s">
        <v>249</v>
      </c>
      <c r="E27" s="177">
        <v>175.3</v>
      </c>
      <c r="F27" s="182"/>
      <c r="G27" s="183">
        <f>E27*F27</f>
        <v>0</v>
      </c>
      <c r="H27" s="184" t="s">
        <v>540</v>
      </c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40" t="s">
        <v>2135</v>
      </c>
      <c r="D28" s="227"/>
      <c r="E28" s="230">
        <v>102.4</v>
      </c>
      <c r="F28" s="183"/>
      <c r="G28" s="183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40" t="s">
        <v>2136</v>
      </c>
      <c r="D29" s="227"/>
      <c r="E29" s="230">
        <v>28.8</v>
      </c>
      <c r="F29" s="183"/>
      <c r="G29" s="183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2137</v>
      </c>
      <c r="D30" s="227"/>
      <c r="E30" s="230">
        <v>11.6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40" t="s">
        <v>2138</v>
      </c>
      <c r="D31" s="227"/>
      <c r="E31" s="230">
        <v>32.5</v>
      </c>
      <c r="F31" s="183"/>
      <c r="G31" s="183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1568</v>
      </c>
      <c r="C32" s="221"/>
      <c r="D32" s="192"/>
      <c r="E32" s="193"/>
      <c r="F32" s="194"/>
      <c r="G32" s="189"/>
      <c r="H32" s="184"/>
      <c r="I32" s="196"/>
      <c r="J32" s="163"/>
      <c r="K32" s="164">
        <v>1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69" t="s">
        <v>1569</v>
      </c>
      <c r="C33" s="221"/>
      <c r="D33" s="192"/>
      <c r="E33" s="193"/>
      <c r="F33" s="194"/>
      <c r="G33" s="189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5</v>
      </c>
      <c r="B34" s="172" t="s">
        <v>1570</v>
      </c>
      <c r="C34" s="219" t="s">
        <v>2139</v>
      </c>
      <c r="D34" s="174" t="s">
        <v>217</v>
      </c>
      <c r="E34" s="177">
        <v>1372.8</v>
      </c>
      <c r="F34" s="182"/>
      <c r="G34" s="183">
        <f>E34*F34</f>
        <v>0</v>
      </c>
      <c r="H34" s="184" t="s">
        <v>507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2140</v>
      </c>
      <c r="D35" s="227"/>
      <c r="E35" s="230">
        <v>410</v>
      </c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40" t="s">
        <v>2141</v>
      </c>
      <c r="D36" s="227"/>
      <c r="E36" s="230">
        <v>480</v>
      </c>
      <c r="F36" s="183"/>
      <c r="G36" s="183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40" t="s">
        <v>2142</v>
      </c>
      <c r="D37" s="227"/>
      <c r="E37" s="230">
        <v>75</v>
      </c>
      <c r="F37" s="183"/>
      <c r="G37" s="183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40" t="s">
        <v>2143</v>
      </c>
      <c r="D38" s="227"/>
      <c r="E38" s="230">
        <v>280</v>
      </c>
      <c r="F38" s="183"/>
      <c r="G38" s="183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40" t="s">
        <v>2144</v>
      </c>
      <c r="D39" s="227"/>
      <c r="E39" s="230">
        <v>127.8</v>
      </c>
      <c r="F39" s="183"/>
      <c r="G39" s="183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>
      <c r="A40" s="190" t="s">
        <v>145</v>
      </c>
      <c r="B40" s="171" t="s">
        <v>695</v>
      </c>
      <c r="C40" s="218" t="s">
        <v>1600</v>
      </c>
      <c r="D40" s="173"/>
      <c r="E40" s="176"/>
      <c r="F40" s="187">
        <f>SUM(G41:G78)</f>
        <v>0</v>
      </c>
      <c r="G40" s="188"/>
      <c r="H40" s="181"/>
      <c r="I40" s="195"/>
      <c r="J40" s="54"/>
    </row>
    <row r="41" spans="1:60" outlineLevel="1">
      <c r="A41" s="191"/>
      <c r="B41" s="225" t="s">
        <v>2145</v>
      </c>
      <c r="C41" s="239"/>
      <c r="D41" s="226"/>
      <c r="E41" s="229"/>
      <c r="F41" s="232"/>
      <c r="G41" s="233"/>
      <c r="H41" s="184"/>
      <c r="I41" s="196"/>
      <c r="J41" s="163"/>
      <c r="K41" s="164">
        <v>1</v>
      </c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ht="22.5" outlineLevel="1">
      <c r="A42" s="191"/>
      <c r="B42" s="169" t="s">
        <v>2146</v>
      </c>
      <c r="C42" s="221"/>
      <c r="D42" s="192"/>
      <c r="E42" s="193"/>
      <c r="F42" s="194"/>
      <c r="G42" s="189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5" t="str">
        <f>B42</f>
        <v>s rámy a zárubněmi, zábradlí, předmětů oplechování apod., které se zřizují ještě před úpravami povrchu, před jejich znečištěním při úpravách povrchu nástřikem plastických (lepivých) maltovin</v>
      </c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6</v>
      </c>
      <c r="B43" s="172" t="s">
        <v>2147</v>
      </c>
      <c r="C43" s="219" t="s">
        <v>2148</v>
      </c>
      <c r="D43" s="174" t="s">
        <v>217</v>
      </c>
      <c r="E43" s="177">
        <v>54.58</v>
      </c>
      <c r="F43" s="182"/>
      <c r="G43" s="183">
        <f>E43*F43</f>
        <v>0</v>
      </c>
      <c r="H43" s="184" t="s">
        <v>507</v>
      </c>
      <c r="I43" s="196" t="s">
        <v>207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40" t="s">
        <v>2149</v>
      </c>
      <c r="D44" s="227"/>
      <c r="E44" s="230">
        <v>16</v>
      </c>
      <c r="F44" s="183"/>
      <c r="G44" s="183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40" t="s">
        <v>2150</v>
      </c>
      <c r="D45" s="227"/>
      <c r="E45" s="230">
        <v>11.7</v>
      </c>
      <c r="F45" s="183"/>
      <c r="G45" s="183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2151</v>
      </c>
      <c r="D46" s="227"/>
      <c r="E46" s="230">
        <v>3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2152</v>
      </c>
      <c r="D47" s="227"/>
      <c r="E47" s="230">
        <v>15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40" t="s">
        <v>2153</v>
      </c>
      <c r="D48" s="227"/>
      <c r="E48" s="230">
        <v>2.4</v>
      </c>
      <c r="F48" s="183"/>
      <c r="G48" s="183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40" t="s">
        <v>2154</v>
      </c>
      <c r="D49" s="227"/>
      <c r="E49" s="230">
        <v>6.48</v>
      </c>
      <c r="F49" s="183"/>
      <c r="G49" s="183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69" t="s">
        <v>1622</v>
      </c>
      <c r="C50" s="221"/>
      <c r="D50" s="192"/>
      <c r="E50" s="193"/>
      <c r="F50" s="194"/>
      <c r="G50" s="189"/>
      <c r="H50" s="184"/>
      <c r="I50" s="196"/>
      <c r="J50" s="163"/>
      <c r="K50" s="164">
        <v>1</v>
      </c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>
      <c r="A51" s="191"/>
      <c r="B51" s="169" t="s">
        <v>1623</v>
      </c>
      <c r="C51" s="221"/>
      <c r="D51" s="192"/>
      <c r="E51" s="193"/>
      <c r="F51" s="194"/>
      <c r="G51" s="189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5" t="str">
        <f>B51</f>
        <v>nanesení lepicího tmelu na izolační desky, nalepení desek, natažení stěrky, vtlačení výztužné tkaniny (1,15 m2/m2) a přehlazení stěrky. Položka obsahuje  5,0 m parapetních lišt na m2.</v>
      </c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7</v>
      </c>
      <c r="B52" s="172" t="s">
        <v>1624</v>
      </c>
      <c r="C52" s="219" t="s">
        <v>2155</v>
      </c>
      <c r="D52" s="174" t="s">
        <v>217</v>
      </c>
      <c r="E52" s="177">
        <v>10.36</v>
      </c>
      <c r="F52" s="182"/>
      <c r="G52" s="183">
        <f>E52*F52</f>
        <v>0</v>
      </c>
      <c r="H52" s="184" t="s">
        <v>507</v>
      </c>
      <c r="I52" s="196" t="s">
        <v>207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2156</v>
      </c>
      <c r="D53" s="227"/>
      <c r="E53" s="230">
        <v>6.4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40" t="s">
        <v>2157</v>
      </c>
      <c r="D54" s="227"/>
      <c r="E54" s="230">
        <v>2.16</v>
      </c>
      <c r="F54" s="183"/>
      <c r="G54" s="183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0" t="s">
        <v>2158</v>
      </c>
      <c r="D55" s="227"/>
      <c r="E55" s="230">
        <v>0.6</v>
      </c>
      <c r="F55" s="183"/>
      <c r="G55" s="183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0" t="s">
        <v>2159</v>
      </c>
      <c r="D56" s="227"/>
      <c r="E56" s="230">
        <v>1.2</v>
      </c>
      <c r="F56" s="183"/>
      <c r="G56" s="183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69" t="s">
        <v>2160</v>
      </c>
      <c r="C57" s="221"/>
      <c r="D57" s="192"/>
      <c r="E57" s="193"/>
      <c r="F57" s="194"/>
      <c r="G57" s="189"/>
      <c r="H57" s="184"/>
      <c r="I57" s="196"/>
      <c r="J57" s="164"/>
      <c r="K57" s="164">
        <v>1</v>
      </c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ht="22.5" outlineLevel="1">
      <c r="A58" s="191"/>
      <c r="B58" s="169" t="s">
        <v>2161</v>
      </c>
      <c r="C58" s="221"/>
      <c r="D58" s="192"/>
      <c r="E58" s="193"/>
      <c r="F58" s="194"/>
      <c r="G58" s="189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5" t="str">
        <f>B58</f>
        <v>nanesení lepicí stěrky na očištěný podklad nebo na izolační desky, nalepení tepelně izolačních fasádních desek z minerálních vláken, zajištění terčovými hmoždinkami, natažení podkladní stěrky, vtlačení výztužné sklolaminátové síťoviny a zahlazení, povrchová úprava omítkou. Vyztužení rohů lištami.</v>
      </c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69" t="s">
        <v>2162</v>
      </c>
      <c r="C59" s="221"/>
      <c r="D59" s="192"/>
      <c r="E59" s="193"/>
      <c r="F59" s="194"/>
      <c r="G59" s="189"/>
      <c r="H59" s="184"/>
      <c r="I59" s="196"/>
      <c r="J59" s="164"/>
      <c r="K59" s="164">
        <v>2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8</v>
      </c>
      <c r="B60" s="172" t="s">
        <v>2163</v>
      </c>
      <c r="C60" s="219" t="s">
        <v>2164</v>
      </c>
      <c r="D60" s="174" t="s">
        <v>249</v>
      </c>
      <c r="E60" s="177">
        <v>350.6</v>
      </c>
      <c r="F60" s="182"/>
      <c r="G60" s="183">
        <f>E60*F60</f>
        <v>0</v>
      </c>
      <c r="H60" s="184" t="s">
        <v>507</v>
      </c>
      <c r="I60" s="196" t="s">
        <v>207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20" t="s">
        <v>2165</v>
      </c>
      <c r="D61" s="175"/>
      <c r="E61" s="178"/>
      <c r="F61" s="185"/>
      <c r="G61" s="186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5" t="str">
        <f>C61</f>
        <v>viz detail ostění kotce</v>
      </c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40" t="s">
        <v>2166</v>
      </c>
      <c r="D62" s="227"/>
      <c r="E62" s="230">
        <v>102.4</v>
      </c>
      <c r="F62" s="183"/>
      <c r="G62" s="183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40" t="s">
        <v>2136</v>
      </c>
      <c r="D63" s="227"/>
      <c r="E63" s="230">
        <v>28.8</v>
      </c>
      <c r="F63" s="183"/>
      <c r="G63" s="183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40" t="s">
        <v>2137</v>
      </c>
      <c r="D64" s="227"/>
      <c r="E64" s="230">
        <v>11.6</v>
      </c>
      <c r="F64" s="183"/>
      <c r="G64" s="183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72"/>
      <c r="C65" s="240" t="s">
        <v>2138</v>
      </c>
      <c r="D65" s="227"/>
      <c r="E65" s="230">
        <v>32.5</v>
      </c>
      <c r="F65" s="183"/>
      <c r="G65" s="183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72"/>
      <c r="C66" s="240" t="s">
        <v>2135</v>
      </c>
      <c r="D66" s="227"/>
      <c r="E66" s="230">
        <v>102.4</v>
      </c>
      <c r="F66" s="183"/>
      <c r="G66" s="183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40" t="s">
        <v>2136</v>
      </c>
      <c r="D67" s="227"/>
      <c r="E67" s="230">
        <v>28.8</v>
      </c>
      <c r="F67" s="183"/>
      <c r="G67" s="183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40" t="s">
        <v>2137</v>
      </c>
      <c r="D68" s="227"/>
      <c r="E68" s="230">
        <v>11.6</v>
      </c>
      <c r="F68" s="183"/>
      <c r="G68" s="183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72"/>
      <c r="C69" s="240" t="s">
        <v>2138</v>
      </c>
      <c r="D69" s="227"/>
      <c r="E69" s="230">
        <v>32.5</v>
      </c>
      <c r="F69" s="183"/>
      <c r="G69" s="183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ht="22.5" outlineLevel="1">
      <c r="A70" s="191">
        <v>9</v>
      </c>
      <c r="B70" s="172" t="s">
        <v>2167</v>
      </c>
      <c r="C70" s="219" t="s">
        <v>1638</v>
      </c>
      <c r="D70" s="174" t="s">
        <v>217</v>
      </c>
      <c r="E70" s="177">
        <v>43.66</v>
      </c>
      <c r="F70" s="182"/>
      <c r="G70" s="183">
        <f>E70*F70</f>
        <v>0</v>
      </c>
      <c r="H70" s="184"/>
      <c r="I70" s="196" t="s">
        <v>151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20" t="s">
        <v>1639</v>
      </c>
      <c r="D71" s="175"/>
      <c r="E71" s="178"/>
      <c r="F71" s="185"/>
      <c r="G71" s="186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5" t="str">
        <f>C71</f>
        <v>Izolant - Spec 01.06.</v>
      </c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40" t="s">
        <v>2168</v>
      </c>
      <c r="D72" s="227"/>
      <c r="E72" s="230">
        <v>46.18</v>
      </c>
      <c r="F72" s="183"/>
      <c r="G72" s="183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40" t="s">
        <v>2169</v>
      </c>
      <c r="D73" s="227"/>
      <c r="E73" s="230">
        <v>-2.52</v>
      </c>
      <c r="F73" s="183"/>
      <c r="G73" s="183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ht="22.5" outlineLevel="1">
      <c r="A74" s="191">
        <v>10</v>
      </c>
      <c r="B74" s="172" t="s">
        <v>2170</v>
      </c>
      <c r="C74" s="219" t="s">
        <v>2171</v>
      </c>
      <c r="D74" s="174" t="s">
        <v>217</v>
      </c>
      <c r="E74" s="177">
        <v>70.12</v>
      </c>
      <c r="F74" s="182"/>
      <c r="G74" s="183">
        <f>E74*F74</f>
        <v>0</v>
      </c>
      <c r="H74" s="184"/>
      <c r="I74" s="196" t="s">
        <v>151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2172</v>
      </c>
      <c r="D75" s="227"/>
      <c r="E75" s="230">
        <v>40.96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2173</v>
      </c>
      <c r="D76" s="227"/>
      <c r="E76" s="230">
        <v>11.52</v>
      </c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2174</v>
      </c>
      <c r="D77" s="227"/>
      <c r="E77" s="230">
        <v>4.6399999999999997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2175</v>
      </c>
      <c r="D78" s="227"/>
      <c r="E78" s="230">
        <v>13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>
      <c r="A79" s="190" t="s">
        <v>145</v>
      </c>
      <c r="B79" s="171" t="s">
        <v>1641</v>
      </c>
      <c r="C79" s="218" t="s">
        <v>1642</v>
      </c>
      <c r="D79" s="173"/>
      <c r="E79" s="176"/>
      <c r="F79" s="187">
        <f>SUM(G80:G126)</f>
        <v>0</v>
      </c>
      <c r="G79" s="188"/>
      <c r="H79" s="181"/>
      <c r="I79" s="195"/>
    </row>
    <row r="80" spans="1:60" outlineLevel="1">
      <c r="A80" s="191"/>
      <c r="B80" s="225" t="s">
        <v>1650</v>
      </c>
      <c r="C80" s="239"/>
      <c r="D80" s="226"/>
      <c r="E80" s="229"/>
      <c r="F80" s="232"/>
      <c r="G80" s="233"/>
      <c r="H80" s="184"/>
      <c r="I80" s="196"/>
      <c r="J80" s="164"/>
      <c r="K80" s="164">
        <v>1</v>
      </c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69" t="s">
        <v>1651</v>
      </c>
      <c r="C81" s="221"/>
      <c r="D81" s="192"/>
      <c r="E81" s="193"/>
      <c r="F81" s="194"/>
      <c r="G81" s="189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11</v>
      </c>
      <c r="B82" s="172" t="s">
        <v>1652</v>
      </c>
      <c r="C82" s="219" t="s">
        <v>2176</v>
      </c>
      <c r="D82" s="174" t="s">
        <v>256</v>
      </c>
      <c r="E82" s="177">
        <v>36</v>
      </c>
      <c r="F82" s="182"/>
      <c r="G82" s="183">
        <f>E82*F82</f>
        <v>0</v>
      </c>
      <c r="H82" s="184" t="s">
        <v>507</v>
      </c>
      <c r="I82" s="196" t="s">
        <v>207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69" t="s">
        <v>1654</v>
      </c>
      <c r="C83" s="221"/>
      <c r="D83" s="192"/>
      <c r="E83" s="193"/>
      <c r="F83" s="194"/>
      <c r="G83" s="189"/>
      <c r="H83" s="184"/>
      <c r="I83" s="196"/>
      <c r="J83" s="164"/>
      <c r="K83" s="164">
        <v>1</v>
      </c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69" t="s">
        <v>1655</v>
      </c>
      <c r="C84" s="221"/>
      <c r="D84" s="192"/>
      <c r="E84" s="193"/>
      <c r="F84" s="194"/>
      <c r="G84" s="189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>
        <v>12</v>
      </c>
      <c r="B85" s="172" t="s">
        <v>1656</v>
      </c>
      <c r="C85" s="219" t="s">
        <v>2176</v>
      </c>
      <c r="D85" s="174" t="s">
        <v>256</v>
      </c>
      <c r="E85" s="177">
        <v>36</v>
      </c>
      <c r="F85" s="182"/>
      <c r="G85" s="183">
        <f>E85*F85</f>
        <v>0</v>
      </c>
      <c r="H85" s="184" t="s">
        <v>507</v>
      </c>
      <c r="I85" s="196" t="s">
        <v>207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69" t="s">
        <v>2177</v>
      </c>
      <c r="C86" s="221"/>
      <c r="D86" s="192"/>
      <c r="E86" s="193"/>
      <c r="F86" s="194"/>
      <c r="G86" s="189"/>
      <c r="H86" s="184"/>
      <c r="I86" s="196"/>
      <c r="J86" s="164"/>
      <c r="K86" s="164">
        <v>1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69" t="s">
        <v>2178</v>
      </c>
      <c r="C87" s="221"/>
      <c r="D87" s="192"/>
      <c r="E87" s="193"/>
      <c r="F87" s="194"/>
      <c r="G87" s="189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>
        <v>13</v>
      </c>
      <c r="B88" s="172" t="s">
        <v>2179</v>
      </c>
      <c r="C88" s="219" t="s">
        <v>2176</v>
      </c>
      <c r="D88" s="174" t="s">
        <v>256</v>
      </c>
      <c r="E88" s="177">
        <v>36</v>
      </c>
      <c r="F88" s="182"/>
      <c r="G88" s="183">
        <f>E88*F88</f>
        <v>0</v>
      </c>
      <c r="H88" s="184" t="s">
        <v>507</v>
      </c>
      <c r="I88" s="196" t="s">
        <v>207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>
        <v>14</v>
      </c>
      <c r="B89" s="172" t="s">
        <v>1682</v>
      </c>
      <c r="C89" s="219" t="s">
        <v>1683</v>
      </c>
      <c r="D89" s="174" t="s">
        <v>256</v>
      </c>
      <c r="E89" s="177">
        <v>36.0045</v>
      </c>
      <c r="F89" s="182"/>
      <c r="G89" s="183">
        <f>E89*F89</f>
        <v>0</v>
      </c>
      <c r="H89" s="184"/>
      <c r="I89" s="196" t="s">
        <v>151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72"/>
      <c r="C90" s="220" t="s">
        <v>2180</v>
      </c>
      <c r="D90" s="175"/>
      <c r="E90" s="178"/>
      <c r="F90" s="185"/>
      <c r="G90" s="186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5" t="str">
        <f>C90</f>
        <v>(spec 04.01)</v>
      </c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40" t="s">
        <v>2181</v>
      </c>
      <c r="D91" s="227"/>
      <c r="E91" s="230">
        <v>2.6537000000000002</v>
      </c>
      <c r="F91" s="183"/>
      <c r="G91" s="183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2182</v>
      </c>
      <c r="D92" s="227"/>
      <c r="E92" s="230">
        <v>1.3363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40" t="s">
        <v>2183</v>
      </c>
      <c r="D93" s="227"/>
      <c r="E93" s="230">
        <v>6.0129999999999999</v>
      </c>
      <c r="F93" s="183"/>
      <c r="G93" s="183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/>
      <c r="B94" s="172"/>
      <c r="C94" s="240" t="s">
        <v>2184</v>
      </c>
      <c r="D94" s="227"/>
      <c r="E94" s="230">
        <v>5.7519</v>
      </c>
      <c r="F94" s="183"/>
      <c r="G94" s="183"/>
      <c r="H94" s="184"/>
      <c r="I94" s="196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40" t="s">
        <v>2185</v>
      </c>
      <c r="D95" s="227"/>
      <c r="E95" s="230">
        <v>6.0606</v>
      </c>
      <c r="F95" s="183"/>
      <c r="G95" s="183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72"/>
      <c r="C96" s="240" t="s">
        <v>2186</v>
      </c>
      <c r="D96" s="227"/>
      <c r="E96" s="230">
        <v>6.1390000000000002</v>
      </c>
      <c r="F96" s="183"/>
      <c r="G96" s="183"/>
      <c r="H96" s="184"/>
      <c r="I96" s="196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40" t="s">
        <v>2187</v>
      </c>
      <c r="D97" s="227"/>
      <c r="E97" s="230">
        <v>3.8780000000000001</v>
      </c>
      <c r="F97" s="183"/>
      <c r="G97" s="183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40" t="s">
        <v>2188</v>
      </c>
      <c r="D98" s="227"/>
      <c r="E98" s="230">
        <v>4.1719999999999997</v>
      </c>
      <c r="F98" s="183"/>
      <c r="G98" s="183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>
        <v>15</v>
      </c>
      <c r="B99" s="172" t="s">
        <v>1688</v>
      </c>
      <c r="C99" s="219" t="s">
        <v>1689</v>
      </c>
      <c r="D99" s="174" t="s">
        <v>249</v>
      </c>
      <c r="E99" s="177">
        <v>925.5</v>
      </c>
      <c r="F99" s="182"/>
      <c r="G99" s="183">
        <f>E99*F99</f>
        <v>0</v>
      </c>
      <c r="H99" s="184"/>
      <c r="I99" s="196" t="s">
        <v>151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/>
      <c r="B100" s="172"/>
      <c r="C100" s="220" t="s">
        <v>1690</v>
      </c>
      <c r="D100" s="175"/>
      <c r="E100" s="178"/>
      <c r="F100" s="185"/>
      <c r="G100" s="186"/>
      <c r="H100" s="184"/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5" t="str">
        <f>C100</f>
        <v>Těsnící tmel polyueratanový specifikace (14.01)</v>
      </c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/>
      <c r="B101" s="172"/>
      <c r="C101" s="240" t="s">
        <v>2189</v>
      </c>
      <c r="D101" s="227"/>
      <c r="E101" s="230">
        <v>72</v>
      </c>
      <c r="F101" s="183"/>
      <c r="G101" s="183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2190</v>
      </c>
      <c r="D102" s="227"/>
      <c r="E102" s="230">
        <v>17</v>
      </c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2191</v>
      </c>
      <c r="D103" s="227"/>
      <c r="E103" s="230">
        <v>17</v>
      </c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40" t="s">
        <v>2192</v>
      </c>
      <c r="D104" s="227"/>
      <c r="E104" s="230">
        <v>20</v>
      </c>
      <c r="F104" s="183"/>
      <c r="G104" s="183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2193</v>
      </c>
      <c r="D105" s="227"/>
      <c r="E105" s="230">
        <v>5.2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223</v>
      </c>
      <c r="D106" s="227"/>
      <c r="E106" s="230"/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2194</v>
      </c>
      <c r="D107" s="227"/>
      <c r="E107" s="230">
        <v>130.5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2195</v>
      </c>
      <c r="D108" s="227"/>
      <c r="E108" s="230">
        <v>35.799999999999997</v>
      </c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2196</v>
      </c>
      <c r="D109" s="227"/>
      <c r="E109" s="230">
        <v>23.3</v>
      </c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40" t="s">
        <v>2197</v>
      </c>
      <c r="D110" s="227"/>
      <c r="E110" s="230">
        <v>78</v>
      </c>
      <c r="F110" s="183"/>
      <c r="G110" s="183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40" t="s">
        <v>2198</v>
      </c>
      <c r="D111" s="227"/>
      <c r="E111" s="230">
        <v>23.4</v>
      </c>
      <c r="F111" s="183"/>
      <c r="G111" s="183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/>
      <c r="B112" s="172"/>
      <c r="C112" s="240" t="s">
        <v>223</v>
      </c>
      <c r="D112" s="227"/>
      <c r="E112" s="230"/>
      <c r="F112" s="183"/>
      <c r="G112" s="183"/>
      <c r="H112" s="184"/>
      <c r="I112" s="196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40" t="s">
        <v>2199</v>
      </c>
      <c r="D113" s="227"/>
      <c r="E113" s="230">
        <v>125</v>
      </c>
      <c r="F113" s="183"/>
      <c r="G113" s="183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40" t="s">
        <v>2200</v>
      </c>
      <c r="D114" s="227"/>
      <c r="E114" s="230">
        <v>41</v>
      </c>
      <c r="F114" s="183"/>
      <c r="G114" s="183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40" t="s">
        <v>2196</v>
      </c>
      <c r="D115" s="227"/>
      <c r="E115" s="230">
        <v>23.3</v>
      </c>
      <c r="F115" s="183"/>
      <c r="G115" s="183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40" t="s">
        <v>2201</v>
      </c>
      <c r="D116" s="227"/>
      <c r="E116" s="230">
        <v>80</v>
      </c>
      <c r="F116" s="183"/>
      <c r="G116" s="183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72"/>
      <c r="C117" s="240" t="s">
        <v>2202</v>
      </c>
      <c r="D117" s="227"/>
      <c r="E117" s="230">
        <v>26</v>
      </c>
      <c r="F117" s="183"/>
      <c r="G117" s="183"/>
      <c r="H117" s="184"/>
      <c r="I117" s="196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72"/>
      <c r="C118" s="240" t="s">
        <v>223</v>
      </c>
      <c r="D118" s="227"/>
      <c r="E118" s="230"/>
      <c r="F118" s="183"/>
      <c r="G118" s="183"/>
      <c r="H118" s="184"/>
      <c r="I118" s="196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/>
      <c r="B119" s="172"/>
      <c r="C119" s="240" t="s">
        <v>2203</v>
      </c>
      <c r="D119" s="227"/>
      <c r="E119" s="230">
        <v>92</v>
      </c>
      <c r="F119" s="183"/>
      <c r="G119" s="183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40" t="s">
        <v>2204</v>
      </c>
      <c r="D120" s="227"/>
      <c r="E120" s="230">
        <v>30</v>
      </c>
      <c r="F120" s="183"/>
      <c r="G120" s="183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40" t="s">
        <v>2205</v>
      </c>
      <c r="D121" s="227"/>
      <c r="E121" s="230">
        <v>12.4</v>
      </c>
      <c r="F121" s="183"/>
      <c r="G121" s="183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40" t="s">
        <v>2206</v>
      </c>
      <c r="D122" s="227"/>
      <c r="E122" s="230">
        <v>58</v>
      </c>
      <c r="F122" s="183"/>
      <c r="G122" s="183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72"/>
      <c r="C123" s="240" t="s">
        <v>2207</v>
      </c>
      <c r="D123" s="227"/>
      <c r="E123" s="230">
        <v>15.6</v>
      </c>
      <c r="F123" s="183"/>
      <c r="G123" s="183"/>
      <c r="H123" s="184"/>
      <c r="I123" s="196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>
        <v>16</v>
      </c>
      <c r="B124" s="172" t="s">
        <v>2208</v>
      </c>
      <c r="C124" s="219" t="s">
        <v>2209</v>
      </c>
      <c r="D124" s="174" t="s">
        <v>1242</v>
      </c>
      <c r="E124" s="177">
        <v>250</v>
      </c>
      <c r="F124" s="182"/>
      <c r="G124" s="183">
        <f>E124*F124</f>
        <v>0</v>
      </c>
      <c r="H124" s="184"/>
      <c r="I124" s="196" t="s">
        <v>151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/>
      <c r="B125" s="172"/>
      <c r="C125" s="220" t="s">
        <v>1690</v>
      </c>
      <c r="D125" s="175"/>
      <c r="E125" s="178"/>
      <c r="F125" s="185"/>
      <c r="G125" s="186"/>
      <c r="H125" s="184"/>
      <c r="I125" s="196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5" t="str">
        <f>C125</f>
        <v>Těsnící tmel polyueratanový specifikace (14.01)</v>
      </c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40" t="s">
        <v>2210</v>
      </c>
      <c r="D126" s="227"/>
      <c r="E126" s="230">
        <v>250</v>
      </c>
      <c r="F126" s="183"/>
      <c r="G126" s="183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>
      <c r="A127" s="190" t="s">
        <v>145</v>
      </c>
      <c r="B127" s="171" t="s">
        <v>304</v>
      </c>
      <c r="C127" s="218" t="s">
        <v>305</v>
      </c>
      <c r="D127" s="173"/>
      <c r="E127" s="176"/>
      <c r="F127" s="187">
        <f>SUM(G128:G131)</f>
        <v>0</v>
      </c>
      <c r="G127" s="188"/>
      <c r="H127" s="181"/>
      <c r="I127" s="195"/>
    </row>
    <row r="128" spans="1:60" outlineLevel="1">
      <c r="A128" s="191"/>
      <c r="B128" s="225" t="s">
        <v>708</v>
      </c>
      <c r="C128" s="239"/>
      <c r="D128" s="226"/>
      <c r="E128" s="229"/>
      <c r="F128" s="232"/>
      <c r="G128" s="233"/>
      <c r="H128" s="184"/>
      <c r="I128" s="196"/>
      <c r="J128" s="164"/>
      <c r="K128" s="164">
        <v>1</v>
      </c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>
        <v>17</v>
      </c>
      <c r="B129" s="172" t="s">
        <v>709</v>
      </c>
      <c r="C129" s="219" t="s">
        <v>710</v>
      </c>
      <c r="D129" s="174" t="s">
        <v>217</v>
      </c>
      <c r="E129" s="177">
        <v>103</v>
      </c>
      <c r="F129" s="182"/>
      <c r="G129" s="183">
        <f>E129*F129</f>
        <v>0</v>
      </c>
      <c r="H129" s="184" t="s">
        <v>309</v>
      </c>
      <c r="I129" s="196" t="s">
        <v>207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>
        <v>18</v>
      </c>
      <c r="B130" s="172" t="s">
        <v>711</v>
      </c>
      <c r="C130" s="219" t="s">
        <v>712</v>
      </c>
      <c r="D130" s="174" t="s">
        <v>217</v>
      </c>
      <c r="E130" s="177">
        <v>86</v>
      </c>
      <c r="F130" s="182"/>
      <c r="G130" s="183">
        <f>E130*F130</f>
        <v>0</v>
      </c>
      <c r="H130" s="184" t="s">
        <v>309</v>
      </c>
      <c r="I130" s="196" t="s">
        <v>207</v>
      </c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>
        <v>21</v>
      </c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>
        <v>19</v>
      </c>
      <c r="B131" s="172" t="s">
        <v>713</v>
      </c>
      <c r="C131" s="219" t="s">
        <v>714</v>
      </c>
      <c r="D131" s="174" t="s">
        <v>217</v>
      </c>
      <c r="E131" s="177">
        <v>34</v>
      </c>
      <c r="F131" s="182"/>
      <c r="G131" s="183">
        <f>E131*F131</f>
        <v>0</v>
      </c>
      <c r="H131" s="184" t="s">
        <v>309</v>
      </c>
      <c r="I131" s="196" t="s">
        <v>207</v>
      </c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>
        <v>21</v>
      </c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>
      <c r="A132" s="190" t="s">
        <v>145</v>
      </c>
      <c r="B132" s="171" t="s">
        <v>1154</v>
      </c>
      <c r="C132" s="218" t="s">
        <v>2211</v>
      </c>
      <c r="D132" s="173"/>
      <c r="E132" s="176"/>
      <c r="F132" s="187">
        <f>SUM(G133:G159)</f>
        <v>0</v>
      </c>
      <c r="G132" s="188"/>
      <c r="H132" s="181"/>
      <c r="I132" s="195"/>
    </row>
    <row r="133" spans="1:60" outlineLevel="1">
      <c r="A133" s="191"/>
      <c r="B133" s="225" t="s">
        <v>1156</v>
      </c>
      <c r="C133" s="239"/>
      <c r="D133" s="226"/>
      <c r="E133" s="229"/>
      <c r="F133" s="232"/>
      <c r="G133" s="233"/>
      <c r="H133" s="184"/>
      <c r="I133" s="196"/>
      <c r="J133" s="164"/>
      <c r="K133" s="164">
        <v>1</v>
      </c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ht="22.5" outlineLevel="1">
      <c r="A134" s="191"/>
      <c r="B134" s="169" t="s">
        <v>1157</v>
      </c>
      <c r="C134" s="221"/>
      <c r="D134" s="192"/>
      <c r="E134" s="193"/>
      <c r="F134" s="194"/>
      <c r="G134" s="189"/>
      <c r="H134" s="184"/>
      <c r="I134" s="196"/>
      <c r="J134" s="164"/>
      <c r="K134" s="164">
        <v>2</v>
      </c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5" t="str">
        <f>B134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>
        <v>20</v>
      </c>
      <c r="B135" s="172" t="s">
        <v>1158</v>
      </c>
      <c r="C135" s="219" t="s">
        <v>2212</v>
      </c>
      <c r="D135" s="174" t="s">
        <v>217</v>
      </c>
      <c r="E135" s="177">
        <v>550</v>
      </c>
      <c r="F135" s="182"/>
      <c r="G135" s="183">
        <f>E135*F135</f>
        <v>0</v>
      </c>
      <c r="H135" s="184" t="s">
        <v>507</v>
      </c>
      <c r="I135" s="196" t="s">
        <v>207</v>
      </c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>
        <v>21</v>
      </c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/>
      <c r="B136" s="172"/>
      <c r="C136" s="220" t="s">
        <v>2213</v>
      </c>
      <c r="D136" s="175"/>
      <c r="E136" s="178"/>
      <c r="F136" s="185"/>
      <c r="G136" s="186"/>
      <c r="H136" s="184"/>
      <c r="I136" s="196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5" t="str">
        <f>C136</f>
        <v>Průběžný a konečný úklid stavby</v>
      </c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40" t="s">
        <v>2214</v>
      </c>
      <c r="D137" s="227"/>
      <c r="E137" s="230">
        <v>550</v>
      </c>
      <c r="F137" s="183"/>
      <c r="G137" s="183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69" t="s">
        <v>1715</v>
      </c>
      <c r="C138" s="221"/>
      <c r="D138" s="192"/>
      <c r="E138" s="193"/>
      <c r="F138" s="194"/>
      <c r="G138" s="189"/>
      <c r="H138" s="184"/>
      <c r="I138" s="196"/>
      <c r="J138" s="164"/>
      <c r="K138" s="164">
        <v>1</v>
      </c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>
        <v>21</v>
      </c>
      <c r="B139" s="172" t="s">
        <v>1716</v>
      </c>
      <c r="C139" s="219" t="s">
        <v>1717</v>
      </c>
      <c r="D139" s="174" t="s">
        <v>217</v>
      </c>
      <c r="E139" s="177">
        <v>54.58</v>
      </c>
      <c r="F139" s="182"/>
      <c r="G139" s="183">
        <f>E139*F139</f>
        <v>0</v>
      </c>
      <c r="H139" s="184" t="s">
        <v>540</v>
      </c>
      <c r="I139" s="196" t="s">
        <v>207</v>
      </c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>
        <v>21</v>
      </c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40" t="s">
        <v>2215</v>
      </c>
      <c r="D140" s="227"/>
      <c r="E140" s="230">
        <v>16</v>
      </c>
      <c r="F140" s="183"/>
      <c r="G140" s="183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40" t="s">
        <v>2150</v>
      </c>
      <c r="D141" s="227"/>
      <c r="E141" s="230">
        <v>11.7</v>
      </c>
      <c r="F141" s="183"/>
      <c r="G141" s="183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/>
      <c r="B142" s="172"/>
      <c r="C142" s="240" t="s">
        <v>2151</v>
      </c>
      <c r="D142" s="227"/>
      <c r="E142" s="230">
        <v>3</v>
      </c>
      <c r="F142" s="183"/>
      <c r="G142" s="183"/>
      <c r="H142" s="184"/>
      <c r="I142" s="196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40" t="s">
        <v>2152</v>
      </c>
      <c r="D143" s="227"/>
      <c r="E143" s="230">
        <v>15</v>
      </c>
      <c r="F143" s="183"/>
      <c r="G143" s="183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/>
      <c r="B144" s="172"/>
      <c r="C144" s="240" t="s">
        <v>2153</v>
      </c>
      <c r="D144" s="227"/>
      <c r="E144" s="230">
        <v>2.4</v>
      </c>
      <c r="F144" s="183"/>
      <c r="G144" s="183"/>
      <c r="H144" s="184"/>
      <c r="I144" s="196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72"/>
      <c r="C145" s="240" t="s">
        <v>2154</v>
      </c>
      <c r="D145" s="227"/>
      <c r="E145" s="230">
        <v>6.48</v>
      </c>
      <c r="F145" s="183"/>
      <c r="G145" s="183"/>
      <c r="H145" s="184"/>
      <c r="I145" s="196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>
        <v>22</v>
      </c>
      <c r="B146" s="172" t="s">
        <v>1736</v>
      </c>
      <c r="C146" s="219" t="s">
        <v>2216</v>
      </c>
      <c r="D146" s="174" t="s">
        <v>249</v>
      </c>
      <c r="E146" s="177">
        <v>20</v>
      </c>
      <c r="F146" s="182"/>
      <c r="G146" s="183">
        <f>E146*F146</f>
        <v>0</v>
      </c>
      <c r="H146" s="184"/>
      <c r="I146" s="196" t="s">
        <v>151</v>
      </c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>
        <v>21</v>
      </c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20" t="s">
        <v>2217</v>
      </c>
      <c r="D147" s="175"/>
      <c r="E147" s="178"/>
      <c r="F147" s="185"/>
      <c r="G147" s="186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5" t="str">
        <f>C147</f>
        <v>OBKLADY STÁVAJÍCH OCELOVÝCH SLOUPŮ SMĚREM DO EXTERIÉRU.</v>
      </c>
      <c r="BB147" s="164"/>
      <c r="BC147" s="164"/>
      <c r="BD147" s="164"/>
      <c r="BE147" s="164"/>
      <c r="BF147" s="164"/>
      <c r="BG147" s="164"/>
      <c r="BH147" s="164"/>
    </row>
    <row r="148" spans="1:60" outlineLevel="1">
      <c r="A148" s="191"/>
      <c r="B148" s="172"/>
      <c r="C148" s="241" t="s">
        <v>223</v>
      </c>
      <c r="D148" s="228"/>
      <c r="E148" s="231"/>
      <c r="F148" s="234"/>
      <c r="G148" s="234"/>
      <c r="H148" s="184"/>
      <c r="I148" s="196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/>
      <c r="B149" s="172"/>
      <c r="C149" s="241" t="s">
        <v>223</v>
      </c>
      <c r="D149" s="228"/>
      <c r="E149" s="231"/>
      <c r="F149" s="234"/>
      <c r="G149" s="234"/>
      <c r="H149" s="184"/>
      <c r="I149" s="196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72"/>
      <c r="C150" s="220" t="s">
        <v>2116</v>
      </c>
      <c r="D150" s="175"/>
      <c r="E150" s="178"/>
      <c r="F150" s="185"/>
      <c r="G150" s="186"/>
      <c r="H150" s="184"/>
      <c r="I150" s="196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5" t="str">
        <f>C150</f>
        <v>Včetně:</v>
      </c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/>
      <c r="B151" s="172"/>
      <c r="C151" s="220" t="s">
        <v>2218</v>
      </c>
      <c r="D151" s="175"/>
      <c r="E151" s="178"/>
      <c r="F151" s="185"/>
      <c r="G151" s="186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5" t="str">
        <f>C151</f>
        <v>- ocelové nosné kce</v>
      </c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20" t="s">
        <v>1439</v>
      </c>
      <c r="D152" s="175"/>
      <c r="E152" s="178"/>
      <c r="F152" s="185"/>
      <c r="G152" s="186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5" t="str">
        <f>C152</f>
        <v>- nezbytné úpravy desek na příslušný rozměr,</v>
      </c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72"/>
      <c r="C153" s="220" t="s">
        <v>2117</v>
      </c>
      <c r="D153" s="175"/>
      <c r="E153" s="178"/>
      <c r="F153" s="185"/>
      <c r="G153" s="186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5" t="str">
        <f>C153</f>
        <v>- úpravy rohů, koutů a hran konstrukcí</v>
      </c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20" t="s">
        <v>2219</v>
      </c>
      <c r="D154" s="175"/>
      <c r="E154" s="178"/>
      <c r="F154" s="185"/>
      <c r="G154" s="186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5" t="str">
        <f>C154</f>
        <v>- bez tmelení</v>
      </c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/>
      <c r="B155" s="172"/>
      <c r="C155" s="241" t="s">
        <v>223</v>
      </c>
      <c r="D155" s="228"/>
      <c r="E155" s="231"/>
      <c r="F155" s="234"/>
      <c r="G155" s="234"/>
      <c r="H155" s="184"/>
      <c r="I155" s="196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/>
      <c r="B156" s="172"/>
      <c r="C156" s="220" t="s">
        <v>1465</v>
      </c>
      <c r="D156" s="175"/>
      <c r="E156" s="178"/>
      <c r="F156" s="185"/>
      <c r="G156" s="186"/>
      <c r="H156" s="184"/>
      <c r="I156" s="196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5" t="str">
        <f>C156</f>
        <v>Specifika montáže a popis desek uveden v části D - specifikace.</v>
      </c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20" t="s">
        <v>2220</v>
      </c>
      <c r="D157" s="175"/>
      <c r="E157" s="178"/>
      <c r="F157" s="185"/>
      <c r="G157" s="186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5" t="str">
        <f>C157</f>
        <v>Deska tl. 15mm se zvýšenou odolnos1tí proti vodě a povětrnostním vlivům. (spec. 11.04)</v>
      </c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20" t="s">
        <v>2221</v>
      </c>
      <c r="D158" s="175"/>
      <c r="E158" s="178"/>
      <c r="F158" s="185"/>
      <c r="G158" s="186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5" t="str">
        <f>C158</f>
        <v>Včetně utěsnění obvodové spáry PU tmelem.</v>
      </c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40" t="s">
        <v>2222</v>
      </c>
      <c r="D159" s="227"/>
      <c r="E159" s="230">
        <v>20</v>
      </c>
      <c r="F159" s="183"/>
      <c r="G159" s="183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>
      <c r="A160" s="190" t="s">
        <v>145</v>
      </c>
      <c r="B160" s="171" t="s">
        <v>724</v>
      </c>
      <c r="C160" s="218" t="s">
        <v>725</v>
      </c>
      <c r="D160" s="173"/>
      <c r="E160" s="176"/>
      <c r="F160" s="187">
        <f>SUM(G161:G163)</f>
        <v>0</v>
      </c>
      <c r="G160" s="188"/>
      <c r="H160" s="181"/>
      <c r="I160" s="195"/>
    </row>
    <row r="161" spans="1:60" outlineLevel="1">
      <c r="A161" s="191"/>
      <c r="B161" s="225" t="s">
        <v>726</v>
      </c>
      <c r="C161" s="239"/>
      <c r="D161" s="226"/>
      <c r="E161" s="229"/>
      <c r="F161" s="232"/>
      <c r="G161" s="233"/>
      <c r="H161" s="184"/>
      <c r="I161" s="196"/>
      <c r="J161" s="164"/>
      <c r="K161" s="164">
        <v>1</v>
      </c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ht="22.5" outlineLevel="1">
      <c r="A162" s="191"/>
      <c r="B162" s="169" t="s">
        <v>727</v>
      </c>
      <c r="C162" s="221"/>
      <c r="D162" s="192"/>
      <c r="E162" s="193"/>
      <c r="F162" s="194"/>
      <c r="G162" s="189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5" t="str">
        <f>B162</f>
        <v>přesun hmot pro budovy občanské výstavby (JKSO 801), budovy pro bydlení (JKSO 803) budovy pro výrobu a služby (JKSO 812) s nosnou svislou konstrukcí zděnou z cihel nebo tvárnic nebo kovovou</v>
      </c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>
        <v>23</v>
      </c>
      <c r="B163" s="172" t="s">
        <v>728</v>
      </c>
      <c r="C163" s="219" t="s">
        <v>729</v>
      </c>
      <c r="D163" s="174" t="s">
        <v>426</v>
      </c>
      <c r="E163" s="177">
        <v>109.91580999999999</v>
      </c>
      <c r="F163" s="182"/>
      <c r="G163" s="183">
        <f>E163*F163</f>
        <v>0</v>
      </c>
      <c r="H163" s="184" t="s">
        <v>507</v>
      </c>
      <c r="I163" s="196" t="s">
        <v>207</v>
      </c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>
        <v>21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>
      <c r="A164" s="190" t="s">
        <v>145</v>
      </c>
      <c r="B164" s="171" t="s">
        <v>1263</v>
      </c>
      <c r="C164" s="218" t="s">
        <v>1264</v>
      </c>
      <c r="D164" s="173"/>
      <c r="E164" s="176"/>
      <c r="F164" s="187">
        <f>SUM(G165:G222)</f>
        <v>0</v>
      </c>
      <c r="G164" s="188"/>
      <c r="H164" s="181"/>
      <c r="I164" s="195"/>
    </row>
    <row r="165" spans="1:60" outlineLevel="1">
      <c r="A165" s="191"/>
      <c r="B165" s="225" t="s">
        <v>1779</v>
      </c>
      <c r="C165" s="239"/>
      <c r="D165" s="226"/>
      <c r="E165" s="229"/>
      <c r="F165" s="232"/>
      <c r="G165" s="233"/>
      <c r="H165" s="184"/>
      <c r="I165" s="196"/>
      <c r="J165" s="164"/>
      <c r="K165" s="164">
        <v>1</v>
      </c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>
        <v>24</v>
      </c>
      <c r="B166" s="172" t="s">
        <v>1780</v>
      </c>
      <c r="C166" s="219" t="s">
        <v>2223</v>
      </c>
      <c r="D166" s="174" t="s">
        <v>217</v>
      </c>
      <c r="E166" s="177">
        <v>514.35</v>
      </c>
      <c r="F166" s="182"/>
      <c r="G166" s="183">
        <f>E166*F166</f>
        <v>0</v>
      </c>
      <c r="H166" s="184" t="s">
        <v>1269</v>
      </c>
      <c r="I166" s="196" t="s">
        <v>207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40" t="s">
        <v>2224</v>
      </c>
      <c r="D167" s="227"/>
      <c r="E167" s="230">
        <v>37.909999999999997</v>
      </c>
      <c r="F167" s="183"/>
      <c r="G167" s="183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72"/>
      <c r="C168" s="240" t="s">
        <v>2225</v>
      </c>
      <c r="D168" s="227"/>
      <c r="E168" s="230">
        <v>19.09</v>
      </c>
      <c r="F168" s="183"/>
      <c r="G168" s="183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/>
      <c r="B169" s="172"/>
      <c r="C169" s="240" t="s">
        <v>2226</v>
      </c>
      <c r="D169" s="227"/>
      <c r="E169" s="230">
        <v>85.9</v>
      </c>
      <c r="F169" s="183"/>
      <c r="G169" s="183"/>
      <c r="H169" s="184"/>
      <c r="I169" s="196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/>
      <c r="B170" s="172"/>
      <c r="C170" s="240" t="s">
        <v>2227</v>
      </c>
      <c r="D170" s="227"/>
      <c r="E170" s="230">
        <v>82.17</v>
      </c>
      <c r="F170" s="183"/>
      <c r="G170" s="183"/>
      <c r="H170" s="184"/>
      <c r="I170" s="196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40" t="s">
        <v>2228</v>
      </c>
      <c r="D171" s="227"/>
      <c r="E171" s="230">
        <v>86.58</v>
      </c>
      <c r="F171" s="183"/>
      <c r="G171" s="183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40" t="s">
        <v>2229</v>
      </c>
      <c r="D172" s="227"/>
      <c r="E172" s="230">
        <v>87.7</v>
      </c>
      <c r="F172" s="183"/>
      <c r="G172" s="183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72"/>
      <c r="C173" s="240" t="s">
        <v>2230</v>
      </c>
      <c r="D173" s="227"/>
      <c r="E173" s="230">
        <v>55.4</v>
      </c>
      <c r="F173" s="183"/>
      <c r="G173" s="183"/>
      <c r="H173" s="184"/>
      <c r="I173" s="196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/>
      <c r="B174" s="172"/>
      <c r="C174" s="240" t="s">
        <v>2231</v>
      </c>
      <c r="D174" s="227"/>
      <c r="E174" s="230">
        <v>59.6</v>
      </c>
      <c r="F174" s="183"/>
      <c r="G174" s="183"/>
      <c r="H174" s="184"/>
      <c r="I174" s="196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69" t="s">
        <v>1783</v>
      </c>
      <c r="C175" s="221"/>
      <c r="D175" s="192"/>
      <c r="E175" s="193"/>
      <c r="F175" s="194"/>
      <c r="G175" s="189"/>
      <c r="H175" s="184"/>
      <c r="I175" s="196"/>
      <c r="J175" s="164"/>
      <c r="K175" s="164">
        <v>1</v>
      </c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>
        <v>25</v>
      </c>
      <c r="B176" s="172" t="s">
        <v>1787</v>
      </c>
      <c r="C176" s="219" t="s">
        <v>1788</v>
      </c>
      <c r="D176" s="174" t="s">
        <v>217</v>
      </c>
      <c r="E176" s="177">
        <v>907.13800000000003</v>
      </c>
      <c r="F176" s="182"/>
      <c r="G176" s="183">
        <f>E176*F176</f>
        <v>0</v>
      </c>
      <c r="H176" s="184" t="s">
        <v>1269</v>
      </c>
      <c r="I176" s="196" t="s">
        <v>207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/>
      <c r="B177" s="172"/>
      <c r="C177" s="220" t="s">
        <v>1789</v>
      </c>
      <c r="D177" s="175"/>
      <c r="E177" s="178"/>
      <c r="F177" s="185"/>
      <c r="G177" s="186"/>
      <c r="H177" s="184"/>
      <c r="I177" s="196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5" t="str">
        <f>C177</f>
        <v>Očištění povrchu stěny od prachu, nařezání izolačních desek na požadovaný rozměr, nanesení lepicího tmelu, osazení desek.</v>
      </c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72"/>
      <c r="C178" s="240" t="s">
        <v>1040</v>
      </c>
      <c r="D178" s="227"/>
      <c r="E178" s="230">
        <v>96.78</v>
      </c>
      <c r="F178" s="183"/>
      <c r="G178" s="183"/>
      <c r="H178" s="184"/>
      <c r="I178" s="196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/>
      <c r="B179" s="172"/>
      <c r="C179" s="240" t="s">
        <v>1041</v>
      </c>
      <c r="D179" s="227"/>
      <c r="E179" s="230">
        <v>-14.044</v>
      </c>
      <c r="F179" s="183"/>
      <c r="G179" s="183"/>
      <c r="H179" s="184"/>
      <c r="I179" s="196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/>
      <c r="B180" s="172"/>
      <c r="C180" s="240" t="s">
        <v>223</v>
      </c>
      <c r="D180" s="227"/>
      <c r="E180" s="230"/>
      <c r="F180" s="183"/>
      <c r="G180" s="183"/>
      <c r="H180" s="184"/>
      <c r="I180" s="196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72"/>
      <c r="C181" s="240" t="s">
        <v>1042</v>
      </c>
      <c r="D181" s="227"/>
      <c r="E181" s="230">
        <v>140.94999999999999</v>
      </c>
      <c r="F181" s="183"/>
      <c r="G181" s="183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72"/>
      <c r="C182" s="240" t="s">
        <v>1017</v>
      </c>
      <c r="D182" s="227"/>
      <c r="E182" s="230">
        <v>-12.484</v>
      </c>
      <c r="F182" s="183"/>
      <c r="G182" s="183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/>
      <c r="B183" s="172"/>
      <c r="C183" s="240" t="s">
        <v>223</v>
      </c>
      <c r="D183" s="227"/>
      <c r="E183" s="230"/>
      <c r="F183" s="183"/>
      <c r="G183" s="183"/>
      <c r="H183" s="184"/>
      <c r="I183" s="196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91"/>
      <c r="B184" s="172"/>
      <c r="C184" s="240" t="s">
        <v>1043</v>
      </c>
      <c r="D184" s="227"/>
      <c r="E184" s="230">
        <v>140.24</v>
      </c>
      <c r="F184" s="183"/>
      <c r="G184" s="183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/>
      <c r="B185" s="172"/>
      <c r="C185" s="240" t="s">
        <v>1019</v>
      </c>
      <c r="D185" s="227"/>
      <c r="E185" s="230">
        <v>-11.064</v>
      </c>
      <c r="F185" s="183"/>
      <c r="G185" s="183"/>
      <c r="H185" s="184"/>
      <c r="I185" s="196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/>
      <c r="B186" s="172"/>
      <c r="C186" s="240" t="s">
        <v>223</v>
      </c>
      <c r="D186" s="227"/>
      <c r="E186" s="230"/>
      <c r="F186" s="183"/>
      <c r="G186" s="183"/>
      <c r="H186" s="184"/>
      <c r="I186" s="196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/>
      <c r="B187" s="172"/>
      <c r="C187" s="240" t="s">
        <v>1044</v>
      </c>
      <c r="D187" s="227"/>
      <c r="E187" s="230">
        <v>101.37</v>
      </c>
      <c r="F187" s="183"/>
      <c r="G187" s="183"/>
      <c r="H187" s="184"/>
      <c r="I187" s="196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40" t="s">
        <v>1021</v>
      </c>
      <c r="D188" s="227"/>
      <c r="E188" s="230">
        <v>-8.4239999999999995</v>
      </c>
      <c r="F188" s="183"/>
      <c r="G188" s="183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/>
      <c r="B189" s="172"/>
      <c r="C189" s="240" t="s">
        <v>223</v>
      </c>
      <c r="D189" s="227"/>
      <c r="E189" s="230"/>
      <c r="F189" s="183"/>
      <c r="G189" s="183"/>
      <c r="H189" s="184"/>
      <c r="I189" s="196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40" t="s">
        <v>2232</v>
      </c>
      <c r="D190" s="227"/>
      <c r="E190" s="230">
        <v>15.6</v>
      </c>
      <c r="F190" s="183"/>
      <c r="G190" s="183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/>
      <c r="B191" s="172"/>
      <c r="C191" s="240" t="s">
        <v>2233</v>
      </c>
      <c r="D191" s="227"/>
      <c r="E191" s="230">
        <v>-2.2549999999999999</v>
      </c>
      <c r="F191" s="183"/>
      <c r="G191" s="183"/>
      <c r="H191" s="184"/>
      <c r="I191" s="196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>
      <c r="A192" s="191"/>
      <c r="B192" s="172"/>
      <c r="C192" s="247" t="s">
        <v>457</v>
      </c>
      <c r="D192" s="243"/>
      <c r="E192" s="244">
        <v>446.66899999999998</v>
      </c>
      <c r="F192" s="183"/>
      <c r="G192" s="183"/>
      <c r="H192" s="184"/>
      <c r="I192" s="196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/>
      <c r="B193" s="172"/>
      <c r="C193" s="240" t="s">
        <v>2234</v>
      </c>
      <c r="D193" s="227"/>
      <c r="E193" s="230">
        <v>6.9</v>
      </c>
      <c r="F193" s="183"/>
      <c r="G193" s="183"/>
      <c r="H193" s="184"/>
      <c r="I193" s="196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40" t="s">
        <v>2235</v>
      </c>
      <c r="D194" s="227"/>
      <c r="E194" s="230">
        <v>453.56900000000002</v>
      </c>
      <c r="F194" s="183"/>
      <c r="G194" s="183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69" t="s">
        <v>1791</v>
      </c>
      <c r="C195" s="221"/>
      <c r="D195" s="192"/>
      <c r="E195" s="193"/>
      <c r="F195" s="194"/>
      <c r="G195" s="189"/>
      <c r="H195" s="184"/>
      <c r="I195" s="196"/>
      <c r="J195" s="164"/>
      <c r="K195" s="164">
        <v>1</v>
      </c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>
        <v>26</v>
      </c>
      <c r="B196" s="172" t="s">
        <v>1792</v>
      </c>
      <c r="C196" s="219" t="s">
        <v>1793</v>
      </c>
      <c r="D196" s="174" t="s">
        <v>217</v>
      </c>
      <c r="E196" s="177">
        <v>591.50250000000005</v>
      </c>
      <c r="F196" s="182"/>
      <c r="G196" s="183">
        <f>E196*F196</f>
        <v>0</v>
      </c>
      <c r="H196" s="184" t="s">
        <v>1269</v>
      </c>
      <c r="I196" s="196" t="s">
        <v>207</v>
      </c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>
        <v>21</v>
      </c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72"/>
      <c r="C197" s="240" t="s">
        <v>2224</v>
      </c>
      <c r="D197" s="227"/>
      <c r="E197" s="230">
        <v>37.909999999999997</v>
      </c>
      <c r="F197" s="183"/>
      <c r="G197" s="183"/>
      <c r="H197" s="184"/>
      <c r="I197" s="196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/>
      <c r="B198" s="172"/>
      <c r="C198" s="240" t="s">
        <v>2225</v>
      </c>
      <c r="D198" s="227"/>
      <c r="E198" s="230">
        <v>19.09</v>
      </c>
      <c r="F198" s="183"/>
      <c r="G198" s="183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40" t="s">
        <v>2226</v>
      </c>
      <c r="D199" s="227"/>
      <c r="E199" s="230">
        <v>85.9</v>
      </c>
      <c r="F199" s="183"/>
      <c r="G199" s="183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>
      <c r="A200" s="191"/>
      <c r="B200" s="172"/>
      <c r="C200" s="240" t="s">
        <v>2227</v>
      </c>
      <c r="D200" s="227"/>
      <c r="E200" s="230">
        <v>82.17</v>
      </c>
      <c r="F200" s="183"/>
      <c r="G200" s="183"/>
      <c r="H200" s="184"/>
      <c r="I200" s="196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40" t="s">
        <v>2228</v>
      </c>
      <c r="D201" s="227"/>
      <c r="E201" s="230">
        <v>86.58</v>
      </c>
      <c r="F201" s="183"/>
      <c r="G201" s="183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91"/>
      <c r="B202" s="172"/>
      <c r="C202" s="240" t="s">
        <v>2229</v>
      </c>
      <c r="D202" s="227"/>
      <c r="E202" s="230">
        <v>87.7</v>
      </c>
      <c r="F202" s="183"/>
      <c r="G202" s="183"/>
      <c r="H202" s="184"/>
      <c r="I202" s="196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/>
      <c r="B203" s="172"/>
      <c r="C203" s="240" t="s">
        <v>2230</v>
      </c>
      <c r="D203" s="227"/>
      <c r="E203" s="230">
        <v>55.4</v>
      </c>
      <c r="F203" s="183"/>
      <c r="G203" s="183"/>
      <c r="H203" s="184"/>
      <c r="I203" s="196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>
      <c r="A204" s="191"/>
      <c r="B204" s="172"/>
      <c r="C204" s="240" t="s">
        <v>2231</v>
      </c>
      <c r="D204" s="227"/>
      <c r="E204" s="230">
        <v>59.6</v>
      </c>
      <c r="F204" s="183"/>
      <c r="G204" s="183"/>
      <c r="H204" s="184"/>
      <c r="I204" s="196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/>
      <c r="B205" s="172"/>
      <c r="C205" s="240" t="s">
        <v>2236</v>
      </c>
      <c r="D205" s="227"/>
      <c r="E205" s="230">
        <v>77.152500000000003</v>
      </c>
      <c r="F205" s="183"/>
      <c r="G205" s="183"/>
      <c r="H205" s="184"/>
      <c r="I205" s="196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ht="22.5" outlineLevel="1">
      <c r="A206" s="191">
        <v>27</v>
      </c>
      <c r="B206" s="172" t="s">
        <v>1798</v>
      </c>
      <c r="C206" s="219" t="s">
        <v>2237</v>
      </c>
      <c r="D206" s="174" t="s">
        <v>256</v>
      </c>
      <c r="E206" s="177">
        <v>56.573</v>
      </c>
      <c r="F206" s="182"/>
      <c r="G206" s="183">
        <f>E206*F206</f>
        <v>0</v>
      </c>
      <c r="H206" s="184" t="s">
        <v>499</v>
      </c>
      <c r="I206" s="196" t="s">
        <v>207</v>
      </c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>
        <v>21</v>
      </c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91"/>
      <c r="B207" s="172"/>
      <c r="C207" s="240" t="s">
        <v>2238</v>
      </c>
      <c r="D207" s="227"/>
      <c r="E207" s="230">
        <v>51.43</v>
      </c>
      <c r="F207" s="183"/>
      <c r="G207" s="183"/>
      <c r="H207" s="184"/>
      <c r="I207" s="196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>
      <c r="A208" s="191"/>
      <c r="B208" s="172"/>
      <c r="C208" s="240" t="s">
        <v>825</v>
      </c>
      <c r="D208" s="227"/>
      <c r="E208" s="230">
        <v>5.1429999999999998</v>
      </c>
      <c r="F208" s="183"/>
      <c r="G208" s="183"/>
      <c r="H208" s="184"/>
      <c r="I208" s="196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ht="22.5" outlineLevel="1">
      <c r="A209" s="191">
        <v>28</v>
      </c>
      <c r="B209" s="172" t="s">
        <v>2239</v>
      </c>
      <c r="C209" s="219" t="s">
        <v>2240</v>
      </c>
      <c r="D209" s="174" t="s">
        <v>256</v>
      </c>
      <c r="E209" s="177">
        <v>46.582799999999999</v>
      </c>
      <c r="F209" s="182"/>
      <c r="G209" s="183">
        <f>E209*F209</f>
        <v>0</v>
      </c>
      <c r="H209" s="184" t="s">
        <v>499</v>
      </c>
      <c r="I209" s="196" t="s">
        <v>207</v>
      </c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>
        <v>21</v>
      </c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>
      <c r="A210" s="191"/>
      <c r="B210" s="172"/>
      <c r="C210" s="240" t="s">
        <v>2241</v>
      </c>
      <c r="D210" s="227"/>
      <c r="E210" s="230">
        <v>44.5</v>
      </c>
      <c r="F210" s="183"/>
      <c r="G210" s="183"/>
      <c r="H210" s="184"/>
      <c r="I210" s="196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/>
      <c r="B211" s="172"/>
      <c r="C211" s="240" t="s">
        <v>2242</v>
      </c>
      <c r="D211" s="227"/>
      <c r="E211" s="230">
        <v>1.8480000000000001</v>
      </c>
      <c r="F211" s="183"/>
      <c r="G211" s="183"/>
      <c r="H211" s="184"/>
      <c r="I211" s="196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/>
      <c r="B212" s="172"/>
      <c r="C212" s="240" t="s">
        <v>2243</v>
      </c>
      <c r="D212" s="227"/>
      <c r="E212" s="230">
        <v>-4</v>
      </c>
      <c r="F212" s="183"/>
      <c r="G212" s="183"/>
      <c r="H212" s="184"/>
      <c r="I212" s="196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>
      <c r="A213" s="191"/>
      <c r="B213" s="172"/>
      <c r="C213" s="240" t="s">
        <v>1804</v>
      </c>
      <c r="D213" s="227"/>
      <c r="E213" s="230">
        <v>4.2347999999999999</v>
      </c>
      <c r="F213" s="183"/>
      <c r="G213" s="183"/>
      <c r="H213" s="184"/>
      <c r="I213" s="196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>
      <c r="A214" s="191">
        <v>29</v>
      </c>
      <c r="B214" s="172" t="s">
        <v>2244</v>
      </c>
      <c r="C214" s="219" t="s">
        <v>2245</v>
      </c>
      <c r="D214" s="174" t="s">
        <v>217</v>
      </c>
      <c r="E214" s="177">
        <v>44.417999999999999</v>
      </c>
      <c r="F214" s="182"/>
      <c r="G214" s="183">
        <f>E214*F214</f>
        <v>0</v>
      </c>
      <c r="H214" s="184" t="s">
        <v>499</v>
      </c>
      <c r="I214" s="196" t="s">
        <v>207</v>
      </c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>
        <v>21</v>
      </c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/>
      <c r="B215" s="172"/>
      <c r="C215" s="240" t="s">
        <v>2246</v>
      </c>
      <c r="D215" s="227"/>
      <c r="E215" s="230">
        <v>8.3699999999999992</v>
      </c>
      <c r="F215" s="183"/>
      <c r="G215" s="183"/>
      <c r="H215" s="184"/>
      <c r="I215" s="196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/>
      <c r="B216" s="172"/>
      <c r="C216" s="240" t="s">
        <v>2247</v>
      </c>
      <c r="D216" s="227"/>
      <c r="E216" s="230">
        <v>11.4</v>
      </c>
      <c r="F216" s="183"/>
      <c r="G216" s="183"/>
      <c r="H216" s="184"/>
      <c r="I216" s="196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91"/>
      <c r="B217" s="172"/>
      <c r="C217" s="240" t="s">
        <v>2248</v>
      </c>
      <c r="D217" s="227"/>
      <c r="E217" s="230">
        <v>11.97</v>
      </c>
      <c r="F217" s="183"/>
      <c r="G217" s="183"/>
      <c r="H217" s="184"/>
      <c r="I217" s="196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91"/>
      <c r="B218" s="172"/>
      <c r="C218" s="240" t="s">
        <v>2249</v>
      </c>
      <c r="D218" s="227"/>
      <c r="E218" s="230">
        <v>8.64</v>
      </c>
      <c r="F218" s="183"/>
      <c r="G218" s="183"/>
      <c r="H218" s="184"/>
      <c r="I218" s="196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91"/>
      <c r="B219" s="172"/>
      <c r="C219" s="240" t="s">
        <v>1804</v>
      </c>
      <c r="D219" s="227"/>
      <c r="E219" s="230">
        <v>4.0380000000000003</v>
      </c>
      <c r="F219" s="183"/>
      <c r="G219" s="183"/>
      <c r="H219" s="184"/>
      <c r="I219" s="196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/>
      <c r="B220" s="169" t="s">
        <v>1300</v>
      </c>
      <c r="C220" s="221"/>
      <c r="D220" s="192"/>
      <c r="E220" s="193"/>
      <c r="F220" s="194"/>
      <c r="G220" s="189"/>
      <c r="H220" s="184"/>
      <c r="I220" s="196"/>
      <c r="J220" s="164"/>
      <c r="K220" s="164">
        <v>1</v>
      </c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69" t="s">
        <v>827</v>
      </c>
      <c r="C221" s="221"/>
      <c r="D221" s="192"/>
      <c r="E221" s="193"/>
      <c r="F221" s="194"/>
      <c r="G221" s="189"/>
      <c r="H221" s="184"/>
      <c r="I221" s="196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>
        <v>30</v>
      </c>
      <c r="B222" s="172" t="s">
        <v>1301</v>
      </c>
      <c r="C222" s="219" t="s">
        <v>1261</v>
      </c>
      <c r="D222" s="174" t="s">
        <v>774</v>
      </c>
      <c r="E222" s="177">
        <v>2763.4748</v>
      </c>
      <c r="F222" s="182"/>
      <c r="G222" s="183">
        <f>E222*F222</f>
        <v>0</v>
      </c>
      <c r="H222" s="184" t="s">
        <v>1269</v>
      </c>
      <c r="I222" s="196" t="s">
        <v>207</v>
      </c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>
        <v>21</v>
      </c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>
      <c r="A223" s="190" t="s">
        <v>145</v>
      </c>
      <c r="B223" s="171" t="s">
        <v>381</v>
      </c>
      <c r="C223" s="218" t="s">
        <v>382</v>
      </c>
      <c r="D223" s="173"/>
      <c r="E223" s="176"/>
      <c r="F223" s="187">
        <f>SUM(G224:G235)</f>
        <v>0</v>
      </c>
      <c r="G223" s="188"/>
      <c r="H223" s="181"/>
      <c r="I223" s="195"/>
    </row>
    <row r="224" spans="1:60" outlineLevel="1">
      <c r="A224" s="191"/>
      <c r="B224" s="225" t="s">
        <v>2250</v>
      </c>
      <c r="C224" s="239"/>
      <c r="D224" s="226"/>
      <c r="E224" s="229"/>
      <c r="F224" s="232"/>
      <c r="G224" s="233"/>
      <c r="H224" s="184"/>
      <c r="I224" s="196"/>
      <c r="J224" s="164"/>
      <c r="K224" s="164">
        <v>1</v>
      </c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/>
      <c r="B225" s="169" t="s">
        <v>1347</v>
      </c>
      <c r="C225" s="221"/>
      <c r="D225" s="192"/>
      <c r="E225" s="193"/>
      <c r="F225" s="194"/>
      <c r="G225" s="189"/>
      <c r="H225" s="184"/>
      <c r="I225" s="196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/>
      <c r="B226" s="169" t="s">
        <v>2251</v>
      </c>
      <c r="C226" s="221"/>
      <c r="D226" s="192"/>
      <c r="E226" s="193"/>
      <c r="F226" s="194"/>
      <c r="G226" s="189"/>
      <c r="H226" s="184"/>
      <c r="I226" s="196"/>
      <c r="J226" s="164"/>
      <c r="K226" s="164">
        <v>2</v>
      </c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>
      <c r="A227" s="191">
        <v>31</v>
      </c>
      <c r="B227" s="172" t="s">
        <v>2252</v>
      </c>
      <c r="C227" s="219" t="s">
        <v>2253</v>
      </c>
      <c r="D227" s="174" t="s">
        <v>249</v>
      </c>
      <c r="E227" s="177">
        <v>51</v>
      </c>
      <c r="F227" s="182"/>
      <c r="G227" s="183">
        <f>E227*F227</f>
        <v>0</v>
      </c>
      <c r="H227" s="184" t="s">
        <v>386</v>
      </c>
      <c r="I227" s="196" t="s">
        <v>207</v>
      </c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>
        <v>21</v>
      </c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</row>
    <row r="228" spans="1:60" outlineLevel="1">
      <c r="A228" s="191"/>
      <c r="B228" s="172"/>
      <c r="C228" s="240" t="s">
        <v>2254</v>
      </c>
      <c r="D228" s="227"/>
      <c r="E228" s="230">
        <v>10.8</v>
      </c>
      <c r="F228" s="183"/>
      <c r="G228" s="183"/>
      <c r="H228" s="184"/>
      <c r="I228" s="196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>
      <c r="A229" s="191"/>
      <c r="B229" s="172"/>
      <c r="C229" s="240" t="s">
        <v>2255</v>
      </c>
      <c r="D229" s="227"/>
      <c r="E229" s="230">
        <v>13.4</v>
      </c>
      <c r="F229" s="183"/>
      <c r="G229" s="183"/>
      <c r="H229" s="184"/>
      <c r="I229" s="196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>
      <c r="A230" s="191"/>
      <c r="B230" s="172"/>
      <c r="C230" s="240" t="s">
        <v>2256</v>
      </c>
      <c r="D230" s="227"/>
      <c r="E230" s="230">
        <v>14.4</v>
      </c>
      <c r="F230" s="183"/>
      <c r="G230" s="183"/>
      <c r="H230" s="184"/>
      <c r="I230" s="196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</row>
    <row r="231" spans="1:60" outlineLevel="1">
      <c r="A231" s="191"/>
      <c r="B231" s="172"/>
      <c r="C231" s="240" t="s">
        <v>2257</v>
      </c>
      <c r="D231" s="227"/>
      <c r="E231" s="230">
        <v>10</v>
      </c>
      <c r="F231" s="183"/>
      <c r="G231" s="183"/>
      <c r="H231" s="184"/>
      <c r="I231" s="196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>
      <c r="A232" s="191"/>
      <c r="B232" s="172"/>
      <c r="C232" s="240" t="s">
        <v>2258</v>
      </c>
      <c r="D232" s="227"/>
      <c r="E232" s="230">
        <v>2.4</v>
      </c>
      <c r="F232" s="183"/>
      <c r="G232" s="183"/>
      <c r="H232" s="184"/>
      <c r="I232" s="196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outlineLevel="1">
      <c r="A233" s="191"/>
      <c r="B233" s="169" t="s">
        <v>1423</v>
      </c>
      <c r="C233" s="221"/>
      <c r="D233" s="192"/>
      <c r="E233" s="193"/>
      <c r="F233" s="194"/>
      <c r="G233" s="189"/>
      <c r="H233" s="184"/>
      <c r="I233" s="196"/>
      <c r="J233" s="164"/>
      <c r="K233" s="164">
        <v>1</v>
      </c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outlineLevel="1">
      <c r="A234" s="191"/>
      <c r="B234" s="169" t="s">
        <v>827</v>
      </c>
      <c r="C234" s="221"/>
      <c r="D234" s="192"/>
      <c r="E234" s="193"/>
      <c r="F234" s="194"/>
      <c r="G234" s="189"/>
      <c r="H234" s="184"/>
      <c r="I234" s="196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>
      <c r="A235" s="191">
        <v>32</v>
      </c>
      <c r="B235" s="172" t="s">
        <v>1424</v>
      </c>
      <c r="C235" s="219" t="s">
        <v>1261</v>
      </c>
      <c r="D235" s="174" t="s">
        <v>426</v>
      </c>
      <c r="E235" s="177">
        <v>0.11423999999999999</v>
      </c>
      <c r="F235" s="182"/>
      <c r="G235" s="183">
        <f>E235*F235</f>
        <v>0</v>
      </c>
      <c r="H235" s="184" t="s">
        <v>386</v>
      </c>
      <c r="I235" s="196" t="s">
        <v>207</v>
      </c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>
        <v>21</v>
      </c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>
      <c r="A236" s="190" t="s">
        <v>145</v>
      </c>
      <c r="B236" s="171" t="s">
        <v>1842</v>
      </c>
      <c r="C236" s="218" t="s">
        <v>1843</v>
      </c>
      <c r="D236" s="173"/>
      <c r="E236" s="176"/>
      <c r="F236" s="187">
        <f>SUM(G237:G249)</f>
        <v>0</v>
      </c>
      <c r="G236" s="188"/>
      <c r="H236" s="181"/>
      <c r="I236" s="195"/>
    </row>
    <row r="237" spans="1:60" outlineLevel="1">
      <c r="A237" s="191"/>
      <c r="B237" s="225" t="s">
        <v>2259</v>
      </c>
      <c r="C237" s="239"/>
      <c r="D237" s="226"/>
      <c r="E237" s="229"/>
      <c r="F237" s="232"/>
      <c r="G237" s="233"/>
      <c r="H237" s="184"/>
      <c r="I237" s="196"/>
      <c r="J237" s="164"/>
      <c r="K237" s="164">
        <v>1</v>
      </c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>
      <c r="A238" s="191">
        <v>33</v>
      </c>
      <c r="B238" s="172" t="s">
        <v>2260</v>
      </c>
      <c r="C238" s="219" t="s">
        <v>2261</v>
      </c>
      <c r="D238" s="174" t="s">
        <v>217</v>
      </c>
      <c r="E238" s="177">
        <v>27.852</v>
      </c>
      <c r="F238" s="182"/>
      <c r="G238" s="183">
        <f>E238*F238</f>
        <v>0</v>
      </c>
      <c r="H238" s="184" t="s">
        <v>1852</v>
      </c>
      <c r="I238" s="196" t="s">
        <v>207</v>
      </c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>
        <v>21</v>
      </c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>
      <c r="A239" s="191"/>
      <c r="B239" s="172"/>
      <c r="C239" s="220" t="s">
        <v>2262</v>
      </c>
      <c r="D239" s="175"/>
      <c r="E239" s="178"/>
      <c r="F239" s="185"/>
      <c r="G239" s="186"/>
      <c r="H239" s="184"/>
      <c r="I239" s="196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5" t="str">
        <f>C239</f>
        <v>Dodávka a montáž krytiny, těsnění, včetně spojovacích prostředků.</v>
      </c>
      <c r="BB239" s="164"/>
      <c r="BC239" s="164"/>
      <c r="BD239" s="164"/>
      <c r="BE239" s="164"/>
      <c r="BF239" s="164"/>
      <c r="BG239" s="164"/>
      <c r="BH239" s="164"/>
    </row>
    <row r="240" spans="1:60" outlineLevel="1">
      <c r="A240" s="191"/>
      <c r="B240" s="172"/>
      <c r="C240" s="220" t="s">
        <v>2263</v>
      </c>
      <c r="D240" s="175"/>
      <c r="E240" s="178"/>
      <c r="F240" s="185"/>
      <c r="G240" s="186"/>
      <c r="H240" s="184"/>
      <c r="I240" s="196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5" t="str">
        <f>C240</f>
        <v>Z polykarbonátové desky nesmí v případě požáru odpadávat ani odkapávat hořící hmoty.</v>
      </c>
      <c r="BB240" s="164"/>
      <c r="BC240" s="164"/>
      <c r="BD240" s="164"/>
      <c r="BE240" s="164"/>
      <c r="BF240" s="164"/>
      <c r="BG240" s="164"/>
      <c r="BH240" s="164"/>
    </row>
    <row r="241" spans="1:60" outlineLevel="1">
      <c r="A241" s="191"/>
      <c r="B241" s="172"/>
      <c r="C241" s="220" t="s">
        <v>2264</v>
      </c>
      <c r="D241" s="175"/>
      <c r="E241" s="178"/>
      <c r="F241" s="185"/>
      <c r="G241" s="186"/>
      <c r="H241" s="184"/>
      <c r="I241" s="196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5" t="str">
        <f>C241</f>
        <v>Střecha kočky kotce.</v>
      </c>
      <c r="BB241" s="164"/>
      <c r="BC241" s="164"/>
      <c r="BD241" s="164"/>
      <c r="BE241" s="164"/>
      <c r="BF241" s="164"/>
      <c r="BG241" s="164"/>
      <c r="BH241" s="164"/>
    </row>
    <row r="242" spans="1:60" outlineLevel="1">
      <c r="A242" s="191"/>
      <c r="B242" s="172"/>
      <c r="C242" s="240" t="s">
        <v>2265</v>
      </c>
      <c r="D242" s="227"/>
      <c r="E242" s="230">
        <v>27.852</v>
      </c>
      <c r="F242" s="183"/>
      <c r="G242" s="183"/>
      <c r="H242" s="184"/>
      <c r="I242" s="196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>
      <c r="A243" s="191">
        <v>34</v>
      </c>
      <c r="B243" s="172" t="s">
        <v>2266</v>
      </c>
      <c r="C243" s="219" t="s">
        <v>2267</v>
      </c>
      <c r="D243" s="174" t="s">
        <v>249</v>
      </c>
      <c r="E243" s="177">
        <v>18</v>
      </c>
      <c r="F243" s="182"/>
      <c r="G243" s="183">
        <f>E243*F243</f>
        <v>0</v>
      </c>
      <c r="H243" s="184" t="s">
        <v>1852</v>
      </c>
      <c r="I243" s="196" t="s">
        <v>207</v>
      </c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>
        <v>21</v>
      </c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</row>
    <row r="244" spans="1:60" outlineLevel="1">
      <c r="A244" s="191"/>
      <c r="B244" s="172"/>
      <c r="C244" s="220" t="s">
        <v>2268</v>
      </c>
      <c r="D244" s="175"/>
      <c r="E244" s="178"/>
      <c r="F244" s="185"/>
      <c r="G244" s="186"/>
      <c r="H244" s="184"/>
      <c r="I244" s="196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5" t="str">
        <f>C244</f>
        <v>Dodávka a montáž příložníku, těsnění, kaloty včetně spojovacích prostředků.</v>
      </c>
      <c r="BB244" s="164"/>
      <c r="BC244" s="164"/>
      <c r="BD244" s="164"/>
      <c r="BE244" s="164"/>
      <c r="BF244" s="164"/>
      <c r="BG244" s="164"/>
      <c r="BH244" s="164"/>
    </row>
    <row r="245" spans="1:60" outlineLevel="1">
      <c r="A245" s="191">
        <v>35</v>
      </c>
      <c r="B245" s="172" t="s">
        <v>2269</v>
      </c>
      <c r="C245" s="219" t="s">
        <v>2270</v>
      </c>
      <c r="D245" s="174" t="s">
        <v>249</v>
      </c>
      <c r="E245" s="177">
        <v>5</v>
      </c>
      <c r="F245" s="182"/>
      <c r="G245" s="183">
        <f>E245*F245</f>
        <v>0</v>
      </c>
      <c r="H245" s="184" t="s">
        <v>1852</v>
      </c>
      <c r="I245" s="196" t="s">
        <v>207</v>
      </c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>
        <v>21</v>
      </c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>
      <c r="A246" s="191"/>
      <c r="B246" s="172"/>
      <c r="C246" s="220" t="s">
        <v>2268</v>
      </c>
      <c r="D246" s="175"/>
      <c r="E246" s="178"/>
      <c r="F246" s="185"/>
      <c r="G246" s="186"/>
      <c r="H246" s="184"/>
      <c r="I246" s="196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5" t="str">
        <f>C246</f>
        <v>Dodávka a montáž příložníku, těsnění, kaloty včetně spojovacích prostředků.</v>
      </c>
      <c r="BB246" s="164"/>
      <c r="BC246" s="164"/>
      <c r="BD246" s="164"/>
      <c r="BE246" s="164"/>
      <c r="BF246" s="164"/>
      <c r="BG246" s="164"/>
      <c r="BH246" s="164"/>
    </row>
    <row r="247" spans="1:60" outlineLevel="1">
      <c r="A247" s="191"/>
      <c r="B247" s="169" t="s">
        <v>2271</v>
      </c>
      <c r="C247" s="221"/>
      <c r="D247" s="192"/>
      <c r="E247" s="193"/>
      <c r="F247" s="194"/>
      <c r="G247" s="189"/>
      <c r="H247" s="184"/>
      <c r="I247" s="196"/>
      <c r="J247" s="164"/>
      <c r="K247" s="164">
        <v>1</v>
      </c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>
      <c r="A248" s="191"/>
      <c r="B248" s="169" t="s">
        <v>827</v>
      </c>
      <c r="C248" s="221"/>
      <c r="D248" s="192"/>
      <c r="E248" s="193"/>
      <c r="F248" s="194"/>
      <c r="G248" s="189"/>
      <c r="H248" s="184"/>
      <c r="I248" s="196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outlineLevel="1">
      <c r="A249" s="191">
        <v>36</v>
      </c>
      <c r="B249" s="172" t="s">
        <v>2272</v>
      </c>
      <c r="C249" s="219" t="s">
        <v>1261</v>
      </c>
      <c r="D249" s="174" t="s">
        <v>774</v>
      </c>
      <c r="E249" s="177">
        <v>339.81189999999998</v>
      </c>
      <c r="F249" s="182"/>
      <c r="G249" s="183">
        <f>E249*F249</f>
        <v>0</v>
      </c>
      <c r="H249" s="184" t="s">
        <v>1852</v>
      </c>
      <c r="I249" s="196" t="s">
        <v>207</v>
      </c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>
        <v>21</v>
      </c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</row>
    <row r="250" spans="1:60">
      <c r="A250" s="190" t="s">
        <v>145</v>
      </c>
      <c r="B250" s="171" t="s">
        <v>396</v>
      </c>
      <c r="C250" s="218" t="s">
        <v>397</v>
      </c>
      <c r="D250" s="173"/>
      <c r="E250" s="176"/>
      <c r="F250" s="187">
        <f>SUM(G251:G312)</f>
        <v>0</v>
      </c>
      <c r="G250" s="188"/>
      <c r="H250" s="181"/>
      <c r="I250" s="195"/>
    </row>
    <row r="251" spans="1:60" outlineLevel="1">
      <c r="A251" s="191">
        <v>37</v>
      </c>
      <c r="B251" s="172" t="s">
        <v>2273</v>
      </c>
      <c r="C251" s="219" t="s">
        <v>2274</v>
      </c>
      <c r="D251" s="174" t="s">
        <v>249</v>
      </c>
      <c r="E251" s="177">
        <v>294.45</v>
      </c>
      <c r="F251" s="182"/>
      <c r="G251" s="183">
        <f>E251*F251</f>
        <v>0</v>
      </c>
      <c r="H251" s="184"/>
      <c r="I251" s="196" t="s">
        <v>151</v>
      </c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>
        <v>21</v>
      </c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>
      <c r="A252" s="191"/>
      <c r="B252" s="172"/>
      <c r="C252" s="220" t="s">
        <v>2275</v>
      </c>
      <c r="D252" s="175"/>
      <c r="E252" s="178"/>
      <c r="F252" s="185"/>
      <c r="G252" s="186"/>
      <c r="H252" s="184"/>
      <c r="I252" s="196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5" t="str">
        <f>C252</f>
        <v>Specifikace panelů:</v>
      </c>
      <c r="BB252" s="164"/>
      <c r="BC252" s="164"/>
      <c r="BD252" s="164"/>
      <c r="BE252" s="164"/>
      <c r="BF252" s="164"/>
      <c r="BG252" s="164"/>
      <c r="BH252" s="164"/>
    </row>
    <row r="253" spans="1:60" ht="22.5" outlineLevel="1">
      <c r="A253" s="191"/>
      <c r="B253" s="172"/>
      <c r="C253" s="220" t="s">
        <v>2276</v>
      </c>
      <c r="D253" s="175"/>
      <c r="E253" s="178"/>
      <c r="F253" s="185"/>
      <c r="G253" s="186"/>
      <c r="H253" s="184"/>
      <c r="I253" s="196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5" t="str">
        <f>C253</f>
        <v>Pozinkované plotové panely svařované, s velikostí ok 50x200mm, z drátu o síle min. 4mm. Vodorovné prolisy pro zajištění stability. Výška panelů 2030 (psi) a 2030-2430mm (kočky)</v>
      </c>
      <c r="BB253" s="164"/>
      <c r="BC253" s="164"/>
      <c r="BD253" s="164"/>
      <c r="BE253" s="164"/>
      <c r="BF253" s="164"/>
      <c r="BG253" s="164"/>
      <c r="BH253" s="164"/>
    </row>
    <row r="254" spans="1:60" outlineLevel="1">
      <c r="A254" s="191"/>
      <c r="B254" s="172"/>
      <c r="C254" s="241" t="s">
        <v>223</v>
      </c>
      <c r="D254" s="228"/>
      <c r="E254" s="231"/>
      <c r="F254" s="234"/>
      <c r="G254" s="234"/>
      <c r="H254" s="184"/>
      <c r="I254" s="196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 ht="33.75" outlineLevel="1">
      <c r="A255" s="191"/>
      <c r="B255" s="172"/>
      <c r="C255" s="220" t="s">
        <v>2277</v>
      </c>
      <c r="D255" s="175"/>
      <c r="E255" s="178"/>
      <c r="F255" s="185"/>
      <c r="G255" s="186"/>
      <c r="H255" s="184"/>
      <c r="I255" s="196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5" t="str">
        <f>C255</f>
        <v>Panely oplocení, montáž – za vhodnou montáž se považuje přichycení panelu pomocí hákového šroubu s trhací matkou, popř. ocelové objímky (pozink úprava). Nepřípustné je použití plastových příchytek. Vzhledem k členitým plochám kotců bude nevyhnutelné časté řezání panelů. Všechny plochy řezu budou zapraveny zinkovým sprejem či nátěrem.</v>
      </c>
      <c r="BB255" s="164"/>
      <c r="BC255" s="164"/>
      <c r="BD255" s="164"/>
      <c r="BE255" s="164"/>
      <c r="BF255" s="164"/>
      <c r="BG255" s="164"/>
      <c r="BH255" s="164"/>
    </row>
    <row r="256" spans="1:60" ht="67.5" outlineLevel="1">
      <c r="A256" s="191"/>
      <c r="B256" s="172"/>
      <c r="C256" s="220" t="s">
        <v>2278</v>
      </c>
      <c r="D256" s="175"/>
      <c r="E256" s="178"/>
      <c r="F256" s="185"/>
      <c r="G256" s="186"/>
      <c r="H256" s="184"/>
      <c r="I256" s="196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5" t="str">
        <f>C256</f>
        <v>Ukotvení sloupku oplocení kotců – Základové patky sloupků budou založeny v nezamrzné hloubce. Lze využít prefabrikované patky na celou výšku, popř. kombinace z tvarovek ztraceného bednění. K patě sloupku bude navařena betonářská výztuž O12mm dl. 600mm a sloupky budou tak zajištěny cementovou zálivkou či betonem v patce, proti vytažení. Místo sváru bude ošetřeno nátěrem a bude kryto cementovou zálivkou či výplňovým betonem patek. Ukotvení sloupků vnitřních kotců – k ukotvení bude využito prvků ocelových patek (žárově pozinkováno). Tyto prvky budou přikotveny k betonové desce a sloupky oplocení zasunuty a přichyceny šroubem. Veškeré zásahy do sloupků – vrtání, řezání, poškození při montáži je nutno bezprostředně ošetřit zinkovým sprejem či nátěrem</v>
      </c>
      <c r="BB256" s="164"/>
      <c r="BC256" s="164"/>
      <c r="BD256" s="164"/>
      <c r="BE256" s="164"/>
      <c r="BF256" s="164"/>
      <c r="BG256" s="164"/>
      <c r="BH256" s="164"/>
    </row>
    <row r="257" spans="1:60" outlineLevel="1">
      <c r="A257" s="191"/>
      <c r="B257" s="172"/>
      <c r="C257" s="240" t="s">
        <v>2279</v>
      </c>
      <c r="D257" s="227"/>
      <c r="E257" s="230"/>
      <c r="F257" s="183"/>
      <c r="G257" s="183"/>
      <c r="H257" s="184"/>
      <c r="I257" s="196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outlineLevel="1">
      <c r="A258" s="191"/>
      <c r="B258" s="172"/>
      <c r="C258" s="240" t="s">
        <v>2280</v>
      </c>
      <c r="D258" s="227"/>
      <c r="E258" s="230">
        <v>12.4</v>
      </c>
      <c r="F258" s="183"/>
      <c r="G258" s="183"/>
      <c r="H258" s="184"/>
      <c r="I258" s="196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 outlineLevel="1">
      <c r="A259" s="191"/>
      <c r="B259" s="172"/>
      <c r="C259" s="240" t="s">
        <v>223</v>
      </c>
      <c r="D259" s="227"/>
      <c r="E259" s="230"/>
      <c r="F259" s="183"/>
      <c r="G259" s="183"/>
      <c r="H259" s="184"/>
      <c r="I259" s="196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/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outlineLevel="1">
      <c r="A260" s="191"/>
      <c r="B260" s="172"/>
      <c r="C260" s="240" t="s">
        <v>2281</v>
      </c>
      <c r="D260" s="227"/>
      <c r="E260" s="230">
        <v>58.8</v>
      </c>
      <c r="F260" s="183"/>
      <c r="G260" s="183"/>
      <c r="H260" s="184"/>
      <c r="I260" s="196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outlineLevel="1">
      <c r="A261" s="191"/>
      <c r="B261" s="172"/>
      <c r="C261" s="240" t="s">
        <v>2282</v>
      </c>
      <c r="D261" s="227"/>
      <c r="E261" s="230">
        <v>76.95</v>
      </c>
      <c r="F261" s="183"/>
      <c r="G261" s="183"/>
      <c r="H261" s="184"/>
      <c r="I261" s="196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/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outlineLevel="1">
      <c r="A262" s="191"/>
      <c r="B262" s="172"/>
      <c r="C262" s="240" t="s">
        <v>223</v>
      </c>
      <c r="D262" s="227"/>
      <c r="E262" s="230"/>
      <c r="F262" s="183"/>
      <c r="G262" s="183"/>
      <c r="H262" s="184"/>
      <c r="I262" s="196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 outlineLevel="1">
      <c r="A263" s="191"/>
      <c r="B263" s="172"/>
      <c r="C263" s="240" t="s">
        <v>2283</v>
      </c>
      <c r="D263" s="227"/>
      <c r="E263" s="230">
        <v>63.3</v>
      </c>
      <c r="F263" s="183"/>
      <c r="G263" s="183"/>
      <c r="H263" s="184"/>
      <c r="I263" s="196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outlineLevel="1">
      <c r="A264" s="191"/>
      <c r="B264" s="172"/>
      <c r="C264" s="240" t="s">
        <v>2284</v>
      </c>
      <c r="D264" s="227"/>
      <c r="E264" s="230">
        <v>78.5</v>
      </c>
      <c r="F264" s="183"/>
      <c r="G264" s="183"/>
      <c r="H264" s="184"/>
      <c r="I264" s="196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</row>
    <row r="265" spans="1:60" outlineLevel="1">
      <c r="A265" s="191"/>
      <c r="B265" s="172"/>
      <c r="C265" s="240" t="s">
        <v>223</v>
      </c>
      <c r="D265" s="227"/>
      <c r="E265" s="230"/>
      <c r="F265" s="183"/>
      <c r="G265" s="183"/>
      <c r="H265" s="184"/>
      <c r="I265" s="196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/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outlineLevel="1">
      <c r="A266" s="191"/>
      <c r="B266" s="172"/>
      <c r="C266" s="240" t="s">
        <v>2285</v>
      </c>
      <c r="D266" s="227"/>
      <c r="E266" s="230">
        <v>47.4</v>
      </c>
      <c r="F266" s="183"/>
      <c r="G266" s="183"/>
      <c r="H266" s="184"/>
      <c r="I266" s="196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</row>
    <row r="267" spans="1:60" outlineLevel="1">
      <c r="A267" s="191"/>
      <c r="B267" s="172"/>
      <c r="C267" s="240" t="s">
        <v>2286</v>
      </c>
      <c r="D267" s="227"/>
      <c r="E267" s="230">
        <v>63.1</v>
      </c>
      <c r="F267" s="183"/>
      <c r="G267" s="183"/>
      <c r="H267" s="184"/>
      <c r="I267" s="196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</row>
    <row r="268" spans="1:60" outlineLevel="1">
      <c r="A268" s="191"/>
      <c r="B268" s="172"/>
      <c r="C268" s="240" t="s">
        <v>223</v>
      </c>
      <c r="D268" s="227"/>
      <c r="E268" s="230"/>
      <c r="F268" s="183"/>
      <c r="G268" s="183"/>
      <c r="H268" s="184"/>
      <c r="I268" s="196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4"/>
      <c r="BA268" s="164"/>
      <c r="BB268" s="164"/>
      <c r="BC268" s="164"/>
      <c r="BD268" s="164"/>
      <c r="BE268" s="164"/>
      <c r="BF268" s="164"/>
      <c r="BG268" s="164"/>
      <c r="BH268" s="164"/>
    </row>
    <row r="269" spans="1:60" outlineLevel="1">
      <c r="A269" s="191"/>
      <c r="B269" s="172"/>
      <c r="C269" s="240" t="s">
        <v>2287</v>
      </c>
      <c r="D269" s="227"/>
      <c r="E269" s="230">
        <v>-106</v>
      </c>
      <c r="F269" s="183"/>
      <c r="G269" s="183"/>
      <c r="H269" s="184"/>
      <c r="I269" s="196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/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4"/>
      <c r="BB269" s="164"/>
      <c r="BC269" s="164"/>
      <c r="BD269" s="164"/>
      <c r="BE269" s="164"/>
      <c r="BF269" s="164"/>
      <c r="BG269" s="164"/>
      <c r="BH269" s="164"/>
    </row>
    <row r="270" spans="1:60" outlineLevel="1">
      <c r="A270" s="191">
        <v>38</v>
      </c>
      <c r="B270" s="172" t="s">
        <v>2288</v>
      </c>
      <c r="C270" s="219" t="s">
        <v>2289</v>
      </c>
      <c r="D270" s="174" t="s">
        <v>249</v>
      </c>
      <c r="E270" s="177">
        <v>29.25</v>
      </c>
      <c r="F270" s="182"/>
      <c r="G270" s="183">
        <f>E270*F270</f>
        <v>0</v>
      </c>
      <c r="H270" s="184"/>
      <c r="I270" s="196" t="s">
        <v>151</v>
      </c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>
        <v>21</v>
      </c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  <c r="AZ270" s="164"/>
      <c r="BA270" s="164"/>
      <c r="BB270" s="164"/>
      <c r="BC270" s="164"/>
      <c r="BD270" s="164"/>
      <c r="BE270" s="164"/>
      <c r="BF270" s="164"/>
      <c r="BG270" s="164"/>
      <c r="BH270" s="164"/>
    </row>
    <row r="271" spans="1:60" outlineLevel="1">
      <c r="A271" s="191"/>
      <c r="B271" s="172"/>
      <c r="C271" s="220" t="s">
        <v>2275</v>
      </c>
      <c r="D271" s="175"/>
      <c r="E271" s="178"/>
      <c r="F271" s="185"/>
      <c r="G271" s="186"/>
      <c r="H271" s="184"/>
      <c r="I271" s="196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  <c r="AZ271" s="164"/>
      <c r="BA271" s="165" t="str">
        <f>C271</f>
        <v>Specifikace panelů:</v>
      </c>
      <c r="BB271" s="164"/>
      <c r="BC271" s="164"/>
      <c r="BD271" s="164"/>
      <c r="BE271" s="164"/>
      <c r="BF271" s="164"/>
      <c r="BG271" s="164"/>
      <c r="BH271" s="164"/>
    </row>
    <row r="272" spans="1:60" ht="22.5" outlineLevel="1">
      <c r="A272" s="191"/>
      <c r="B272" s="172"/>
      <c r="C272" s="220" t="s">
        <v>2276</v>
      </c>
      <c r="D272" s="175"/>
      <c r="E272" s="178"/>
      <c r="F272" s="185"/>
      <c r="G272" s="186"/>
      <c r="H272" s="184"/>
      <c r="I272" s="196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/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5" t="str">
        <f>C272</f>
        <v>Pozinkované plotové panely svařované, s velikostí ok 50x200mm, z drátu o síle min. 4mm. Vodorovné prolisy pro zajištění stability. Výška panelů 2030 (psi) a 2030-2430mm (kočky)</v>
      </c>
      <c r="BB272" s="164"/>
      <c r="BC272" s="164"/>
      <c r="BD272" s="164"/>
      <c r="BE272" s="164"/>
      <c r="BF272" s="164"/>
      <c r="BG272" s="164"/>
      <c r="BH272" s="164"/>
    </row>
    <row r="273" spans="1:60" outlineLevel="1">
      <c r="A273" s="191"/>
      <c r="B273" s="172"/>
      <c r="C273" s="241" t="s">
        <v>223</v>
      </c>
      <c r="D273" s="228"/>
      <c r="E273" s="231"/>
      <c r="F273" s="234"/>
      <c r="G273" s="234"/>
      <c r="H273" s="184"/>
      <c r="I273" s="196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</row>
    <row r="274" spans="1:60" ht="33.75" outlineLevel="1">
      <c r="A274" s="191"/>
      <c r="B274" s="172"/>
      <c r="C274" s="220" t="s">
        <v>2277</v>
      </c>
      <c r="D274" s="175"/>
      <c r="E274" s="178"/>
      <c r="F274" s="185"/>
      <c r="G274" s="186"/>
      <c r="H274" s="184"/>
      <c r="I274" s="196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/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  <c r="AZ274" s="164"/>
      <c r="BA274" s="165" t="str">
        <f>C274</f>
        <v>Panely oplocení, montáž – za vhodnou montáž se považuje přichycení panelu pomocí hákového šroubu s trhací matkou, popř. ocelové objímky (pozink úprava). Nepřípustné je použití plastových příchytek. Vzhledem k členitým plochám kotců bude nevyhnutelné časté řezání panelů. Všechny plochy řezu budou zapraveny zinkovým sprejem či nátěrem.</v>
      </c>
      <c r="BB274" s="164"/>
      <c r="BC274" s="164"/>
      <c r="BD274" s="164"/>
      <c r="BE274" s="164"/>
      <c r="BF274" s="164"/>
      <c r="BG274" s="164"/>
      <c r="BH274" s="164"/>
    </row>
    <row r="275" spans="1:60" ht="67.5" outlineLevel="1">
      <c r="A275" s="191"/>
      <c r="B275" s="172"/>
      <c r="C275" s="220" t="s">
        <v>2278</v>
      </c>
      <c r="D275" s="175"/>
      <c r="E275" s="178"/>
      <c r="F275" s="185"/>
      <c r="G275" s="186"/>
      <c r="H275" s="184"/>
      <c r="I275" s="196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5" t="str">
        <f>C275</f>
        <v>Ukotvení sloupku oplocení kotců – Základové patky sloupků budou založeny v nezamrzné hloubce. Lze využít prefabrikované patky na celou výšku, popř. kombinace z tvarovek ztraceného bednění. K patě sloupku bude navařena betonářská výztuž O12mm dl. 600mm a sloupky budou tak zajištěny cementovou zálivkou či betonem v patce, proti vytažení. Místo sváru bude ošetřeno nátěrem a bude kryto cementovou zálivkou či výplňovým betonem patek. Ukotvení sloupků vnitřních kotců – k ukotvení bude využito prvků ocelových patek (žárově pozinkováno). Tyto prvky budou přikotveny k betonové desce a sloupky oplocení zasunuty a přichyceny šroubem. Veškeré zásahy do sloupků – vrtání, řezání, poškození při montáži je nutno bezprostředně ošetřit zinkovým sprejem či nátěrem</v>
      </c>
      <c r="BB275" s="164"/>
      <c r="BC275" s="164"/>
      <c r="BD275" s="164"/>
      <c r="BE275" s="164"/>
      <c r="BF275" s="164"/>
      <c r="BG275" s="164"/>
      <c r="BH275" s="164"/>
    </row>
    <row r="276" spans="1:60" outlineLevel="1">
      <c r="A276" s="191"/>
      <c r="B276" s="172"/>
      <c r="C276" s="240" t="s">
        <v>2290</v>
      </c>
      <c r="D276" s="227"/>
      <c r="E276" s="230">
        <v>21.25</v>
      </c>
      <c r="F276" s="183"/>
      <c r="G276" s="183"/>
      <c r="H276" s="184"/>
      <c r="I276" s="196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</row>
    <row r="277" spans="1:60" outlineLevel="1">
      <c r="A277" s="191"/>
      <c r="B277" s="172"/>
      <c r="C277" s="240" t="s">
        <v>2291</v>
      </c>
      <c r="D277" s="227"/>
      <c r="E277" s="230">
        <v>8</v>
      </c>
      <c r="F277" s="183"/>
      <c r="G277" s="183"/>
      <c r="H277" s="184"/>
      <c r="I277" s="196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</row>
    <row r="278" spans="1:60" ht="22.5" outlineLevel="1">
      <c r="A278" s="191">
        <v>39</v>
      </c>
      <c r="B278" s="172" t="s">
        <v>2292</v>
      </c>
      <c r="C278" s="219" t="s">
        <v>2293</v>
      </c>
      <c r="D278" s="174" t="s">
        <v>344</v>
      </c>
      <c r="E278" s="177">
        <v>110</v>
      </c>
      <c r="F278" s="182"/>
      <c r="G278" s="183">
        <f>E278*F278</f>
        <v>0</v>
      </c>
      <c r="H278" s="184"/>
      <c r="I278" s="196" t="s">
        <v>151</v>
      </c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>
        <v>21</v>
      </c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</row>
    <row r="279" spans="1:60" ht="22.5" outlineLevel="1">
      <c r="A279" s="191"/>
      <c r="B279" s="172"/>
      <c r="C279" s="220" t="s">
        <v>2294</v>
      </c>
      <c r="D279" s="175"/>
      <c r="E279" s="178"/>
      <c r="F279" s="185"/>
      <c r="G279" s="186"/>
      <c r="H279" s="184"/>
      <c r="I279" s="196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5" t="str">
        <f>C279</f>
        <v>Křídlová brána výšky &gt;1950mm s rámem z ocelových profilů (čtvercový či kruhový průřez). Výplň svařovaná mřížová výplň. Veškeré konstrukce pozinkované. Sloupky čtvercového nebo kulatého průřezu.</v>
      </c>
      <c r="BB279" s="164"/>
      <c r="BC279" s="164"/>
      <c r="BD279" s="164"/>
      <c r="BE279" s="164"/>
      <c r="BF279" s="164"/>
      <c r="BG279" s="164"/>
      <c r="BH279" s="164"/>
    </row>
    <row r="280" spans="1:60" ht="22.5" outlineLevel="1">
      <c r="A280" s="191"/>
      <c r="B280" s="172"/>
      <c r="C280" s="220" t="s">
        <v>2295</v>
      </c>
      <c r="D280" s="175"/>
      <c r="E280" s="178"/>
      <c r="F280" s="185"/>
      <c r="G280" s="186"/>
      <c r="H280" s="184"/>
      <c r="I280" s="196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5" t="str">
        <f>C280</f>
        <v>Brána musí umožňovat pojištění proti otevření zvířetem zevnitř (samotná klika není tímto pojištěním) a zároveň musí v případě zaklapnutí dveří umožnit otevření dveří ošetřovatelem z vnitřku kotce bez účasti další osoby (není možné použít kombinaci (klika/pevná koule).</v>
      </c>
      <c r="BB280" s="164"/>
      <c r="BC280" s="164"/>
      <c r="BD280" s="164"/>
      <c r="BE280" s="164"/>
      <c r="BF280" s="164"/>
      <c r="BG280" s="164"/>
      <c r="BH280" s="164"/>
    </row>
    <row r="281" spans="1:60" outlineLevel="1">
      <c r="A281" s="191"/>
      <c r="B281" s="172"/>
      <c r="C281" s="241" t="s">
        <v>223</v>
      </c>
      <c r="D281" s="228"/>
      <c r="E281" s="231"/>
      <c r="F281" s="234"/>
      <c r="G281" s="234"/>
      <c r="H281" s="184"/>
      <c r="I281" s="196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4"/>
      <c r="BB281" s="164"/>
      <c r="BC281" s="164"/>
      <c r="BD281" s="164"/>
      <c r="BE281" s="164"/>
      <c r="BF281" s="164"/>
      <c r="BG281" s="164"/>
      <c r="BH281" s="164"/>
    </row>
    <row r="282" spans="1:60" ht="45" outlineLevel="1">
      <c r="A282" s="191"/>
      <c r="B282" s="172"/>
      <c r="C282" s="220" t="s">
        <v>2296</v>
      </c>
      <c r="D282" s="175"/>
      <c r="E282" s="178"/>
      <c r="F282" s="185"/>
      <c r="G282" s="186"/>
      <c r="H282" s="184"/>
      <c r="I282" s="196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/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5" t="str">
        <f>C282</f>
        <v>Ukotvení sloupku oplocení kotců – Základové patky sloupků budou založeny v nezamrzné hloubce. Lze využít prefabrikované patky na celou výšku, popř. kombinace z tvarovek ztraceného bednění. K patě sloupku bude navařena betonářská výztuž O12mm dl. 600mm a sloupky budou tak zajištěny cementovou zálivkou či betonem v patce, proti vytažení. Místo sváru bude ošetřeno nátěrem a bude kryto cementovou zálivkou či výplňovým betonem patek.</v>
      </c>
      <c r="BB282" s="164"/>
      <c r="BC282" s="164"/>
      <c r="BD282" s="164"/>
      <c r="BE282" s="164"/>
      <c r="BF282" s="164"/>
      <c r="BG282" s="164"/>
      <c r="BH282" s="164"/>
    </row>
    <row r="283" spans="1:60" ht="22.5" outlineLevel="1">
      <c r="A283" s="191"/>
      <c r="B283" s="172"/>
      <c r="C283" s="220" t="s">
        <v>2297</v>
      </c>
      <c r="D283" s="175"/>
      <c r="E283" s="178"/>
      <c r="F283" s="185"/>
      <c r="G283" s="186"/>
      <c r="H283" s="184"/>
      <c r="I283" s="196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5" t="str">
        <f>C283</f>
        <v>Ukotvení sloupků vnitřních kotců – k ukotvení bude využito prvků ocelových patek (žárově pozinkováno). Tyto prvky budou přikotveny k betonové desce a sloupky oplocení zasunuty a přichyceny šroubem.</v>
      </c>
      <c r="BB283" s="164"/>
      <c r="BC283" s="164"/>
      <c r="BD283" s="164"/>
      <c r="BE283" s="164"/>
      <c r="BF283" s="164"/>
      <c r="BG283" s="164"/>
      <c r="BH283" s="164"/>
    </row>
    <row r="284" spans="1:60" outlineLevel="1">
      <c r="A284" s="191"/>
      <c r="B284" s="172"/>
      <c r="C284" s="220" t="s">
        <v>2298</v>
      </c>
      <c r="D284" s="175"/>
      <c r="E284" s="178"/>
      <c r="F284" s="185"/>
      <c r="G284" s="186"/>
      <c r="H284" s="184"/>
      <c r="I284" s="196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5" t="str">
        <f>C284</f>
        <v>Veškeré zásahy do sloupků – vrtání, řezání, poškození při montáži je nutno bezprostředně ošetřit zinkovým sprejem či nátěrem</v>
      </c>
      <c r="BB284" s="164"/>
      <c r="BC284" s="164"/>
      <c r="BD284" s="164"/>
      <c r="BE284" s="164"/>
      <c r="BF284" s="164"/>
      <c r="BG284" s="164"/>
      <c r="BH284" s="164"/>
    </row>
    <row r="285" spans="1:60" outlineLevel="1">
      <c r="A285" s="191"/>
      <c r="B285" s="172"/>
      <c r="C285" s="240" t="s">
        <v>2299</v>
      </c>
      <c r="D285" s="227"/>
      <c r="E285" s="230">
        <v>2</v>
      </c>
      <c r="F285" s="183"/>
      <c r="G285" s="183"/>
      <c r="H285" s="184"/>
      <c r="I285" s="196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  <c r="AZ285" s="164"/>
      <c r="BA285" s="164"/>
      <c r="BB285" s="164"/>
      <c r="BC285" s="164"/>
      <c r="BD285" s="164"/>
      <c r="BE285" s="164"/>
      <c r="BF285" s="164"/>
      <c r="BG285" s="164"/>
      <c r="BH285" s="164"/>
    </row>
    <row r="286" spans="1:60" outlineLevel="1">
      <c r="A286" s="191"/>
      <c r="B286" s="172"/>
      <c r="C286" s="240" t="s">
        <v>2300</v>
      </c>
      <c r="D286" s="227"/>
      <c r="E286" s="230">
        <v>36</v>
      </c>
      <c r="F286" s="183"/>
      <c r="G286" s="183"/>
      <c r="H286" s="184"/>
      <c r="I286" s="196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4"/>
      <c r="BB286" s="164"/>
      <c r="BC286" s="164"/>
      <c r="BD286" s="164"/>
      <c r="BE286" s="164"/>
      <c r="BF286" s="164"/>
      <c r="BG286" s="164"/>
      <c r="BH286" s="164"/>
    </row>
    <row r="287" spans="1:60" outlineLevel="1">
      <c r="A287" s="191"/>
      <c r="B287" s="172"/>
      <c r="C287" s="240" t="s">
        <v>2301</v>
      </c>
      <c r="D287" s="227"/>
      <c r="E287" s="230">
        <v>36</v>
      </c>
      <c r="F287" s="183"/>
      <c r="G287" s="183"/>
      <c r="H287" s="184"/>
      <c r="I287" s="196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/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</row>
    <row r="288" spans="1:60" outlineLevel="1">
      <c r="A288" s="191"/>
      <c r="B288" s="172"/>
      <c r="C288" s="240" t="s">
        <v>2302</v>
      </c>
      <c r="D288" s="227"/>
      <c r="E288" s="230">
        <v>32</v>
      </c>
      <c r="F288" s="183"/>
      <c r="G288" s="183"/>
      <c r="H288" s="184"/>
      <c r="I288" s="196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</row>
    <row r="289" spans="1:60" outlineLevel="1">
      <c r="A289" s="191"/>
      <c r="B289" s="172"/>
      <c r="C289" s="240" t="s">
        <v>2303</v>
      </c>
      <c r="D289" s="227"/>
      <c r="E289" s="230">
        <v>4</v>
      </c>
      <c r="F289" s="183"/>
      <c r="G289" s="183"/>
      <c r="H289" s="184"/>
      <c r="I289" s="196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/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</row>
    <row r="290" spans="1:60" outlineLevel="1">
      <c r="A290" s="191">
        <v>40</v>
      </c>
      <c r="B290" s="172" t="s">
        <v>2304</v>
      </c>
      <c r="C290" s="219" t="s">
        <v>2305</v>
      </c>
      <c r="D290" s="174" t="s">
        <v>401</v>
      </c>
      <c r="E290" s="177">
        <v>1300.7650000000001</v>
      </c>
      <c r="F290" s="182"/>
      <c r="G290" s="183">
        <f>E290*F290</f>
        <v>0</v>
      </c>
      <c r="H290" s="184"/>
      <c r="I290" s="196" t="s">
        <v>151</v>
      </c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>
        <v>21</v>
      </c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</row>
    <row r="291" spans="1:60" outlineLevel="1">
      <c r="A291" s="191"/>
      <c r="B291" s="172"/>
      <c r="C291" s="220" t="s">
        <v>2306</v>
      </c>
      <c r="D291" s="175"/>
      <c r="E291" s="178"/>
      <c r="F291" s="185"/>
      <c r="G291" s="186"/>
      <c r="H291" s="184"/>
      <c r="I291" s="196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5" t="str">
        <f>C291</f>
        <v>Ocelová konstrukce kočky</v>
      </c>
      <c r="BB291" s="164"/>
      <c r="BC291" s="164"/>
      <c r="BD291" s="164"/>
      <c r="BE291" s="164"/>
      <c r="BF291" s="164"/>
      <c r="BG291" s="164"/>
      <c r="BH291" s="164"/>
    </row>
    <row r="292" spans="1:60" outlineLevel="1">
      <c r="A292" s="191"/>
      <c r="B292" s="172"/>
      <c r="C292" s="240" t="s">
        <v>2307</v>
      </c>
      <c r="D292" s="227"/>
      <c r="E292" s="230"/>
      <c r="F292" s="183"/>
      <c r="G292" s="183"/>
      <c r="H292" s="184"/>
      <c r="I292" s="196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</row>
    <row r="293" spans="1:60" outlineLevel="1">
      <c r="A293" s="191"/>
      <c r="B293" s="172"/>
      <c r="C293" s="240" t="s">
        <v>2308</v>
      </c>
      <c r="D293" s="227"/>
      <c r="E293" s="230">
        <v>397.5</v>
      </c>
      <c r="F293" s="183"/>
      <c r="G293" s="183"/>
      <c r="H293" s="184"/>
      <c r="I293" s="196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/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</row>
    <row r="294" spans="1:60" outlineLevel="1">
      <c r="A294" s="191"/>
      <c r="B294" s="172"/>
      <c r="C294" s="240" t="s">
        <v>2309</v>
      </c>
      <c r="D294" s="227"/>
      <c r="E294" s="230">
        <v>577</v>
      </c>
      <c r="F294" s="183"/>
      <c r="G294" s="183"/>
      <c r="H294" s="184"/>
      <c r="I294" s="196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</row>
    <row r="295" spans="1:60" outlineLevel="1">
      <c r="A295" s="191"/>
      <c r="B295" s="172"/>
      <c r="C295" s="240" t="s">
        <v>2310</v>
      </c>
      <c r="D295" s="227"/>
      <c r="E295" s="230">
        <v>156.6</v>
      </c>
      <c r="F295" s="183"/>
      <c r="G295" s="183"/>
      <c r="H295" s="184"/>
      <c r="I295" s="196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</row>
    <row r="296" spans="1:60" outlineLevel="1">
      <c r="A296" s="191"/>
      <c r="B296" s="172"/>
      <c r="C296" s="240" t="s">
        <v>2311</v>
      </c>
      <c r="D296" s="227"/>
      <c r="E296" s="230">
        <v>169.66499999999999</v>
      </c>
      <c r="F296" s="183"/>
      <c r="G296" s="183"/>
      <c r="H296" s="184"/>
      <c r="I296" s="196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</row>
    <row r="297" spans="1:60" outlineLevel="1">
      <c r="A297" s="191">
        <v>41</v>
      </c>
      <c r="B297" s="172" t="s">
        <v>2312</v>
      </c>
      <c r="C297" s="219" t="s">
        <v>2313</v>
      </c>
      <c r="D297" s="174" t="s">
        <v>211</v>
      </c>
      <c r="E297" s="177">
        <v>6</v>
      </c>
      <c r="F297" s="182"/>
      <c r="G297" s="183">
        <f>E297*F297</f>
        <v>0</v>
      </c>
      <c r="H297" s="184"/>
      <c r="I297" s="196" t="s">
        <v>151</v>
      </c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>
        <v>21</v>
      </c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</row>
    <row r="298" spans="1:60" outlineLevel="1">
      <c r="A298" s="191"/>
      <c r="B298" s="172"/>
      <c r="C298" s="220" t="s">
        <v>1868</v>
      </c>
      <c r="D298" s="175"/>
      <c r="E298" s="178"/>
      <c r="F298" s="185"/>
      <c r="G298" s="186"/>
      <c r="H298" s="184"/>
      <c r="I298" s="196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5" t="str">
        <f>C298</f>
        <v>Viz výpis kovových konstrukcí</v>
      </c>
      <c r="BB298" s="164"/>
      <c r="BC298" s="164"/>
      <c r="BD298" s="164"/>
      <c r="BE298" s="164"/>
      <c r="BF298" s="164"/>
      <c r="BG298" s="164"/>
      <c r="BH298" s="164"/>
    </row>
    <row r="299" spans="1:60" outlineLevel="1">
      <c r="A299" s="191">
        <v>42</v>
      </c>
      <c r="B299" s="172" t="s">
        <v>2314</v>
      </c>
      <c r="C299" s="219" t="s">
        <v>2315</v>
      </c>
      <c r="D299" s="174" t="s">
        <v>211</v>
      </c>
      <c r="E299" s="177">
        <v>4</v>
      </c>
      <c r="F299" s="182"/>
      <c r="G299" s="183">
        <f>E299*F299</f>
        <v>0</v>
      </c>
      <c r="H299" s="184"/>
      <c r="I299" s="196" t="s">
        <v>151</v>
      </c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>
        <v>21</v>
      </c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</row>
    <row r="300" spans="1:60" outlineLevel="1">
      <c r="A300" s="191"/>
      <c r="B300" s="172"/>
      <c r="C300" s="220" t="s">
        <v>1868</v>
      </c>
      <c r="D300" s="175"/>
      <c r="E300" s="178"/>
      <c r="F300" s="185"/>
      <c r="G300" s="186"/>
      <c r="H300" s="184"/>
      <c r="I300" s="196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5" t="str">
        <f>C300</f>
        <v>Viz výpis kovových konstrukcí</v>
      </c>
      <c r="BB300" s="164"/>
      <c r="BC300" s="164"/>
      <c r="BD300" s="164"/>
      <c r="BE300" s="164"/>
      <c r="BF300" s="164"/>
      <c r="BG300" s="164"/>
      <c r="BH300" s="164"/>
    </row>
    <row r="301" spans="1:60" outlineLevel="1">
      <c r="A301" s="191">
        <v>43</v>
      </c>
      <c r="B301" s="172" t="s">
        <v>2316</v>
      </c>
      <c r="C301" s="219" t="s">
        <v>2317</v>
      </c>
      <c r="D301" s="174" t="s">
        <v>2318</v>
      </c>
      <c r="E301" s="177">
        <v>1</v>
      </c>
      <c r="F301" s="182"/>
      <c r="G301" s="183">
        <f>E301*F301</f>
        <v>0</v>
      </c>
      <c r="H301" s="184"/>
      <c r="I301" s="196" t="s">
        <v>151</v>
      </c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>
        <v>21</v>
      </c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</row>
    <row r="302" spans="1:60" ht="22.5" outlineLevel="1">
      <c r="A302" s="191"/>
      <c r="B302" s="172"/>
      <c r="C302" s="220" t="s">
        <v>2319</v>
      </c>
      <c r="D302" s="175"/>
      <c r="E302" s="178"/>
      <c r="F302" s="185"/>
      <c r="G302" s="186"/>
      <c r="H302" s="184"/>
      <c r="I302" s="196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5" t="str">
        <f>C302</f>
        <v>Veškeré spojovací, kotvící prostředky, pomocný materiál a příslušenství nutné pro montáž plotu, stejně jako veškeré další a doplňkové práce související s plotovými konstrukcemi, mimo samostatně uvedení položky.</v>
      </c>
      <c r="BB302" s="164"/>
      <c r="BC302" s="164"/>
      <c r="BD302" s="164"/>
      <c r="BE302" s="164"/>
      <c r="BF302" s="164"/>
      <c r="BG302" s="164"/>
      <c r="BH302" s="164"/>
    </row>
    <row r="303" spans="1:60" outlineLevel="1">
      <c r="A303" s="191"/>
      <c r="B303" s="172"/>
      <c r="C303" s="220" t="s">
        <v>2320</v>
      </c>
      <c r="D303" s="175"/>
      <c r="E303" s="178"/>
      <c r="F303" s="185"/>
      <c r="G303" s="186"/>
      <c r="H303" s="184"/>
      <c r="I303" s="196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/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5" t="str">
        <f>C303</f>
        <v>Včetně opravné zinkové barvy a sprejů, včetně pozinkovaných L profilů pro ukotvení panelů na stěny /u stěny není navržen sloupek/</v>
      </c>
      <c r="BB303" s="164"/>
      <c r="BC303" s="164"/>
      <c r="BD303" s="164"/>
      <c r="BE303" s="164"/>
      <c r="BF303" s="164"/>
      <c r="BG303" s="164"/>
      <c r="BH303" s="164"/>
    </row>
    <row r="304" spans="1:60" outlineLevel="1">
      <c r="A304" s="191"/>
      <c r="B304" s="172"/>
      <c r="C304" s="241" t="s">
        <v>223</v>
      </c>
      <c r="D304" s="228"/>
      <c r="E304" s="231"/>
      <c r="F304" s="234"/>
      <c r="G304" s="234"/>
      <c r="H304" s="184"/>
      <c r="I304" s="196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4"/>
      <c r="BB304" s="164"/>
      <c r="BC304" s="164"/>
      <c r="BD304" s="164"/>
      <c r="BE304" s="164"/>
      <c r="BF304" s="164"/>
      <c r="BG304" s="164"/>
      <c r="BH304" s="164"/>
    </row>
    <row r="305" spans="1:60" ht="33.75" outlineLevel="1">
      <c r="A305" s="191"/>
      <c r="B305" s="172"/>
      <c r="C305" s="220" t="s">
        <v>2277</v>
      </c>
      <c r="D305" s="175"/>
      <c r="E305" s="178"/>
      <c r="F305" s="185"/>
      <c r="G305" s="186"/>
      <c r="H305" s="184"/>
      <c r="I305" s="196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5" t="str">
        <f>C305</f>
        <v>Panely oplocení, montáž – za vhodnou montáž se považuje přichycení panelu pomocí hákového šroubu s trhací matkou, popř. ocelové objímky (pozink úprava). Nepřípustné je použití plastových příchytek. Vzhledem k členitým plochám kotců bude nevyhnutelné časté řezání panelů. Všechny plochy řezu budou zapraveny zinkovým sprejem či nátěrem.</v>
      </c>
      <c r="BB305" s="164"/>
      <c r="BC305" s="164"/>
      <c r="BD305" s="164"/>
      <c r="BE305" s="164"/>
      <c r="BF305" s="164"/>
      <c r="BG305" s="164"/>
      <c r="BH305" s="164"/>
    </row>
    <row r="306" spans="1:60" outlineLevel="1">
      <c r="A306" s="191"/>
      <c r="B306" s="172"/>
      <c r="C306" s="241" t="s">
        <v>223</v>
      </c>
      <c r="D306" s="228"/>
      <c r="E306" s="231"/>
      <c r="F306" s="234"/>
      <c r="G306" s="234"/>
      <c r="H306" s="184"/>
      <c r="I306" s="196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</row>
    <row r="307" spans="1:60" ht="45" outlineLevel="1">
      <c r="A307" s="191"/>
      <c r="B307" s="172"/>
      <c r="C307" s="220" t="s">
        <v>2296</v>
      </c>
      <c r="D307" s="175"/>
      <c r="E307" s="178"/>
      <c r="F307" s="185"/>
      <c r="G307" s="186"/>
      <c r="H307" s="184"/>
      <c r="I307" s="196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5" t="str">
        <f>C307</f>
        <v>Ukotvení sloupku oplocení kotců – Základové patky sloupků budou založeny v nezamrzné hloubce. Lze využít prefabrikované patky na celou výšku, popř. kombinace z tvarovek ztraceného bednění. K patě sloupku bude navařena betonářská výztuž O12mm dl. 600mm a sloupky budou tak zajištěny cementovou zálivkou či betonem v patce, proti vytažení. Místo sváru bude ošetřeno nátěrem a bude kryto cementovou zálivkou či výplňovým betonem patek.</v>
      </c>
      <c r="BB307" s="164"/>
      <c r="BC307" s="164"/>
      <c r="BD307" s="164"/>
      <c r="BE307" s="164"/>
      <c r="BF307" s="164"/>
      <c r="BG307" s="164"/>
      <c r="BH307" s="164"/>
    </row>
    <row r="308" spans="1:60" ht="22.5" outlineLevel="1">
      <c r="A308" s="191"/>
      <c r="B308" s="172"/>
      <c r="C308" s="220" t="s">
        <v>2297</v>
      </c>
      <c r="D308" s="175"/>
      <c r="E308" s="178"/>
      <c r="F308" s="185"/>
      <c r="G308" s="186"/>
      <c r="H308" s="184"/>
      <c r="I308" s="196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5" t="str">
        <f>C308</f>
        <v>Ukotvení sloupků vnitřních kotců – k ukotvení bude využito prvků ocelových patek (žárově pozinkováno). Tyto prvky budou přikotveny k betonové desce a sloupky oplocení zasunuty a přichyceny šroubem.</v>
      </c>
      <c r="BB308" s="164"/>
      <c r="BC308" s="164"/>
      <c r="BD308" s="164"/>
      <c r="BE308" s="164"/>
      <c r="BF308" s="164"/>
      <c r="BG308" s="164"/>
      <c r="BH308" s="164"/>
    </row>
    <row r="309" spans="1:60" outlineLevel="1">
      <c r="A309" s="191"/>
      <c r="B309" s="172"/>
      <c r="C309" s="220" t="s">
        <v>2298</v>
      </c>
      <c r="D309" s="175"/>
      <c r="E309" s="178"/>
      <c r="F309" s="185"/>
      <c r="G309" s="186"/>
      <c r="H309" s="184"/>
      <c r="I309" s="196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/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5" t="str">
        <f>C309</f>
        <v>Veškeré zásahy do sloupků – vrtání, řezání, poškození při montáži je nutno bezprostředně ošetřit zinkovým sprejem či nátěrem</v>
      </c>
      <c r="BB309" s="164"/>
      <c r="BC309" s="164"/>
      <c r="BD309" s="164"/>
      <c r="BE309" s="164"/>
      <c r="BF309" s="164"/>
      <c r="BG309" s="164"/>
      <c r="BH309" s="164"/>
    </row>
    <row r="310" spans="1:60" outlineLevel="1">
      <c r="A310" s="191"/>
      <c r="B310" s="169" t="s">
        <v>2321</v>
      </c>
      <c r="C310" s="221"/>
      <c r="D310" s="192"/>
      <c r="E310" s="193"/>
      <c r="F310" s="194"/>
      <c r="G310" s="189"/>
      <c r="H310" s="184"/>
      <c r="I310" s="196"/>
      <c r="J310" s="164"/>
      <c r="K310" s="164">
        <v>1</v>
      </c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</row>
    <row r="311" spans="1:60" outlineLevel="1">
      <c r="A311" s="191"/>
      <c r="B311" s="169" t="s">
        <v>827</v>
      </c>
      <c r="C311" s="221"/>
      <c r="D311" s="192"/>
      <c r="E311" s="193"/>
      <c r="F311" s="194"/>
      <c r="G311" s="189"/>
      <c r="H311" s="184"/>
      <c r="I311" s="196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</row>
    <row r="312" spans="1:60" outlineLevel="1">
      <c r="A312" s="191">
        <v>44</v>
      </c>
      <c r="B312" s="172" t="s">
        <v>2322</v>
      </c>
      <c r="C312" s="219" t="s">
        <v>1261</v>
      </c>
      <c r="D312" s="174" t="s">
        <v>774</v>
      </c>
      <c r="E312" s="177">
        <v>7767.402</v>
      </c>
      <c r="F312" s="182"/>
      <c r="G312" s="183">
        <f>E312*F312</f>
        <v>0</v>
      </c>
      <c r="H312" s="184" t="s">
        <v>2323</v>
      </c>
      <c r="I312" s="196" t="s">
        <v>207</v>
      </c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>
        <v>21</v>
      </c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</row>
    <row r="313" spans="1:60">
      <c r="A313" s="190" t="s">
        <v>145</v>
      </c>
      <c r="B313" s="171" t="s">
        <v>1968</v>
      </c>
      <c r="C313" s="218" t="s">
        <v>1969</v>
      </c>
      <c r="D313" s="173"/>
      <c r="E313" s="176"/>
      <c r="F313" s="187">
        <f>SUM(G314:G340)</f>
        <v>0</v>
      </c>
      <c r="G313" s="188"/>
      <c r="H313" s="181"/>
      <c r="I313" s="195"/>
    </row>
    <row r="314" spans="1:60" outlineLevel="1">
      <c r="A314" s="191">
        <v>45</v>
      </c>
      <c r="B314" s="172" t="s">
        <v>2324</v>
      </c>
      <c r="C314" s="219" t="s">
        <v>2325</v>
      </c>
      <c r="D314" s="174" t="s">
        <v>217</v>
      </c>
      <c r="E314" s="177">
        <v>265.79000000000002</v>
      </c>
      <c r="F314" s="182"/>
      <c r="G314" s="183">
        <f>E314*F314</f>
        <v>0</v>
      </c>
      <c r="H314" s="184"/>
      <c r="I314" s="196" t="s">
        <v>151</v>
      </c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>
        <v>21</v>
      </c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</row>
    <row r="315" spans="1:60" outlineLevel="1">
      <c r="A315" s="191"/>
      <c r="B315" s="172"/>
      <c r="C315" s="220" t="s">
        <v>1975</v>
      </c>
      <c r="D315" s="175"/>
      <c r="E315" s="178"/>
      <c r="F315" s="185"/>
      <c r="G315" s="186"/>
      <c r="H315" s="184"/>
      <c r="I315" s="196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5" t="str">
        <f>C315</f>
        <v>Dodávka kompletního systému PU-cementové stěrky. Specifikace 15.03</v>
      </c>
      <c r="BB315" s="164"/>
      <c r="BC315" s="164"/>
      <c r="BD315" s="164"/>
      <c r="BE315" s="164"/>
      <c r="BF315" s="164"/>
      <c r="BG315" s="164"/>
      <c r="BH315" s="164"/>
    </row>
    <row r="316" spans="1:60" outlineLevel="1">
      <c r="A316" s="191"/>
      <c r="B316" s="172"/>
      <c r="C316" s="240" t="s">
        <v>2224</v>
      </c>
      <c r="D316" s="227"/>
      <c r="E316" s="230">
        <v>37.909999999999997</v>
      </c>
      <c r="F316" s="183"/>
      <c r="G316" s="183"/>
      <c r="H316" s="184"/>
      <c r="I316" s="196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/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</row>
    <row r="317" spans="1:60" outlineLevel="1">
      <c r="A317" s="191"/>
      <c r="B317" s="172"/>
      <c r="C317" s="240" t="s">
        <v>223</v>
      </c>
      <c r="D317" s="227"/>
      <c r="E317" s="230"/>
      <c r="F317" s="183"/>
      <c r="G317" s="183"/>
      <c r="H317" s="184"/>
      <c r="I317" s="196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4"/>
      <c r="BB317" s="164"/>
      <c r="BC317" s="164"/>
      <c r="BD317" s="164"/>
      <c r="BE317" s="164"/>
      <c r="BF317" s="164"/>
      <c r="BG317" s="164"/>
      <c r="BH317" s="164"/>
    </row>
    <row r="318" spans="1:60" outlineLevel="1">
      <c r="A318" s="191"/>
      <c r="B318" s="172"/>
      <c r="C318" s="240" t="s">
        <v>2226</v>
      </c>
      <c r="D318" s="227"/>
      <c r="E318" s="230">
        <v>85.9</v>
      </c>
      <c r="F318" s="183"/>
      <c r="G318" s="183"/>
      <c r="H318" s="184"/>
      <c r="I318" s="196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</row>
    <row r="319" spans="1:60" outlineLevel="1">
      <c r="A319" s="191"/>
      <c r="B319" s="172"/>
      <c r="C319" s="240" t="s">
        <v>223</v>
      </c>
      <c r="D319" s="227"/>
      <c r="E319" s="230"/>
      <c r="F319" s="183"/>
      <c r="G319" s="183"/>
      <c r="H319" s="184"/>
      <c r="I319" s="196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</row>
    <row r="320" spans="1:60" outlineLevel="1">
      <c r="A320" s="191"/>
      <c r="B320" s="172"/>
      <c r="C320" s="240" t="s">
        <v>2228</v>
      </c>
      <c r="D320" s="227"/>
      <c r="E320" s="230">
        <v>86.58</v>
      </c>
      <c r="F320" s="183"/>
      <c r="G320" s="183"/>
      <c r="H320" s="184"/>
      <c r="I320" s="196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/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</row>
    <row r="321" spans="1:60" outlineLevel="1">
      <c r="A321" s="191"/>
      <c r="B321" s="172"/>
      <c r="C321" s="240" t="s">
        <v>223</v>
      </c>
      <c r="D321" s="227"/>
      <c r="E321" s="230"/>
      <c r="F321" s="183"/>
      <c r="G321" s="183"/>
      <c r="H321" s="184"/>
      <c r="I321" s="196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  <c r="AZ321" s="164"/>
      <c r="BA321" s="164"/>
      <c r="BB321" s="164"/>
      <c r="BC321" s="164"/>
      <c r="BD321" s="164"/>
      <c r="BE321" s="164"/>
      <c r="BF321" s="164"/>
      <c r="BG321" s="164"/>
      <c r="BH321" s="164"/>
    </row>
    <row r="322" spans="1:60" outlineLevel="1">
      <c r="A322" s="191"/>
      <c r="B322" s="172"/>
      <c r="C322" s="240" t="s">
        <v>2230</v>
      </c>
      <c r="D322" s="227"/>
      <c r="E322" s="230">
        <v>55.4</v>
      </c>
      <c r="F322" s="183"/>
      <c r="G322" s="183"/>
      <c r="H322" s="184"/>
      <c r="I322" s="196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  <c r="BE322" s="164"/>
      <c r="BF322" s="164"/>
      <c r="BG322" s="164"/>
      <c r="BH322" s="164"/>
    </row>
    <row r="323" spans="1:60" outlineLevel="1">
      <c r="A323" s="191">
        <v>46</v>
      </c>
      <c r="B323" s="172" t="s">
        <v>2326</v>
      </c>
      <c r="C323" s="219" t="s">
        <v>2327</v>
      </c>
      <c r="D323" s="174" t="s">
        <v>217</v>
      </c>
      <c r="E323" s="177">
        <v>326.51299999999998</v>
      </c>
      <c r="F323" s="182"/>
      <c r="G323" s="183">
        <f>E323*F323</f>
        <v>0</v>
      </c>
      <c r="H323" s="184"/>
      <c r="I323" s="196" t="s">
        <v>151</v>
      </c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>
        <v>21</v>
      </c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</row>
    <row r="324" spans="1:60" outlineLevel="1">
      <c r="A324" s="191"/>
      <c r="B324" s="172"/>
      <c r="C324" s="220" t="s">
        <v>2328</v>
      </c>
      <c r="D324" s="175"/>
      <c r="E324" s="178"/>
      <c r="F324" s="185"/>
      <c r="G324" s="186"/>
      <c r="H324" s="184"/>
      <c r="I324" s="196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5" t="str">
        <f>C324</f>
        <v>Dodávka kompletního systému PU nátěru bet. kontrukcí 15.05</v>
      </c>
      <c r="BB324" s="164"/>
      <c r="BC324" s="164"/>
      <c r="BD324" s="164"/>
      <c r="BE324" s="164"/>
      <c r="BF324" s="164"/>
      <c r="BG324" s="164"/>
      <c r="BH324" s="164"/>
    </row>
    <row r="325" spans="1:60" outlineLevel="1">
      <c r="A325" s="191"/>
      <c r="B325" s="172"/>
      <c r="C325" s="240" t="s">
        <v>2329</v>
      </c>
      <c r="D325" s="227"/>
      <c r="E325" s="230">
        <v>25.952999999999999</v>
      </c>
      <c r="F325" s="183"/>
      <c r="G325" s="183"/>
      <c r="H325" s="184"/>
      <c r="I325" s="196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</row>
    <row r="326" spans="1:60" outlineLevel="1">
      <c r="A326" s="191"/>
      <c r="B326" s="172"/>
      <c r="C326" s="240" t="s">
        <v>2330</v>
      </c>
      <c r="D326" s="227"/>
      <c r="E326" s="230">
        <v>8</v>
      </c>
      <c r="F326" s="183"/>
      <c r="G326" s="183"/>
      <c r="H326" s="184"/>
      <c r="I326" s="196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4"/>
      <c r="BB326" s="164"/>
      <c r="BC326" s="164"/>
      <c r="BD326" s="164"/>
      <c r="BE326" s="164"/>
      <c r="BF326" s="164"/>
      <c r="BG326" s="164"/>
      <c r="BH326" s="164"/>
    </row>
    <row r="327" spans="1:60" outlineLevel="1">
      <c r="A327" s="191"/>
      <c r="B327" s="172"/>
      <c r="C327" s="240" t="s">
        <v>2331</v>
      </c>
      <c r="D327" s="227"/>
      <c r="E327" s="230">
        <v>36</v>
      </c>
      <c r="F327" s="183"/>
      <c r="G327" s="183"/>
      <c r="H327" s="184"/>
      <c r="I327" s="196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/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</row>
    <row r="328" spans="1:60" outlineLevel="1">
      <c r="A328" s="191"/>
      <c r="B328" s="172"/>
      <c r="C328" s="240" t="s">
        <v>2330</v>
      </c>
      <c r="D328" s="227"/>
      <c r="E328" s="230">
        <v>8</v>
      </c>
      <c r="F328" s="183"/>
      <c r="G328" s="183"/>
      <c r="H328" s="184"/>
      <c r="I328" s="196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4"/>
      <c r="BB328" s="164"/>
      <c r="BC328" s="164"/>
      <c r="BD328" s="164"/>
      <c r="BE328" s="164"/>
      <c r="BF328" s="164"/>
      <c r="BG328" s="164"/>
      <c r="BH328" s="164"/>
    </row>
    <row r="329" spans="1:60" outlineLevel="1">
      <c r="A329" s="191"/>
      <c r="B329" s="172"/>
      <c r="C329" s="240" t="s">
        <v>223</v>
      </c>
      <c r="D329" s="227"/>
      <c r="E329" s="230"/>
      <c r="F329" s="183"/>
      <c r="G329" s="183"/>
      <c r="H329" s="184"/>
      <c r="I329" s="196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  <c r="Z329" s="164"/>
      <c r="AA329" s="164"/>
      <c r="AB329" s="164"/>
      <c r="AC329" s="164"/>
      <c r="AD329" s="164"/>
      <c r="AE329" s="164"/>
      <c r="AF329" s="164"/>
      <c r="AG329" s="164"/>
      <c r="AH329" s="164"/>
      <c r="AI329" s="164"/>
      <c r="AJ329" s="164"/>
      <c r="AK329" s="164"/>
      <c r="AL329" s="164"/>
      <c r="AM329" s="164"/>
      <c r="AN329" s="164"/>
      <c r="AO329" s="164"/>
      <c r="AP329" s="164"/>
      <c r="AQ329" s="164"/>
      <c r="AR329" s="164"/>
      <c r="AS329" s="164"/>
      <c r="AT329" s="164"/>
      <c r="AU329" s="164"/>
      <c r="AV329" s="164"/>
      <c r="AW329" s="164"/>
      <c r="AX329" s="164"/>
      <c r="AY329" s="164"/>
      <c r="AZ329" s="164"/>
      <c r="BA329" s="164"/>
      <c r="BB329" s="164"/>
      <c r="BC329" s="164"/>
      <c r="BD329" s="164"/>
      <c r="BE329" s="164"/>
      <c r="BF329" s="164"/>
      <c r="BG329" s="164"/>
      <c r="BH329" s="164"/>
    </row>
    <row r="330" spans="1:60" outlineLevel="1">
      <c r="A330" s="191"/>
      <c r="B330" s="172"/>
      <c r="C330" s="240" t="s">
        <v>919</v>
      </c>
      <c r="D330" s="227"/>
      <c r="E330" s="230"/>
      <c r="F330" s="183"/>
      <c r="G330" s="183"/>
      <c r="H330" s="184"/>
      <c r="I330" s="196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</row>
    <row r="331" spans="1:60" outlineLevel="1">
      <c r="A331" s="191"/>
      <c r="B331" s="172"/>
      <c r="C331" s="240" t="s">
        <v>2225</v>
      </c>
      <c r="D331" s="227"/>
      <c r="E331" s="230">
        <v>19.09</v>
      </c>
      <c r="F331" s="183"/>
      <c r="G331" s="183"/>
      <c r="H331" s="184"/>
      <c r="I331" s="196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</row>
    <row r="332" spans="1:60" outlineLevel="1">
      <c r="A332" s="191"/>
      <c r="B332" s="172"/>
      <c r="C332" s="240" t="s">
        <v>921</v>
      </c>
      <c r="D332" s="227"/>
      <c r="E332" s="230"/>
      <c r="F332" s="183"/>
      <c r="G332" s="183"/>
      <c r="H332" s="184"/>
      <c r="I332" s="196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</row>
    <row r="333" spans="1:60" outlineLevel="1">
      <c r="A333" s="191"/>
      <c r="B333" s="172"/>
      <c r="C333" s="240" t="s">
        <v>2227</v>
      </c>
      <c r="D333" s="227"/>
      <c r="E333" s="230">
        <v>82.17</v>
      </c>
      <c r="F333" s="183"/>
      <c r="G333" s="183"/>
      <c r="H333" s="184"/>
      <c r="I333" s="196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</row>
    <row r="334" spans="1:60" outlineLevel="1">
      <c r="A334" s="191"/>
      <c r="B334" s="172"/>
      <c r="C334" s="240" t="s">
        <v>924</v>
      </c>
      <c r="D334" s="227"/>
      <c r="E334" s="230"/>
      <c r="F334" s="183"/>
      <c r="G334" s="183"/>
      <c r="H334" s="184"/>
      <c r="I334" s="196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</row>
    <row r="335" spans="1:60" outlineLevel="1">
      <c r="A335" s="191"/>
      <c r="B335" s="172"/>
      <c r="C335" s="240" t="s">
        <v>2229</v>
      </c>
      <c r="D335" s="227"/>
      <c r="E335" s="230">
        <v>87.7</v>
      </c>
      <c r="F335" s="183"/>
      <c r="G335" s="183"/>
      <c r="H335" s="184"/>
      <c r="I335" s="196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</row>
    <row r="336" spans="1:60" outlineLevel="1">
      <c r="A336" s="191"/>
      <c r="B336" s="172"/>
      <c r="C336" s="240" t="s">
        <v>925</v>
      </c>
      <c r="D336" s="227"/>
      <c r="E336" s="230"/>
      <c r="F336" s="183"/>
      <c r="G336" s="183"/>
      <c r="H336" s="184"/>
      <c r="I336" s="196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  <c r="BE336" s="164"/>
      <c r="BF336" s="164"/>
      <c r="BG336" s="164"/>
      <c r="BH336" s="164"/>
    </row>
    <row r="337" spans="1:60" outlineLevel="1">
      <c r="A337" s="191"/>
      <c r="B337" s="172"/>
      <c r="C337" s="240" t="s">
        <v>2231</v>
      </c>
      <c r="D337" s="227"/>
      <c r="E337" s="230">
        <v>59.6</v>
      </c>
      <c r="F337" s="183"/>
      <c r="G337" s="183"/>
      <c r="H337" s="184"/>
      <c r="I337" s="196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</row>
    <row r="338" spans="1:60" outlineLevel="1">
      <c r="A338" s="191"/>
      <c r="B338" s="169" t="s">
        <v>1982</v>
      </c>
      <c r="C338" s="221"/>
      <c r="D338" s="192"/>
      <c r="E338" s="193"/>
      <c r="F338" s="194"/>
      <c r="G338" s="189"/>
      <c r="H338" s="184"/>
      <c r="I338" s="196"/>
      <c r="J338" s="164"/>
      <c r="K338" s="164">
        <v>1</v>
      </c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</row>
    <row r="339" spans="1:60" outlineLevel="1">
      <c r="A339" s="191"/>
      <c r="B339" s="169" t="s">
        <v>827</v>
      </c>
      <c r="C339" s="221"/>
      <c r="D339" s="192"/>
      <c r="E339" s="193"/>
      <c r="F339" s="194"/>
      <c r="G339" s="189"/>
      <c r="H339" s="184"/>
      <c r="I339" s="196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</row>
    <row r="340" spans="1:60" outlineLevel="1">
      <c r="A340" s="191">
        <v>47</v>
      </c>
      <c r="B340" s="172" t="s">
        <v>1983</v>
      </c>
      <c r="C340" s="219" t="s">
        <v>1261</v>
      </c>
      <c r="D340" s="174" t="s">
        <v>426</v>
      </c>
      <c r="E340" s="177">
        <v>0.74914000000000003</v>
      </c>
      <c r="F340" s="182"/>
      <c r="G340" s="183">
        <f>E340*F340</f>
        <v>0</v>
      </c>
      <c r="H340" s="184" t="s">
        <v>1974</v>
      </c>
      <c r="I340" s="196" t="s">
        <v>207</v>
      </c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>
        <v>21</v>
      </c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</row>
    <row r="341" spans="1:60">
      <c r="A341" s="190" t="s">
        <v>145</v>
      </c>
      <c r="B341" s="171" t="s">
        <v>830</v>
      </c>
      <c r="C341" s="218" t="s">
        <v>831</v>
      </c>
      <c r="D341" s="173"/>
      <c r="E341" s="176"/>
      <c r="F341" s="187">
        <f>SUM(G342:G360)</f>
        <v>0</v>
      </c>
      <c r="G341" s="188"/>
      <c r="H341" s="181"/>
      <c r="I341" s="195"/>
    </row>
    <row r="342" spans="1:60" outlineLevel="1">
      <c r="A342" s="191"/>
      <c r="B342" s="225" t="s">
        <v>2332</v>
      </c>
      <c r="C342" s="239"/>
      <c r="D342" s="226"/>
      <c r="E342" s="229"/>
      <c r="F342" s="232"/>
      <c r="G342" s="233"/>
      <c r="H342" s="184"/>
      <c r="I342" s="196"/>
      <c r="J342" s="164"/>
      <c r="K342" s="164">
        <v>1</v>
      </c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  <c r="Z342" s="164"/>
      <c r="AA342" s="164"/>
      <c r="AB342" s="164"/>
      <c r="AC342" s="164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</row>
    <row r="343" spans="1:60" outlineLevel="1">
      <c r="A343" s="191"/>
      <c r="B343" s="169" t="s">
        <v>2333</v>
      </c>
      <c r="C343" s="221"/>
      <c r="D343" s="192"/>
      <c r="E343" s="193"/>
      <c r="F343" s="194"/>
      <c r="G343" s="189"/>
      <c r="H343" s="184"/>
      <c r="I343" s="196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</row>
    <row r="344" spans="1:60" outlineLevel="1">
      <c r="A344" s="191">
        <v>48</v>
      </c>
      <c r="B344" s="172" t="s">
        <v>2334</v>
      </c>
      <c r="C344" s="219" t="s">
        <v>2335</v>
      </c>
      <c r="D344" s="174" t="s">
        <v>217</v>
      </c>
      <c r="E344" s="177">
        <v>40.335000000000001</v>
      </c>
      <c r="F344" s="182"/>
      <c r="G344" s="183">
        <f>E344*F344</f>
        <v>0</v>
      </c>
      <c r="H344" s="184" t="s">
        <v>836</v>
      </c>
      <c r="I344" s="196" t="s">
        <v>207</v>
      </c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>
        <v>21</v>
      </c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</row>
    <row r="345" spans="1:60" outlineLevel="1">
      <c r="A345" s="191"/>
      <c r="B345" s="172"/>
      <c r="C345" s="240" t="s">
        <v>2336</v>
      </c>
      <c r="D345" s="227"/>
      <c r="E345" s="230"/>
      <c r="F345" s="183"/>
      <c r="G345" s="183"/>
      <c r="H345" s="184"/>
      <c r="I345" s="196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</row>
    <row r="346" spans="1:60" outlineLevel="1">
      <c r="A346" s="191"/>
      <c r="B346" s="172"/>
      <c r="C346" s="240" t="s">
        <v>919</v>
      </c>
      <c r="D346" s="227"/>
      <c r="E346" s="230"/>
      <c r="F346" s="183"/>
      <c r="G346" s="183"/>
      <c r="H346" s="184"/>
      <c r="I346" s="196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</row>
    <row r="347" spans="1:60" outlineLevel="1">
      <c r="A347" s="191"/>
      <c r="B347" s="172"/>
      <c r="C347" s="240" t="s">
        <v>2337</v>
      </c>
      <c r="D347" s="227"/>
      <c r="E347" s="230">
        <v>8.82</v>
      </c>
      <c r="F347" s="183"/>
      <c r="G347" s="183"/>
      <c r="H347" s="184"/>
      <c r="I347" s="196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  <c r="AZ347" s="164"/>
      <c r="BA347" s="164"/>
      <c r="BB347" s="164"/>
      <c r="BC347" s="164"/>
      <c r="BD347" s="164"/>
      <c r="BE347" s="164"/>
      <c r="BF347" s="164"/>
      <c r="BG347" s="164"/>
      <c r="BH347" s="164"/>
    </row>
    <row r="348" spans="1:60" outlineLevel="1">
      <c r="A348" s="191"/>
      <c r="B348" s="172"/>
      <c r="C348" s="240" t="s">
        <v>921</v>
      </c>
      <c r="D348" s="227"/>
      <c r="E348" s="230"/>
      <c r="F348" s="183"/>
      <c r="G348" s="183"/>
      <c r="H348" s="184"/>
      <c r="I348" s="196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/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</row>
    <row r="349" spans="1:60" outlineLevel="1">
      <c r="A349" s="191"/>
      <c r="B349" s="172"/>
      <c r="C349" s="240" t="s">
        <v>2338</v>
      </c>
      <c r="D349" s="227"/>
      <c r="E349" s="230">
        <v>11.265000000000001</v>
      </c>
      <c r="F349" s="183"/>
      <c r="G349" s="183"/>
      <c r="H349" s="184"/>
      <c r="I349" s="196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  <c r="AZ349" s="164"/>
      <c r="BA349" s="164"/>
      <c r="BB349" s="164"/>
      <c r="BC349" s="164"/>
      <c r="BD349" s="164"/>
      <c r="BE349" s="164"/>
      <c r="BF349" s="164"/>
      <c r="BG349" s="164"/>
      <c r="BH349" s="164"/>
    </row>
    <row r="350" spans="1:60" outlineLevel="1">
      <c r="A350" s="191"/>
      <c r="B350" s="172"/>
      <c r="C350" s="240" t="s">
        <v>924</v>
      </c>
      <c r="D350" s="227"/>
      <c r="E350" s="230"/>
      <c r="F350" s="183"/>
      <c r="G350" s="183"/>
      <c r="H350" s="184"/>
      <c r="I350" s="196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  <c r="AZ350" s="164"/>
      <c r="BA350" s="164"/>
      <c r="BB350" s="164"/>
      <c r="BC350" s="164"/>
      <c r="BD350" s="164"/>
      <c r="BE350" s="164"/>
      <c r="BF350" s="164"/>
      <c r="BG350" s="164"/>
      <c r="BH350" s="164"/>
    </row>
    <row r="351" spans="1:60" outlineLevel="1">
      <c r="A351" s="191"/>
      <c r="B351" s="172"/>
      <c r="C351" s="240" t="s">
        <v>2339</v>
      </c>
      <c r="D351" s="227"/>
      <c r="E351" s="230">
        <v>11.79</v>
      </c>
      <c r="F351" s="183"/>
      <c r="G351" s="183"/>
      <c r="H351" s="184"/>
      <c r="I351" s="196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  <c r="AZ351" s="164"/>
      <c r="BA351" s="164"/>
      <c r="BB351" s="164"/>
      <c r="BC351" s="164"/>
      <c r="BD351" s="164"/>
      <c r="BE351" s="164"/>
      <c r="BF351" s="164"/>
      <c r="BG351" s="164"/>
      <c r="BH351" s="164"/>
    </row>
    <row r="352" spans="1:60" outlineLevel="1">
      <c r="A352" s="191"/>
      <c r="B352" s="172"/>
      <c r="C352" s="240" t="s">
        <v>925</v>
      </c>
      <c r="D352" s="227"/>
      <c r="E352" s="230"/>
      <c r="F352" s="183"/>
      <c r="G352" s="183"/>
      <c r="H352" s="184"/>
      <c r="I352" s="196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/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  <c r="AZ352" s="164"/>
      <c r="BA352" s="164"/>
      <c r="BB352" s="164"/>
      <c r="BC352" s="164"/>
      <c r="BD352" s="164"/>
      <c r="BE352" s="164"/>
      <c r="BF352" s="164"/>
      <c r="BG352" s="164"/>
      <c r="BH352" s="164"/>
    </row>
    <row r="353" spans="1:60" outlineLevel="1">
      <c r="A353" s="191"/>
      <c r="B353" s="172"/>
      <c r="C353" s="240" t="s">
        <v>2340</v>
      </c>
      <c r="D353" s="227"/>
      <c r="E353" s="230">
        <v>8.4600000000000009</v>
      </c>
      <c r="F353" s="183"/>
      <c r="G353" s="183"/>
      <c r="H353" s="184"/>
      <c r="I353" s="196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  <c r="AZ353" s="164"/>
      <c r="BA353" s="164"/>
      <c r="BB353" s="164"/>
      <c r="BC353" s="164"/>
      <c r="BD353" s="164"/>
      <c r="BE353" s="164"/>
      <c r="BF353" s="164"/>
      <c r="BG353" s="164"/>
      <c r="BH353" s="164"/>
    </row>
    <row r="354" spans="1:60" outlineLevel="1">
      <c r="A354" s="191">
        <v>49</v>
      </c>
      <c r="B354" s="172" t="s">
        <v>2341</v>
      </c>
      <c r="C354" s="219" t="s">
        <v>2342</v>
      </c>
      <c r="D354" s="174" t="s">
        <v>217</v>
      </c>
      <c r="E354" s="177">
        <v>1372.8</v>
      </c>
      <c r="F354" s="182"/>
      <c r="G354" s="183">
        <f>E354*F354</f>
        <v>0</v>
      </c>
      <c r="H354" s="184"/>
      <c r="I354" s="196" t="s">
        <v>151</v>
      </c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>
        <v>21</v>
      </c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4"/>
      <c r="BB354" s="164"/>
      <c r="BC354" s="164"/>
      <c r="BD354" s="164"/>
      <c r="BE354" s="164"/>
      <c r="BF354" s="164"/>
      <c r="BG354" s="164"/>
      <c r="BH354" s="164"/>
    </row>
    <row r="355" spans="1:60" outlineLevel="1">
      <c r="A355" s="191"/>
      <c r="B355" s="172"/>
      <c r="C355" s="220" t="s">
        <v>2343</v>
      </c>
      <c r="D355" s="175"/>
      <c r="E355" s="178"/>
      <c r="F355" s="185"/>
      <c r="G355" s="186"/>
      <c r="H355" s="184"/>
      <c r="I355" s="196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5" t="str">
        <f>C355</f>
        <v>Specifikace 16:03</v>
      </c>
      <c r="BB355" s="164"/>
      <c r="BC355" s="164"/>
      <c r="BD355" s="164"/>
      <c r="BE355" s="164"/>
      <c r="BF355" s="164"/>
      <c r="BG355" s="164"/>
      <c r="BH355" s="164"/>
    </row>
    <row r="356" spans="1:60" outlineLevel="1">
      <c r="A356" s="191"/>
      <c r="B356" s="172"/>
      <c r="C356" s="240" t="s">
        <v>2140</v>
      </c>
      <c r="D356" s="227"/>
      <c r="E356" s="230">
        <v>410</v>
      </c>
      <c r="F356" s="183"/>
      <c r="G356" s="183"/>
      <c r="H356" s="184"/>
      <c r="I356" s="196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</row>
    <row r="357" spans="1:60" outlineLevel="1">
      <c r="A357" s="191"/>
      <c r="B357" s="172"/>
      <c r="C357" s="240" t="s">
        <v>2141</v>
      </c>
      <c r="D357" s="227"/>
      <c r="E357" s="230">
        <v>480</v>
      </c>
      <c r="F357" s="183"/>
      <c r="G357" s="183"/>
      <c r="H357" s="184"/>
      <c r="I357" s="196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/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</row>
    <row r="358" spans="1:60" outlineLevel="1">
      <c r="A358" s="191"/>
      <c r="B358" s="172"/>
      <c r="C358" s="240" t="s">
        <v>2142</v>
      </c>
      <c r="D358" s="227"/>
      <c r="E358" s="230">
        <v>75</v>
      </c>
      <c r="F358" s="183"/>
      <c r="G358" s="183"/>
      <c r="H358" s="184"/>
      <c r="I358" s="196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</row>
    <row r="359" spans="1:60" outlineLevel="1">
      <c r="A359" s="191"/>
      <c r="B359" s="172"/>
      <c r="C359" s="240" t="s">
        <v>2143</v>
      </c>
      <c r="D359" s="227"/>
      <c r="E359" s="230">
        <v>280</v>
      </c>
      <c r="F359" s="183"/>
      <c r="G359" s="183"/>
      <c r="H359" s="184"/>
      <c r="I359" s="196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/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</row>
    <row r="360" spans="1:60" ht="13.5" outlineLevel="1" thickBot="1">
      <c r="A360" s="206"/>
      <c r="B360" s="207"/>
      <c r="C360" s="248" t="s">
        <v>2144</v>
      </c>
      <c r="D360" s="245"/>
      <c r="E360" s="246">
        <v>127.8</v>
      </c>
      <c r="F360" s="211"/>
      <c r="G360" s="211"/>
      <c r="H360" s="212"/>
      <c r="I360" s="213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</row>
    <row r="361" spans="1:60" hidden="1">
      <c r="C361" s="105"/>
      <c r="AK361">
        <f>SUM(AK1:AK360)</f>
        <v>0</v>
      </c>
      <c r="AL361">
        <f>SUM(AL1:AL360)</f>
        <v>0</v>
      </c>
      <c r="AN361">
        <v>15</v>
      </c>
      <c r="AO361">
        <v>21</v>
      </c>
    </row>
    <row r="362" spans="1:60" ht="13.5" hidden="1" thickBot="1">
      <c r="A362" s="235"/>
      <c r="B362" s="236" t="s">
        <v>212</v>
      </c>
      <c r="C362" s="242"/>
      <c r="D362" s="237"/>
      <c r="E362" s="237"/>
      <c r="F362" s="237"/>
      <c r="G362" s="238">
        <f>F8+F17+F40+F79+F127+F132+F160+F164+F223+F236+F250+F313+F341</f>
        <v>0</v>
      </c>
      <c r="AN362">
        <f>SUMIF(AM8:AM361,AN361,G8:G361)</f>
        <v>0</v>
      </c>
      <c r="AO362">
        <f>SUMIF(AM8:AM361,AO361,G8:G361)</f>
        <v>0</v>
      </c>
    </row>
  </sheetData>
  <sheetProtection password="D8FF" sheet="1"/>
  <mergeCells count="112">
    <mergeCell ref="F341:G341"/>
    <mergeCell ref="B342:G342"/>
    <mergeCell ref="B343:G343"/>
    <mergeCell ref="C355:G355"/>
    <mergeCell ref="B311:G311"/>
    <mergeCell ref="F313:G313"/>
    <mergeCell ref="C315:G315"/>
    <mergeCell ref="C324:G324"/>
    <mergeCell ref="B338:G338"/>
    <mergeCell ref="B339:G339"/>
    <mergeCell ref="C303:G303"/>
    <mergeCell ref="C305:G305"/>
    <mergeCell ref="C307:G307"/>
    <mergeCell ref="C308:G308"/>
    <mergeCell ref="C309:G309"/>
    <mergeCell ref="B310:G310"/>
    <mergeCell ref="C283:G283"/>
    <mergeCell ref="C284:G284"/>
    <mergeCell ref="C291:G291"/>
    <mergeCell ref="C298:G298"/>
    <mergeCell ref="C300:G300"/>
    <mergeCell ref="C302:G302"/>
    <mergeCell ref="C272:G272"/>
    <mergeCell ref="C274:G274"/>
    <mergeCell ref="C275:G275"/>
    <mergeCell ref="C279:G279"/>
    <mergeCell ref="C280:G280"/>
    <mergeCell ref="C282:G282"/>
    <mergeCell ref="F250:G250"/>
    <mergeCell ref="C252:G252"/>
    <mergeCell ref="C253:G253"/>
    <mergeCell ref="C255:G255"/>
    <mergeCell ref="C256:G256"/>
    <mergeCell ref="C271:G271"/>
    <mergeCell ref="C240:G240"/>
    <mergeCell ref="C241:G241"/>
    <mergeCell ref="C244:G244"/>
    <mergeCell ref="C246:G246"/>
    <mergeCell ref="B247:G247"/>
    <mergeCell ref="B248:G248"/>
    <mergeCell ref="B226:G226"/>
    <mergeCell ref="B233:G233"/>
    <mergeCell ref="B234:G234"/>
    <mergeCell ref="F236:G236"/>
    <mergeCell ref="B237:G237"/>
    <mergeCell ref="C239:G239"/>
    <mergeCell ref="B195:G195"/>
    <mergeCell ref="B220:G220"/>
    <mergeCell ref="B221:G221"/>
    <mergeCell ref="F223:G223"/>
    <mergeCell ref="B224:G224"/>
    <mergeCell ref="B225:G225"/>
    <mergeCell ref="B161:G161"/>
    <mergeCell ref="B162:G162"/>
    <mergeCell ref="F164:G164"/>
    <mergeCell ref="B165:G165"/>
    <mergeCell ref="B175:G175"/>
    <mergeCell ref="C177:G177"/>
    <mergeCell ref="C153:G153"/>
    <mergeCell ref="C154:G154"/>
    <mergeCell ref="C156:G156"/>
    <mergeCell ref="C157:G157"/>
    <mergeCell ref="C158:G158"/>
    <mergeCell ref="F160:G160"/>
    <mergeCell ref="C136:G136"/>
    <mergeCell ref="B138:G138"/>
    <mergeCell ref="C147:G147"/>
    <mergeCell ref="C150:G150"/>
    <mergeCell ref="C151:G151"/>
    <mergeCell ref="C152:G152"/>
    <mergeCell ref="C125:G125"/>
    <mergeCell ref="F127:G127"/>
    <mergeCell ref="B128:G128"/>
    <mergeCell ref="F132:G132"/>
    <mergeCell ref="B133:G133"/>
    <mergeCell ref="B134:G134"/>
    <mergeCell ref="B83:G83"/>
    <mergeCell ref="B84:G84"/>
    <mergeCell ref="B86:G86"/>
    <mergeCell ref="B87:G87"/>
    <mergeCell ref="C90:G90"/>
    <mergeCell ref="C100:G100"/>
    <mergeCell ref="B59:G59"/>
    <mergeCell ref="C61:G61"/>
    <mergeCell ref="C71:G71"/>
    <mergeCell ref="F79:G79"/>
    <mergeCell ref="B80:G80"/>
    <mergeCell ref="B81:G81"/>
    <mergeCell ref="B41:G41"/>
    <mergeCell ref="B42:G42"/>
    <mergeCell ref="B50:G50"/>
    <mergeCell ref="B51:G51"/>
    <mergeCell ref="B57:G57"/>
    <mergeCell ref="B58:G58"/>
    <mergeCell ref="B18:G18"/>
    <mergeCell ref="B19:G19"/>
    <mergeCell ref="B26:G26"/>
    <mergeCell ref="B32:G32"/>
    <mergeCell ref="B33:G33"/>
    <mergeCell ref="F40:G40"/>
    <mergeCell ref="B9:G9"/>
    <mergeCell ref="B10:G10"/>
    <mergeCell ref="C13:G13"/>
    <mergeCell ref="C14:G14"/>
    <mergeCell ref="C15:G15"/>
    <mergeCell ref="F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31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103</v>
      </c>
      <c r="C4" s="168" t="s">
        <v>104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396</v>
      </c>
      <c r="C8" s="218" t="s">
        <v>397</v>
      </c>
      <c r="D8" s="173"/>
      <c r="E8" s="176"/>
      <c r="F8" s="179">
        <f>SUM(G9:G80)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2344</v>
      </c>
      <c r="C9" s="219" t="s">
        <v>2345</v>
      </c>
      <c r="D9" s="174" t="s">
        <v>211</v>
      </c>
      <c r="E9" s="177">
        <v>1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72"/>
      <c r="C10" s="220" t="s">
        <v>2346</v>
      </c>
      <c r="D10" s="175"/>
      <c r="E10" s="178"/>
      <c r="F10" s="185"/>
      <c r="G10" s="186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Dodávka a montáž kompletní sestavy, tj. křídla, rámu či zárubně a případných doplňků, kování.</v>
      </c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72"/>
      <c r="C11" s="220" t="s">
        <v>2347</v>
      </c>
      <c r="D11" s="175"/>
      <c r="E11" s="178"/>
      <c r="F11" s="185"/>
      <c r="G11" s="186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5" t="str">
        <f>C11</f>
        <v>Včetně přesunu hmot.</v>
      </c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20" t="s">
        <v>2348</v>
      </c>
      <c r="D12" s="175"/>
      <c r="E12" s="178"/>
      <c r="F12" s="185"/>
      <c r="G12" s="186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 t="str">
        <f>C12</f>
        <v>Číslo položky odkazuje na závaznou specifikaci ve výpisu prvků, který je součástí dokumentace.</v>
      </c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>
        <v>2</v>
      </c>
      <c r="B13" s="172" t="s">
        <v>2349</v>
      </c>
      <c r="C13" s="219" t="s">
        <v>2345</v>
      </c>
      <c r="D13" s="174" t="s">
        <v>211</v>
      </c>
      <c r="E13" s="177">
        <v>4</v>
      </c>
      <c r="F13" s="182"/>
      <c r="G13" s="183">
        <f>E13*F13</f>
        <v>0</v>
      </c>
      <c r="H13" s="184"/>
      <c r="I13" s="196" t="s">
        <v>151</v>
      </c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20" t="s">
        <v>2346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Dodávka a montáž kompletní sestavy, tj. křídla, rámu či zárubně a případných doplňků, kování.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20" t="s">
        <v>2347</v>
      </c>
      <c r="D15" s="175"/>
      <c r="E15" s="178"/>
      <c r="F15" s="185"/>
      <c r="G15" s="186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přesunu hmot.</v>
      </c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20" t="s">
        <v>2348</v>
      </c>
      <c r="D16" s="175"/>
      <c r="E16" s="178"/>
      <c r="F16" s="185"/>
      <c r="G16" s="186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Číslo položky odkazuje na závaznou specifikaci ve výpisu prvků, který je součástí dokumentace.</v>
      </c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>
        <v>3</v>
      </c>
      <c r="B17" s="172" t="s">
        <v>2350</v>
      </c>
      <c r="C17" s="219" t="s">
        <v>2345</v>
      </c>
      <c r="D17" s="174" t="s">
        <v>211</v>
      </c>
      <c r="E17" s="177">
        <v>2</v>
      </c>
      <c r="F17" s="182"/>
      <c r="G17" s="183">
        <f>E17*F17</f>
        <v>0</v>
      </c>
      <c r="H17" s="184"/>
      <c r="I17" s="196" t="s">
        <v>151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20" t="s">
        <v>2346</v>
      </c>
      <c r="D18" s="175"/>
      <c r="E18" s="178"/>
      <c r="F18" s="185"/>
      <c r="G18" s="186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Dodávka a montáž kompletní sestavy, tj. křídla, rámu či zárubně a případných doplňků, kování.</v>
      </c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20" t="s">
        <v>2347</v>
      </c>
      <c r="D19" s="175"/>
      <c r="E19" s="178"/>
      <c r="F19" s="185"/>
      <c r="G19" s="186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5" t="str">
        <f>C19</f>
        <v>Včetně přesunu hmot.</v>
      </c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20" t="s">
        <v>2348</v>
      </c>
      <c r="D20" s="175"/>
      <c r="E20" s="178"/>
      <c r="F20" s="185"/>
      <c r="G20" s="186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Číslo položky odkazuje na závaznou specifikaci ve výpisu prvků, který je součástí dokumentace.</v>
      </c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4</v>
      </c>
      <c r="B21" s="172" t="s">
        <v>2351</v>
      </c>
      <c r="C21" s="219" t="s">
        <v>2345</v>
      </c>
      <c r="D21" s="174" t="s">
        <v>211</v>
      </c>
      <c r="E21" s="177">
        <v>1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20" t="s">
        <v>2346</v>
      </c>
      <c r="D22" s="175"/>
      <c r="E22" s="178"/>
      <c r="F22" s="185"/>
      <c r="G22" s="186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Dodávka a montáž kompletní sestavy, tj. křídla, rámu či zárubně a případných doplňků, kování.</v>
      </c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20" t="s">
        <v>2347</v>
      </c>
      <c r="D23" s="175"/>
      <c r="E23" s="178"/>
      <c r="F23" s="185"/>
      <c r="G23" s="186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 t="str">
        <f>C23</f>
        <v>Včetně přesunu hmot.</v>
      </c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20" t="s">
        <v>2348</v>
      </c>
      <c r="D24" s="175"/>
      <c r="E24" s="178"/>
      <c r="F24" s="185"/>
      <c r="G24" s="186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Číslo položky odkazuje na závaznou specifikaci ve výpisu prvků, který je součástí dokumentace.</v>
      </c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5</v>
      </c>
      <c r="B25" s="172" t="s">
        <v>2352</v>
      </c>
      <c r="C25" s="219" t="s">
        <v>2345</v>
      </c>
      <c r="D25" s="174" t="s">
        <v>211</v>
      </c>
      <c r="E25" s="177">
        <v>1</v>
      </c>
      <c r="F25" s="182"/>
      <c r="G25" s="183">
        <f>E25*F25</f>
        <v>0</v>
      </c>
      <c r="H25" s="184"/>
      <c r="I25" s="196" t="s">
        <v>151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20" t="s">
        <v>2346</v>
      </c>
      <c r="D26" s="175"/>
      <c r="E26" s="178"/>
      <c r="F26" s="185"/>
      <c r="G26" s="186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5" t="str">
        <f>C26</f>
        <v>Dodávka a montáž kompletní sestavy, tj. křídla, rámu či zárubně a případných doplňků, kování.</v>
      </c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20" t="s">
        <v>2347</v>
      </c>
      <c r="D27" s="175"/>
      <c r="E27" s="178"/>
      <c r="F27" s="185"/>
      <c r="G27" s="186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5" t="str">
        <f>C27</f>
        <v>Včetně přesunu hmot.</v>
      </c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20" t="s">
        <v>2348</v>
      </c>
      <c r="D28" s="175"/>
      <c r="E28" s="178"/>
      <c r="F28" s="185"/>
      <c r="G28" s="186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Číslo položky odkazuje na závaznou specifikaci ve výpisu prvků, který je součástí dokumentace.</v>
      </c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6</v>
      </c>
      <c r="B29" s="172" t="s">
        <v>2353</v>
      </c>
      <c r="C29" s="219" t="s">
        <v>2345</v>
      </c>
      <c r="D29" s="174" t="s">
        <v>211</v>
      </c>
      <c r="E29" s="177">
        <v>2</v>
      </c>
      <c r="F29" s="182"/>
      <c r="G29" s="183">
        <f>E29*F29</f>
        <v>0</v>
      </c>
      <c r="H29" s="184"/>
      <c r="I29" s="196" t="s">
        <v>151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20" t="s">
        <v>2346</v>
      </c>
      <c r="D30" s="175"/>
      <c r="E30" s="178"/>
      <c r="F30" s="185"/>
      <c r="G30" s="186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Dodávka a montáž kompletní sestavy, tj. křídla, rámu či zárubně a případných doplňků, kování.</v>
      </c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20" t="s">
        <v>2347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Včetně přesunu hmot.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20" t="s">
        <v>2348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Číslo položky odkazuje na závaznou specifikaci ve výpisu prvků, který je součástí dokumentace.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7</v>
      </c>
      <c r="B33" s="172" t="s">
        <v>2354</v>
      </c>
      <c r="C33" s="219" t="s">
        <v>2345</v>
      </c>
      <c r="D33" s="174" t="s">
        <v>211</v>
      </c>
      <c r="E33" s="177">
        <v>1</v>
      </c>
      <c r="F33" s="182"/>
      <c r="G33" s="183">
        <f>E33*F33</f>
        <v>0</v>
      </c>
      <c r="H33" s="184"/>
      <c r="I33" s="196" t="s">
        <v>151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20" t="s">
        <v>2346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Dodávka a montáž kompletní sestavy, tj. křídla, rámu či zárubně a případných doplňků, kování.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2347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Včetně přesunu hmot.</v>
      </c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20" t="s">
        <v>2348</v>
      </c>
      <c r="D36" s="175"/>
      <c r="E36" s="178"/>
      <c r="F36" s="185"/>
      <c r="G36" s="186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Číslo položky odkazuje na závaznou specifikaci ve výpisu prvků, který je součástí dokumentace.</v>
      </c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8</v>
      </c>
      <c r="B37" s="172" t="s">
        <v>2355</v>
      </c>
      <c r="C37" s="219" t="s">
        <v>2345</v>
      </c>
      <c r="D37" s="174" t="s">
        <v>211</v>
      </c>
      <c r="E37" s="177">
        <v>2</v>
      </c>
      <c r="F37" s="182"/>
      <c r="G37" s="183">
        <f>E37*F37</f>
        <v>0</v>
      </c>
      <c r="H37" s="184"/>
      <c r="I37" s="196" t="s">
        <v>151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20" t="s">
        <v>2346</v>
      </c>
      <c r="D38" s="175"/>
      <c r="E38" s="178"/>
      <c r="F38" s="185"/>
      <c r="G38" s="186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Dodávka a montáž kompletní sestavy, tj. křídla, rámu či zárubně a případných doplňků, kování.</v>
      </c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20" t="s">
        <v>2347</v>
      </c>
      <c r="D39" s="175"/>
      <c r="E39" s="178"/>
      <c r="F39" s="185"/>
      <c r="G39" s="186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5" t="str">
        <f>C39</f>
        <v>Včetně přesunu hmot.</v>
      </c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20" t="s">
        <v>2348</v>
      </c>
      <c r="D40" s="175"/>
      <c r="E40" s="178"/>
      <c r="F40" s="185"/>
      <c r="G40" s="186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Číslo položky odkazuje na závaznou specifikaci ve výpisu prvků, který je součástí dokumentace.</v>
      </c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9</v>
      </c>
      <c r="B41" s="172" t="s">
        <v>2356</v>
      </c>
      <c r="C41" s="219" t="s">
        <v>2345</v>
      </c>
      <c r="D41" s="174" t="s">
        <v>211</v>
      </c>
      <c r="E41" s="177">
        <v>2</v>
      </c>
      <c r="F41" s="182"/>
      <c r="G41" s="183">
        <f>E41*F41</f>
        <v>0</v>
      </c>
      <c r="H41" s="184"/>
      <c r="I41" s="196" t="s">
        <v>151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20" t="s">
        <v>2346</v>
      </c>
      <c r="D42" s="175"/>
      <c r="E42" s="178"/>
      <c r="F42" s="185"/>
      <c r="G42" s="186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Dodávka a montáž kompletní sestavy, tj. křídla, rámu či zárubně a případných doplňků, kování.</v>
      </c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20" t="s">
        <v>2347</v>
      </c>
      <c r="D43" s="175"/>
      <c r="E43" s="178"/>
      <c r="F43" s="185"/>
      <c r="G43" s="186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5" t="str">
        <f>C43</f>
        <v>Včetně přesunu hmot.</v>
      </c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20" t="s">
        <v>2348</v>
      </c>
      <c r="D44" s="175"/>
      <c r="E44" s="178"/>
      <c r="F44" s="185"/>
      <c r="G44" s="186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Číslo položky odkazuje na závaznou specifikaci ve výpisu prvků, který je součástí dokumentace.</v>
      </c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10</v>
      </c>
      <c r="B45" s="172" t="s">
        <v>2357</v>
      </c>
      <c r="C45" s="219" t="s">
        <v>2345</v>
      </c>
      <c r="D45" s="174" t="s">
        <v>211</v>
      </c>
      <c r="E45" s="177">
        <v>3</v>
      </c>
      <c r="F45" s="182"/>
      <c r="G45" s="183">
        <f>E45*F45</f>
        <v>0</v>
      </c>
      <c r="H45" s="184"/>
      <c r="I45" s="196" t="s">
        <v>151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20" t="s">
        <v>2346</v>
      </c>
      <c r="D46" s="175"/>
      <c r="E46" s="178"/>
      <c r="F46" s="185"/>
      <c r="G46" s="186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5" t="str">
        <f>C46</f>
        <v>Dodávka a montáž kompletní sestavy, tj. křídla, rámu či zárubně a případných doplňků, kování.</v>
      </c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20" t="s">
        <v>2347</v>
      </c>
      <c r="D47" s="175"/>
      <c r="E47" s="178"/>
      <c r="F47" s="185"/>
      <c r="G47" s="186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5" t="str">
        <f>C47</f>
        <v>Včetně přesunu hmot.</v>
      </c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20" t="s">
        <v>2348</v>
      </c>
      <c r="D48" s="175"/>
      <c r="E48" s="178"/>
      <c r="F48" s="185"/>
      <c r="G48" s="186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5" t="str">
        <f>C48</f>
        <v>Číslo položky odkazuje na závaznou specifikaci ve výpisu prvků, který je součástí dokumentace.</v>
      </c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11</v>
      </c>
      <c r="B49" s="172" t="s">
        <v>2358</v>
      </c>
      <c r="C49" s="219" t="s">
        <v>2345</v>
      </c>
      <c r="D49" s="174" t="s">
        <v>211</v>
      </c>
      <c r="E49" s="177">
        <v>2</v>
      </c>
      <c r="F49" s="182"/>
      <c r="G49" s="183">
        <f>E49*F49</f>
        <v>0</v>
      </c>
      <c r="H49" s="184"/>
      <c r="I49" s="196" t="s">
        <v>151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20" t="s">
        <v>2346</v>
      </c>
      <c r="D50" s="175"/>
      <c r="E50" s="178"/>
      <c r="F50" s="185"/>
      <c r="G50" s="186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5" t="str">
        <f>C50</f>
        <v>Dodávka a montáž kompletní sestavy, tj. křídla, rámu či zárubně a případných doplňků, kování.</v>
      </c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20" t="s">
        <v>2347</v>
      </c>
      <c r="D51" s="175"/>
      <c r="E51" s="178"/>
      <c r="F51" s="185"/>
      <c r="G51" s="186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5" t="str">
        <f>C51</f>
        <v>Včetně přesunu hmot.</v>
      </c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2348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Číslo položky odkazuje na závaznou specifikaci ve výpisu prvků, který je součástí dokumentace.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>
        <v>12</v>
      </c>
      <c r="B53" s="172" t="s">
        <v>2359</v>
      </c>
      <c r="C53" s="219" t="s">
        <v>2345</v>
      </c>
      <c r="D53" s="174" t="s">
        <v>211</v>
      </c>
      <c r="E53" s="177">
        <v>5</v>
      </c>
      <c r="F53" s="182"/>
      <c r="G53" s="183">
        <f>E53*F53</f>
        <v>0</v>
      </c>
      <c r="H53" s="184"/>
      <c r="I53" s="196" t="s">
        <v>151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20" t="s">
        <v>2346</v>
      </c>
      <c r="D54" s="175"/>
      <c r="E54" s="178"/>
      <c r="F54" s="185"/>
      <c r="G54" s="186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5" t="str">
        <f>C54</f>
        <v>Dodávka a montáž kompletní sestavy, tj. křídla, rámu či zárubně a případných doplňků, kování.</v>
      </c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20" t="s">
        <v>2347</v>
      </c>
      <c r="D55" s="175"/>
      <c r="E55" s="178"/>
      <c r="F55" s="185"/>
      <c r="G55" s="186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Včetně přesunu hmot.</v>
      </c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20" t="s">
        <v>2348</v>
      </c>
      <c r="D56" s="175"/>
      <c r="E56" s="178"/>
      <c r="F56" s="185"/>
      <c r="G56" s="186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5" t="str">
        <f>C56</f>
        <v>Číslo položky odkazuje na závaznou specifikaci ve výpisu prvků, který je součástí dokumentace.</v>
      </c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13</v>
      </c>
      <c r="B57" s="172" t="s">
        <v>2360</v>
      </c>
      <c r="C57" s="219" t="s">
        <v>2345</v>
      </c>
      <c r="D57" s="174" t="s">
        <v>211</v>
      </c>
      <c r="E57" s="177">
        <v>1</v>
      </c>
      <c r="F57" s="182"/>
      <c r="G57" s="183">
        <f>E57*F57</f>
        <v>0</v>
      </c>
      <c r="H57" s="184"/>
      <c r="I57" s="196" t="s">
        <v>151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20" t="s">
        <v>2346</v>
      </c>
      <c r="D58" s="175"/>
      <c r="E58" s="178"/>
      <c r="F58" s="185"/>
      <c r="G58" s="186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5" t="str">
        <f>C58</f>
        <v>Dodávka a montáž kompletní sestavy, tj. křídla, rámu či zárubně a případných doplňků, kování.</v>
      </c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20" t="s">
        <v>2347</v>
      </c>
      <c r="D59" s="175"/>
      <c r="E59" s="178"/>
      <c r="F59" s="185"/>
      <c r="G59" s="186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5" t="str">
        <f>C59</f>
        <v>Včetně přesunu hmot.</v>
      </c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20" t="s">
        <v>2348</v>
      </c>
      <c r="D60" s="175"/>
      <c r="E60" s="178"/>
      <c r="F60" s="185"/>
      <c r="G60" s="186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5" t="str">
        <f>C60</f>
        <v>Číslo položky odkazuje na závaznou specifikaci ve výpisu prvků, který je součástí dokumentace.</v>
      </c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14</v>
      </c>
      <c r="B61" s="172" t="s">
        <v>2361</v>
      </c>
      <c r="C61" s="219" t="s">
        <v>2345</v>
      </c>
      <c r="D61" s="174" t="s">
        <v>211</v>
      </c>
      <c r="E61" s="177">
        <v>2</v>
      </c>
      <c r="F61" s="182"/>
      <c r="G61" s="183">
        <f>E61*F61</f>
        <v>0</v>
      </c>
      <c r="H61" s="184"/>
      <c r="I61" s="196" t="s">
        <v>151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20" t="s">
        <v>2346</v>
      </c>
      <c r="D62" s="175"/>
      <c r="E62" s="178"/>
      <c r="F62" s="185"/>
      <c r="G62" s="186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 t="str">
        <f>C62</f>
        <v>Dodávka a montáž kompletní sestavy, tj. křídla, rámu či zárubně a případných doplňků, kování.</v>
      </c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20" t="s">
        <v>2347</v>
      </c>
      <c r="D63" s="175"/>
      <c r="E63" s="178"/>
      <c r="F63" s="185"/>
      <c r="G63" s="186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5" t="str">
        <f>C63</f>
        <v>Včetně přesunu hmot.</v>
      </c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20" t="s">
        <v>2348</v>
      </c>
      <c r="D64" s="175"/>
      <c r="E64" s="178"/>
      <c r="F64" s="185"/>
      <c r="G64" s="186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5" t="str">
        <f>C64</f>
        <v>Číslo položky odkazuje na závaznou specifikaci ve výpisu prvků, který je součástí dokumentace.</v>
      </c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>
        <v>15</v>
      </c>
      <c r="B65" s="172" t="s">
        <v>2362</v>
      </c>
      <c r="C65" s="219" t="s">
        <v>2345</v>
      </c>
      <c r="D65" s="174" t="s">
        <v>211</v>
      </c>
      <c r="E65" s="177">
        <v>1</v>
      </c>
      <c r="F65" s="182"/>
      <c r="G65" s="183">
        <f>E65*F65</f>
        <v>0</v>
      </c>
      <c r="H65" s="184"/>
      <c r="I65" s="196" t="s">
        <v>151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72"/>
      <c r="C66" s="220" t="s">
        <v>2346</v>
      </c>
      <c r="D66" s="175"/>
      <c r="E66" s="178"/>
      <c r="F66" s="185"/>
      <c r="G66" s="186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5" t="str">
        <f>C66</f>
        <v>Dodávka a montáž kompletní sestavy, tj. křídla, rámu či zárubně a případných doplňků, kování.</v>
      </c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20" t="s">
        <v>2347</v>
      </c>
      <c r="D67" s="175"/>
      <c r="E67" s="178"/>
      <c r="F67" s="185"/>
      <c r="G67" s="186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5" t="str">
        <f>C67</f>
        <v>Včetně přesunu hmot.</v>
      </c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20" t="s">
        <v>2348</v>
      </c>
      <c r="D68" s="175"/>
      <c r="E68" s="178"/>
      <c r="F68" s="185"/>
      <c r="G68" s="186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5" t="str">
        <f>C68</f>
        <v>Číslo položky odkazuje na závaznou specifikaci ve výpisu prvků, který je součástí dokumentace.</v>
      </c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>
        <v>16</v>
      </c>
      <c r="B69" s="172" t="s">
        <v>2363</v>
      </c>
      <c r="C69" s="219" t="s">
        <v>2345</v>
      </c>
      <c r="D69" s="174" t="s">
        <v>211</v>
      </c>
      <c r="E69" s="177">
        <v>2</v>
      </c>
      <c r="F69" s="182"/>
      <c r="G69" s="183">
        <f>E69*F69</f>
        <v>0</v>
      </c>
      <c r="H69" s="184"/>
      <c r="I69" s="196" t="s">
        <v>151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72"/>
      <c r="C70" s="220" t="s">
        <v>2346</v>
      </c>
      <c r="D70" s="175"/>
      <c r="E70" s="178"/>
      <c r="F70" s="185"/>
      <c r="G70" s="186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5" t="str">
        <f>C70</f>
        <v>Dodávka a montáž kompletní sestavy, tj. křídla, rámu či zárubně a případných doplňků, kování.</v>
      </c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20" t="s">
        <v>2347</v>
      </c>
      <c r="D71" s="175"/>
      <c r="E71" s="178"/>
      <c r="F71" s="185"/>
      <c r="G71" s="186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5" t="str">
        <f>C71</f>
        <v>Včetně přesunu hmot.</v>
      </c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20" t="s">
        <v>2348</v>
      </c>
      <c r="D72" s="175"/>
      <c r="E72" s="178"/>
      <c r="F72" s="185"/>
      <c r="G72" s="186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5" t="str">
        <f>C72</f>
        <v>Číslo položky odkazuje na závaznou specifikaci ve výpisu prvků, který je součástí dokumentace.</v>
      </c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17</v>
      </c>
      <c r="B73" s="172" t="s">
        <v>2364</v>
      </c>
      <c r="C73" s="219" t="s">
        <v>2345</v>
      </c>
      <c r="D73" s="174" t="s">
        <v>211</v>
      </c>
      <c r="E73" s="177">
        <v>2</v>
      </c>
      <c r="F73" s="182"/>
      <c r="G73" s="183">
        <f>E73*F73</f>
        <v>0</v>
      </c>
      <c r="H73" s="184"/>
      <c r="I73" s="196" t="s">
        <v>151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20" t="s">
        <v>2346</v>
      </c>
      <c r="D74" s="175"/>
      <c r="E74" s="178"/>
      <c r="F74" s="185"/>
      <c r="G74" s="186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5" t="str">
        <f>C74</f>
        <v>Dodávka a montáž kompletní sestavy, tj. křídla, rámu či zárubně a případných doplňků, kování.</v>
      </c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20" t="s">
        <v>2347</v>
      </c>
      <c r="D75" s="175"/>
      <c r="E75" s="178"/>
      <c r="F75" s="185"/>
      <c r="G75" s="186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5" t="str">
        <f>C75</f>
        <v>Včetně přesunu hmot.</v>
      </c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20" t="s">
        <v>2348</v>
      </c>
      <c r="D76" s="175"/>
      <c r="E76" s="178"/>
      <c r="F76" s="185"/>
      <c r="G76" s="186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5" t="str">
        <f>C76</f>
        <v>Číslo položky odkazuje na závaznou specifikaci ve výpisu prvků, který je součástí dokumentace.</v>
      </c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>
        <v>18</v>
      </c>
      <c r="B77" s="172" t="s">
        <v>2365</v>
      </c>
      <c r="C77" s="219" t="s">
        <v>2345</v>
      </c>
      <c r="D77" s="174" t="s">
        <v>211</v>
      </c>
      <c r="E77" s="177">
        <v>1</v>
      </c>
      <c r="F77" s="182"/>
      <c r="G77" s="183">
        <f>E77*F77</f>
        <v>0</v>
      </c>
      <c r="H77" s="184"/>
      <c r="I77" s="196" t="s">
        <v>151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20" t="s">
        <v>2346</v>
      </c>
      <c r="D78" s="175"/>
      <c r="E78" s="178"/>
      <c r="F78" s="185"/>
      <c r="G78" s="186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5" t="str">
        <f>C78</f>
        <v>Dodávka a montáž kompletní sestavy, tj. křídla, rámu či zárubně a případných doplňků, kování.</v>
      </c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72"/>
      <c r="C79" s="220" t="s">
        <v>2347</v>
      </c>
      <c r="D79" s="175"/>
      <c r="E79" s="178"/>
      <c r="F79" s="185"/>
      <c r="G79" s="186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5" t="str">
        <f>C79</f>
        <v>Včetně přesunu hmot.</v>
      </c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20" t="s">
        <v>2348</v>
      </c>
      <c r="D80" s="175"/>
      <c r="E80" s="178"/>
      <c r="F80" s="185"/>
      <c r="G80" s="186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5" t="str">
        <f>C80</f>
        <v>Číslo položky odkazuje na závaznou specifikaci ve výpisu prvků, který je součástí dokumentace.</v>
      </c>
      <c r="BB80" s="164"/>
      <c r="BC80" s="164"/>
      <c r="BD80" s="164"/>
      <c r="BE80" s="164"/>
      <c r="BF80" s="164"/>
      <c r="BG80" s="164"/>
      <c r="BH80" s="164"/>
    </row>
    <row r="81" spans="1:60">
      <c r="A81" s="190" t="s">
        <v>145</v>
      </c>
      <c r="B81" s="171" t="s">
        <v>1696</v>
      </c>
      <c r="C81" s="218" t="s">
        <v>1697</v>
      </c>
      <c r="D81" s="173"/>
      <c r="E81" s="176"/>
      <c r="F81" s="187">
        <f>SUM(G82:G101)</f>
        <v>0</v>
      </c>
      <c r="G81" s="188"/>
      <c r="H81" s="181"/>
      <c r="I81" s="195"/>
    </row>
    <row r="82" spans="1:60" outlineLevel="1">
      <c r="A82" s="191">
        <v>19</v>
      </c>
      <c r="B82" s="172" t="s">
        <v>2366</v>
      </c>
      <c r="C82" s="219" t="s">
        <v>2367</v>
      </c>
      <c r="D82" s="174" t="s">
        <v>211</v>
      </c>
      <c r="E82" s="177">
        <v>1</v>
      </c>
      <c r="F82" s="182"/>
      <c r="G82" s="183">
        <f>E82*F82</f>
        <v>0</v>
      </c>
      <c r="H82" s="184"/>
      <c r="I82" s="196" t="s">
        <v>151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20" t="s">
        <v>2346</v>
      </c>
      <c r="D83" s="175"/>
      <c r="E83" s="178"/>
      <c r="F83" s="185"/>
      <c r="G83" s="186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5" t="str">
        <f>C83</f>
        <v>Dodávka a montáž kompletní sestavy, tj. křídla, rámu či zárubně a případných doplňků, kování.</v>
      </c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20" t="s">
        <v>2347</v>
      </c>
      <c r="D84" s="175"/>
      <c r="E84" s="178"/>
      <c r="F84" s="185"/>
      <c r="G84" s="186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5" t="str">
        <f>C84</f>
        <v>Včetně přesunu hmot.</v>
      </c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20" t="s">
        <v>2348</v>
      </c>
      <c r="D85" s="175"/>
      <c r="E85" s="178"/>
      <c r="F85" s="185"/>
      <c r="G85" s="186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5" t="str">
        <f>C85</f>
        <v>Číslo položky odkazuje na závaznou specifikaci ve výpisu prvků, který je součástí dokumentace.</v>
      </c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>
        <v>20</v>
      </c>
      <c r="B86" s="172" t="s">
        <v>2368</v>
      </c>
      <c r="C86" s="219" t="s">
        <v>2367</v>
      </c>
      <c r="D86" s="174" t="s">
        <v>211</v>
      </c>
      <c r="E86" s="177">
        <v>2</v>
      </c>
      <c r="F86" s="182"/>
      <c r="G86" s="183">
        <f>E86*F86</f>
        <v>0</v>
      </c>
      <c r="H86" s="184"/>
      <c r="I86" s="196" t="s">
        <v>151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20" t="s">
        <v>2346</v>
      </c>
      <c r="D87" s="175"/>
      <c r="E87" s="178"/>
      <c r="F87" s="185"/>
      <c r="G87" s="186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5" t="str">
        <f>C87</f>
        <v>Dodávka a montáž kompletní sestavy, tj. křídla, rámu či zárubně a případných doplňků, kování.</v>
      </c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72"/>
      <c r="C88" s="220" t="s">
        <v>2347</v>
      </c>
      <c r="D88" s="175"/>
      <c r="E88" s="178"/>
      <c r="F88" s="185"/>
      <c r="G88" s="186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5" t="str">
        <f>C88</f>
        <v>Včetně přesunu hmot.</v>
      </c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20" t="s">
        <v>2348</v>
      </c>
      <c r="D89" s="175"/>
      <c r="E89" s="178"/>
      <c r="F89" s="185"/>
      <c r="G89" s="186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5" t="str">
        <f>C89</f>
        <v>Číslo položky odkazuje na závaznou specifikaci ve výpisu prvků, který je součástí dokumentace.</v>
      </c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>
        <v>21</v>
      </c>
      <c r="B90" s="172" t="s">
        <v>2369</v>
      </c>
      <c r="C90" s="219" t="s">
        <v>2367</v>
      </c>
      <c r="D90" s="174" t="s">
        <v>211</v>
      </c>
      <c r="E90" s="177">
        <v>3</v>
      </c>
      <c r="F90" s="182"/>
      <c r="G90" s="183">
        <f>E90*F90</f>
        <v>0</v>
      </c>
      <c r="H90" s="184"/>
      <c r="I90" s="196" t="s">
        <v>151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20" t="s">
        <v>2346</v>
      </c>
      <c r="D91" s="175"/>
      <c r="E91" s="178"/>
      <c r="F91" s="185"/>
      <c r="G91" s="186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5" t="str">
        <f>C91</f>
        <v>Dodávka a montáž kompletní sestavy, tj. křídla, rámu či zárubně a případných doplňků, kování.</v>
      </c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20" t="s">
        <v>2347</v>
      </c>
      <c r="D92" s="175"/>
      <c r="E92" s="178"/>
      <c r="F92" s="185"/>
      <c r="G92" s="186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5" t="str">
        <f>C92</f>
        <v>Včetně přesunu hmot.</v>
      </c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20" t="s">
        <v>2348</v>
      </c>
      <c r="D93" s="175"/>
      <c r="E93" s="178"/>
      <c r="F93" s="185"/>
      <c r="G93" s="186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5" t="str">
        <f>C93</f>
        <v>Číslo položky odkazuje na závaznou specifikaci ve výpisu prvků, který je součástí dokumentace.</v>
      </c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>
        <v>22</v>
      </c>
      <c r="B94" s="172" t="s">
        <v>2370</v>
      </c>
      <c r="C94" s="219" t="s">
        <v>2371</v>
      </c>
      <c r="D94" s="174" t="s">
        <v>211</v>
      </c>
      <c r="E94" s="177">
        <v>1</v>
      </c>
      <c r="F94" s="182"/>
      <c r="G94" s="183">
        <f>E94*F94</f>
        <v>0</v>
      </c>
      <c r="H94" s="184"/>
      <c r="I94" s="196" t="s">
        <v>151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20" t="s">
        <v>2346</v>
      </c>
      <c r="D95" s="175"/>
      <c r="E95" s="178"/>
      <c r="F95" s="185"/>
      <c r="G95" s="186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5" t="str">
        <f>C95</f>
        <v>Dodávka a montáž kompletní sestavy, tj. křídla, rámu či zárubně a případných doplňků, kování.</v>
      </c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72"/>
      <c r="C96" s="220" t="s">
        <v>2347</v>
      </c>
      <c r="D96" s="175"/>
      <c r="E96" s="178"/>
      <c r="F96" s="185"/>
      <c r="G96" s="186"/>
      <c r="H96" s="184"/>
      <c r="I96" s="196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5" t="str">
        <f>C96</f>
        <v>Včetně přesunu hmot.</v>
      </c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20" t="s">
        <v>2348</v>
      </c>
      <c r="D97" s="175"/>
      <c r="E97" s="178"/>
      <c r="F97" s="185"/>
      <c r="G97" s="186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5" t="str">
        <f>C97</f>
        <v>Číslo položky odkazuje na závaznou specifikaci ve výpisu prvků, který je součástí dokumentace.</v>
      </c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>
        <v>23</v>
      </c>
      <c r="B98" s="172" t="s">
        <v>2372</v>
      </c>
      <c r="C98" s="219" t="s">
        <v>2367</v>
      </c>
      <c r="D98" s="174" t="s">
        <v>211</v>
      </c>
      <c r="E98" s="177">
        <v>1</v>
      </c>
      <c r="F98" s="182"/>
      <c r="G98" s="183">
        <f>E98*F98</f>
        <v>0</v>
      </c>
      <c r="H98" s="184"/>
      <c r="I98" s="196" t="s">
        <v>151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20" t="s">
        <v>2346</v>
      </c>
      <c r="D99" s="175"/>
      <c r="E99" s="178"/>
      <c r="F99" s="185"/>
      <c r="G99" s="186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5" t="str">
        <f>C99</f>
        <v>Dodávka a montáž kompletní sestavy, tj. křídla, rámu či zárubně a případných doplňků, kování.</v>
      </c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/>
      <c r="B100" s="172"/>
      <c r="C100" s="220" t="s">
        <v>2347</v>
      </c>
      <c r="D100" s="175"/>
      <c r="E100" s="178"/>
      <c r="F100" s="185"/>
      <c r="G100" s="186"/>
      <c r="H100" s="184"/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5" t="str">
        <f>C100</f>
        <v>Včetně přesunu hmot.</v>
      </c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/>
      <c r="B101" s="172"/>
      <c r="C101" s="220" t="s">
        <v>2348</v>
      </c>
      <c r="D101" s="175"/>
      <c r="E101" s="178"/>
      <c r="F101" s="185"/>
      <c r="G101" s="186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5" t="str">
        <f>C101</f>
        <v>Číslo položky odkazuje na závaznou specifikaci ve výpisu prvků, který je součástí dokumentace.</v>
      </c>
      <c r="BB101" s="164"/>
      <c r="BC101" s="164"/>
      <c r="BD101" s="164"/>
      <c r="BE101" s="164"/>
      <c r="BF101" s="164"/>
      <c r="BG101" s="164"/>
      <c r="BH101" s="164"/>
    </row>
    <row r="102" spans="1:60">
      <c r="A102" s="190" t="s">
        <v>145</v>
      </c>
      <c r="B102" s="171" t="s">
        <v>396</v>
      </c>
      <c r="C102" s="218" t="s">
        <v>397</v>
      </c>
      <c r="D102" s="173"/>
      <c r="E102" s="176"/>
      <c r="F102" s="187">
        <f>SUM(G103:G106)</f>
        <v>0</v>
      </c>
      <c r="G102" s="188"/>
      <c r="H102" s="181"/>
      <c r="I102" s="195"/>
    </row>
    <row r="103" spans="1:60" outlineLevel="1">
      <c r="A103" s="191">
        <v>24</v>
      </c>
      <c r="B103" s="172" t="s">
        <v>2373</v>
      </c>
      <c r="C103" s="219" t="s">
        <v>2374</v>
      </c>
      <c r="D103" s="174" t="s">
        <v>211</v>
      </c>
      <c r="E103" s="177">
        <v>2</v>
      </c>
      <c r="F103" s="182"/>
      <c r="G103" s="183">
        <f>E103*F103</f>
        <v>0</v>
      </c>
      <c r="H103" s="184"/>
      <c r="I103" s="196" t="s">
        <v>151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20" t="s">
        <v>2346</v>
      </c>
      <c r="D104" s="175"/>
      <c r="E104" s="178"/>
      <c r="F104" s="185"/>
      <c r="G104" s="186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5" t="str">
        <f>C104</f>
        <v>Dodávka a montáž kompletní sestavy, tj. křídla, rámu či zárubně a případných doplňků, kování.</v>
      </c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20" t="s">
        <v>2347</v>
      </c>
      <c r="D105" s="175"/>
      <c r="E105" s="178"/>
      <c r="F105" s="185"/>
      <c r="G105" s="186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5" t="str">
        <f>C105</f>
        <v>Včetně přesunu hmot.</v>
      </c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20" t="s">
        <v>2348</v>
      </c>
      <c r="D106" s="175"/>
      <c r="E106" s="178"/>
      <c r="F106" s="185"/>
      <c r="G106" s="186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5" t="str">
        <f>C106</f>
        <v>Číslo položky odkazuje na závaznou specifikaci ve výpisu prvků, který je součástí dokumentace.</v>
      </c>
      <c r="BB106" s="164"/>
      <c r="BC106" s="164"/>
      <c r="BD106" s="164"/>
      <c r="BE106" s="164"/>
      <c r="BF106" s="164"/>
      <c r="BG106" s="164"/>
      <c r="BH106" s="164"/>
    </row>
    <row r="107" spans="1:60">
      <c r="A107" s="190" t="s">
        <v>145</v>
      </c>
      <c r="B107" s="171" t="s">
        <v>1696</v>
      </c>
      <c r="C107" s="218" t="s">
        <v>1697</v>
      </c>
      <c r="D107" s="173"/>
      <c r="E107" s="176"/>
      <c r="F107" s="187">
        <f>SUM(G108:G167)</f>
        <v>0</v>
      </c>
      <c r="G107" s="188"/>
      <c r="H107" s="181"/>
      <c r="I107" s="195"/>
    </row>
    <row r="108" spans="1:60" outlineLevel="1">
      <c r="A108" s="191">
        <v>25</v>
      </c>
      <c r="B108" s="172" t="s">
        <v>2375</v>
      </c>
      <c r="C108" s="219" t="s">
        <v>2367</v>
      </c>
      <c r="D108" s="174" t="s">
        <v>211</v>
      </c>
      <c r="E108" s="177">
        <v>1</v>
      </c>
      <c r="F108" s="182"/>
      <c r="G108" s="183">
        <f>E108*F108</f>
        <v>0</v>
      </c>
      <c r="H108" s="184"/>
      <c r="I108" s="196" t="s">
        <v>151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20" t="s">
        <v>2346</v>
      </c>
      <c r="D109" s="175"/>
      <c r="E109" s="178"/>
      <c r="F109" s="185"/>
      <c r="G109" s="186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5" t="str">
        <f>C109</f>
        <v>Dodávka a montáž kompletní sestavy, tj. křídla, rámu či zárubně a případných doplňků, kování.</v>
      </c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20" t="s">
        <v>2347</v>
      </c>
      <c r="D110" s="175"/>
      <c r="E110" s="178"/>
      <c r="F110" s="185"/>
      <c r="G110" s="186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5" t="str">
        <f>C110</f>
        <v>Včetně přesunu hmot.</v>
      </c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20" t="s">
        <v>2348</v>
      </c>
      <c r="D111" s="175"/>
      <c r="E111" s="178"/>
      <c r="F111" s="185"/>
      <c r="G111" s="186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5" t="str">
        <f>C111</f>
        <v>Číslo položky odkazuje na závaznou specifikaci ve výpisu prvků, který je součástí dokumentace.</v>
      </c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>
        <v>26</v>
      </c>
      <c r="B112" s="172" t="s">
        <v>2376</v>
      </c>
      <c r="C112" s="219" t="s">
        <v>2377</v>
      </c>
      <c r="D112" s="174" t="s">
        <v>211</v>
      </c>
      <c r="E112" s="177">
        <v>23</v>
      </c>
      <c r="F112" s="182"/>
      <c r="G112" s="183">
        <f>E112*F112</f>
        <v>0</v>
      </c>
      <c r="H112" s="184"/>
      <c r="I112" s="196" t="s">
        <v>151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20" t="s">
        <v>2346</v>
      </c>
      <c r="D113" s="175"/>
      <c r="E113" s="178"/>
      <c r="F113" s="185"/>
      <c r="G113" s="186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5" t="str">
        <f>C113</f>
        <v>Dodávka a montáž kompletní sestavy, tj. křídla, rámu či zárubně a případných doplňků, kování.</v>
      </c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20" t="s">
        <v>2347</v>
      </c>
      <c r="D114" s="175"/>
      <c r="E114" s="178"/>
      <c r="F114" s="185"/>
      <c r="G114" s="186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5" t="str">
        <f>C114</f>
        <v>Včetně přesunu hmot.</v>
      </c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20" t="s">
        <v>2348</v>
      </c>
      <c r="D115" s="175"/>
      <c r="E115" s="178"/>
      <c r="F115" s="185"/>
      <c r="G115" s="186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5" t="str">
        <f>C115</f>
        <v>Číslo položky odkazuje na závaznou specifikaci ve výpisu prvků, který je součástí dokumentace.</v>
      </c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>
        <v>27</v>
      </c>
      <c r="B116" s="172" t="s">
        <v>2378</v>
      </c>
      <c r="C116" s="219" t="s">
        <v>2377</v>
      </c>
      <c r="D116" s="174" t="s">
        <v>211</v>
      </c>
      <c r="E116" s="177">
        <v>9</v>
      </c>
      <c r="F116" s="182"/>
      <c r="G116" s="183">
        <f>E116*F116</f>
        <v>0</v>
      </c>
      <c r="H116" s="184"/>
      <c r="I116" s="196" t="s">
        <v>151</v>
      </c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>
        <v>21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72"/>
      <c r="C117" s="220" t="s">
        <v>2346</v>
      </c>
      <c r="D117" s="175"/>
      <c r="E117" s="178"/>
      <c r="F117" s="185"/>
      <c r="G117" s="186"/>
      <c r="H117" s="184"/>
      <c r="I117" s="196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5" t="str">
        <f>C117</f>
        <v>Dodávka a montáž kompletní sestavy, tj. křídla, rámu či zárubně a případných doplňků, kování.</v>
      </c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72"/>
      <c r="C118" s="220" t="s">
        <v>2347</v>
      </c>
      <c r="D118" s="175"/>
      <c r="E118" s="178"/>
      <c r="F118" s="185"/>
      <c r="G118" s="186"/>
      <c r="H118" s="184"/>
      <c r="I118" s="196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5" t="str">
        <f>C118</f>
        <v>Včetně přesunu hmot.</v>
      </c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/>
      <c r="B119" s="172"/>
      <c r="C119" s="220" t="s">
        <v>2348</v>
      </c>
      <c r="D119" s="175"/>
      <c r="E119" s="178"/>
      <c r="F119" s="185"/>
      <c r="G119" s="186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5" t="str">
        <f>C119</f>
        <v>Číslo položky odkazuje na závaznou specifikaci ve výpisu prvků, který je součástí dokumentace.</v>
      </c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>
        <v>28</v>
      </c>
      <c r="B120" s="172" t="s">
        <v>2379</v>
      </c>
      <c r="C120" s="219" t="s">
        <v>2377</v>
      </c>
      <c r="D120" s="174" t="s">
        <v>211</v>
      </c>
      <c r="E120" s="177">
        <v>3</v>
      </c>
      <c r="F120" s="182"/>
      <c r="G120" s="183">
        <f>E120*F120</f>
        <v>0</v>
      </c>
      <c r="H120" s="184"/>
      <c r="I120" s="196" t="s">
        <v>151</v>
      </c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>
        <v>21</v>
      </c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20" t="s">
        <v>2346</v>
      </c>
      <c r="D121" s="175"/>
      <c r="E121" s="178"/>
      <c r="F121" s="185"/>
      <c r="G121" s="186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5" t="str">
        <f>C121</f>
        <v>Dodávka a montáž kompletní sestavy, tj. křídla, rámu či zárubně a případných doplňků, kování.</v>
      </c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20" t="s">
        <v>2347</v>
      </c>
      <c r="D122" s="175"/>
      <c r="E122" s="178"/>
      <c r="F122" s="185"/>
      <c r="G122" s="186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5" t="str">
        <f>C122</f>
        <v>Včetně přesunu hmot.</v>
      </c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72"/>
      <c r="C123" s="220" t="s">
        <v>2348</v>
      </c>
      <c r="D123" s="175"/>
      <c r="E123" s="178"/>
      <c r="F123" s="185"/>
      <c r="G123" s="186"/>
      <c r="H123" s="184"/>
      <c r="I123" s="196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5" t="str">
        <f>C123</f>
        <v>Číslo položky odkazuje na závaznou specifikaci ve výpisu prvků, který je součástí dokumentace.</v>
      </c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>
        <v>29</v>
      </c>
      <c r="B124" s="172" t="s">
        <v>2380</v>
      </c>
      <c r="C124" s="219" t="s">
        <v>2377</v>
      </c>
      <c r="D124" s="174" t="s">
        <v>211</v>
      </c>
      <c r="E124" s="177">
        <v>5</v>
      </c>
      <c r="F124" s="182"/>
      <c r="G124" s="183">
        <f>E124*F124</f>
        <v>0</v>
      </c>
      <c r="H124" s="184"/>
      <c r="I124" s="196" t="s">
        <v>151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/>
      <c r="B125" s="172"/>
      <c r="C125" s="220" t="s">
        <v>2346</v>
      </c>
      <c r="D125" s="175"/>
      <c r="E125" s="178"/>
      <c r="F125" s="185"/>
      <c r="G125" s="186"/>
      <c r="H125" s="184"/>
      <c r="I125" s="196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5" t="str">
        <f>C125</f>
        <v>Dodávka a montáž kompletní sestavy, tj. křídla, rámu či zárubně a případných doplňků, kování.</v>
      </c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20" t="s">
        <v>2347</v>
      </c>
      <c r="D126" s="175"/>
      <c r="E126" s="178"/>
      <c r="F126" s="185"/>
      <c r="G126" s="186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5" t="str">
        <f>C126</f>
        <v>Včetně přesunu hmot.</v>
      </c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/>
      <c r="B127" s="172"/>
      <c r="C127" s="220" t="s">
        <v>2348</v>
      </c>
      <c r="D127" s="175"/>
      <c r="E127" s="178"/>
      <c r="F127" s="185"/>
      <c r="G127" s="186"/>
      <c r="H127" s="184"/>
      <c r="I127" s="196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5" t="str">
        <f>C127</f>
        <v>Číslo položky odkazuje na závaznou specifikaci ve výpisu prvků, který je součástí dokumentace.</v>
      </c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>
        <v>30</v>
      </c>
      <c r="B128" s="172" t="s">
        <v>2381</v>
      </c>
      <c r="C128" s="219" t="s">
        <v>2377</v>
      </c>
      <c r="D128" s="174" t="s">
        <v>211</v>
      </c>
      <c r="E128" s="177">
        <v>1</v>
      </c>
      <c r="F128" s="182"/>
      <c r="G128" s="183">
        <f>E128*F128</f>
        <v>0</v>
      </c>
      <c r="H128" s="184"/>
      <c r="I128" s="196" t="s">
        <v>151</v>
      </c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>
        <v>21</v>
      </c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72"/>
      <c r="C129" s="220" t="s">
        <v>2346</v>
      </c>
      <c r="D129" s="175"/>
      <c r="E129" s="178"/>
      <c r="F129" s="185"/>
      <c r="G129" s="186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5" t="str">
        <f>C129</f>
        <v>Dodávka a montáž kompletní sestavy, tj. křídla, rámu či zárubně a případných doplňků, kování.</v>
      </c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/>
      <c r="B130" s="172"/>
      <c r="C130" s="220" t="s">
        <v>2347</v>
      </c>
      <c r="D130" s="175"/>
      <c r="E130" s="178"/>
      <c r="F130" s="185"/>
      <c r="G130" s="186"/>
      <c r="H130" s="184"/>
      <c r="I130" s="196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5" t="str">
        <f>C130</f>
        <v>Včetně přesunu hmot.</v>
      </c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72"/>
      <c r="C131" s="220" t="s">
        <v>2348</v>
      </c>
      <c r="D131" s="175"/>
      <c r="E131" s="178"/>
      <c r="F131" s="185"/>
      <c r="G131" s="186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5" t="str">
        <f>C131</f>
        <v>Číslo položky odkazuje na závaznou specifikaci ve výpisu prvků, který je součástí dokumentace.</v>
      </c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>
        <v>31</v>
      </c>
      <c r="B132" s="172" t="s">
        <v>2382</v>
      </c>
      <c r="C132" s="219" t="s">
        <v>2377</v>
      </c>
      <c r="D132" s="174" t="s">
        <v>211</v>
      </c>
      <c r="E132" s="177">
        <v>2</v>
      </c>
      <c r="F132" s="182"/>
      <c r="G132" s="183">
        <f>E132*F132</f>
        <v>0</v>
      </c>
      <c r="H132" s="184"/>
      <c r="I132" s="196" t="s">
        <v>151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/>
      <c r="B133" s="172"/>
      <c r="C133" s="220" t="s">
        <v>2346</v>
      </c>
      <c r="D133" s="175"/>
      <c r="E133" s="178"/>
      <c r="F133" s="185"/>
      <c r="G133" s="186"/>
      <c r="H133" s="184"/>
      <c r="I133" s="196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5" t="str">
        <f>C133</f>
        <v>Dodávka a montáž kompletní sestavy, tj. křídla, rámu či zárubně a případných doplňků, kování.</v>
      </c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/>
      <c r="B134" s="172"/>
      <c r="C134" s="220" t="s">
        <v>2347</v>
      </c>
      <c r="D134" s="175"/>
      <c r="E134" s="178"/>
      <c r="F134" s="185"/>
      <c r="G134" s="186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5" t="str">
        <f>C134</f>
        <v>Včetně přesunu hmot.</v>
      </c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20" t="s">
        <v>2348</v>
      </c>
      <c r="D135" s="175"/>
      <c r="E135" s="178"/>
      <c r="F135" s="185"/>
      <c r="G135" s="186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5" t="str">
        <f>C135</f>
        <v>Číslo položky odkazuje na závaznou specifikaci ve výpisu prvků, který je součástí dokumentace.</v>
      </c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>
        <v>32</v>
      </c>
      <c r="B136" s="172" t="s">
        <v>2383</v>
      </c>
      <c r="C136" s="219" t="s">
        <v>2377</v>
      </c>
      <c r="D136" s="174" t="s">
        <v>211</v>
      </c>
      <c r="E136" s="177">
        <v>4</v>
      </c>
      <c r="F136" s="182"/>
      <c r="G136" s="183">
        <f>E136*F136</f>
        <v>0</v>
      </c>
      <c r="H136" s="184"/>
      <c r="I136" s="196" t="s">
        <v>151</v>
      </c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>
        <v>21</v>
      </c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20" t="s">
        <v>2346</v>
      </c>
      <c r="D137" s="175"/>
      <c r="E137" s="178"/>
      <c r="F137" s="185"/>
      <c r="G137" s="186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5" t="str">
        <f>C137</f>
        <v>Dodávka a montáž kompletní sestavy, tj. křídla, rámu či zárubně a případných doplňků, kování.</v>
      </c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20" t="s">
        <v>2347</v>
      </c>
      <c r="D138" s="175"/>
      <c r="E138" s="178"/>
      <c r="F138" s="185"/>
      <c r="G138" s="186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5" t="str">
        <f>C138</f>
        <v>Včetně přesunu hmot.</v>
      </c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72"/>
      <c r="C139" s="220" t="s">
        <v>2348</v>
      </c>
      <c r="D139" s="175"/>
      <c r="E139" s="178"/>
      <c r="F139" s="185"/>
      <c r="G139" s="186"/>
      <c r="H139" s="184"/>
      <c r="I139" s="196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5" t="str">
        <f>C139</f>
        <v>Číslo položky odkazuje na závaznou specifikaci ve výpisu prvků, který je součástí dokumentace.</v>
      </c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>
        <v>33</v>
      </c>
      <c r="B140" s="172" t="s">
        <v>2384</v>
      </c>
      <c r="C140" s="219" t="s">
        <v>2377</v>
      </c>
      <c r="D140" s="174" t="s">
        <v>211</v>
      </c>
      <c r="E140" s="177">
        <v>2</v>
      </c>
      <c r="F140" s="182"/>
      <c r="G140" s="183">
        <f>E140*F140</f>
        <v>0</v>
      </c>
      <c r="H140" s="184"/>
      <c r="I140" s="196" t="s">
        <v>151</v>
      </c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>
        <v>21</v>
      </c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20" t="s">
        <v>2346</v>
      </c>
      <c r="D141" s="175"/>
      <c r="E141" s="178"/>
      <c r="F141" s="185"/>
      <c r="G141" s="186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5" t="str">
        <f>C141</f>
        <v>Dodávka a montáž kompletní sestavy, tj. křídla, rámu či zárubně a případných doplňků, kování.</v>
      </c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/>
      <c r="B142" s="172"/>
      <c r="C142" s="220" t="s">
        <v>2347</v>
      </c>
      <c r="D142" s="175"/>
      <c r="E142" s="178"/>
      <c r="F142" s="185"/>
      <c r="G142" s="186"/>
      <c r="H142" s="184"/>
      <c r="I142" s="196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5" t="str">
        <f>C142</f>
        <v>Včetně přesunu hmot.</v>
      </c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20" t="s">
        <v>2348</v>
      </c>
      <c r="D143" s="175"/>
      <c r="E143" s="178"/>
      <c r="F143" s="185"/>
      <c r="G143" s="186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5" t="str">
        <f>C143</f>
        <v>Číslo položky odkazuje na závaznou specifikaci ve výpisu prvků, který je součástí dokumentace.</v>
      </c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>
        <v>34</v>
      </c>
      <c r="B144" s="172" t="s">
        <v>2385</v>
      </c>
      <c r="C144" s="219" t="s">
        <v>2377</v>
      </c>
      <c r="D144" s="174" t="s">
        <v>211</v>
      </c>
      <c r="E144" s="177">
        <v>1</v>
      </c>
      <c r="F144" s="182"/>
      <c r="G144" s="183">
        <f>E144*F144</f>
        <v>0</v>
      </c>
      <c r="H144" s="184"/>
      <c r="I144" s="196" t="s">
        <v>151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72"/>
      <c r="C145" s="220" t="s">
        <v>2346</v>
      </c>
      <c r="D145" s="175"/>
      <c r="E145" s="178"/>
      <c r="F145" s="185"/>
      <c r="G145" s="186"/>
      <c r="H145" s="184"/>
      <c r="I145" s="196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5" t="str">
        <f>C145</f>
        <v>Dodávka a montáž kompletní sestavy, tj. křídla, rámu či zárubně a případných doplňků, kování.</v>
      </c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72"/>
      <c r="C146" s="220" t="s">
        <v>2347</v>
      </c>
      <c r="D146" s="175"/>
      <c r="E146" s="178"/>
      <c r="F146" s="185"/>
      <c r="G146" s="186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5" t="str">
        <f>C146</f>
        <v>Včetně přesunu hmot.</v>
      </c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20" t="s">
        <v>2348</v>
      </c>
      <c r="D147" s="175"/>
      <c r="E147" s="178"/>
      <c r="F147" s="185"/>
      <c r="G147" s="186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5" t="str">
        <f>C147</f>
        <v>Číslo položky odkazuje na závaznou specifikaci ve výpisu prvků, který je součástí dokumentace.</v>
      </c>
      <c r="BB147" s="164"/>
      <c r="BC147" s="164"/>
      <c r="BD147" s="164"/>
      <c r="BE147" s="164"/>
      <c r="BF147" s="164"/>
      <c r="BG147" s="164"/>
      <c r="BH147" s="164"/>
    </row>
    <row r="148" spans="1:60" outlineLevel="1">
      <c r="A148" s="191">
        <v>35</v>
      </c>
      <c r="B148" s="172" t="s">
        <v>2386</v>
      </c>
      <c r="C148" s="219" t="s">
        <v>2377</v>
      </c>
      <c r="D148" s="174" t="s">
        <v>211</v>
      </c>
      <c r="E148" s="177">
        <v>1</v>
      </c>
      <c r="F148" s="182"/>
      <c r="G148" s="183">
        <f>E148*F148</f>
        <v>0</v>
      </c>
      <c r="H148" s="184"/>
      <c r="I148" s="196" t="s">
        <v>151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/>
      <c r="B149" s="172"/>
      <c r="C149" s="220" t="s">
        <v>2346</v>
      </c>
      <c r="D149" s="175"/>
      <c r="E149" s="178"/>
      <c r="F149" s="185"/>
      <c r="G149" s="186"/>
      <c r="H149" s="184"/>
      <c r="I149" s="196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5" t="str">
        <f>C149</f>
        <v>Dodávka a montáž kompletní sestavy, tj. křídla, rámu či zárubně a případných doplňků, kování.</v>
      </c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72"/>
      <c r="C150" s="220" t="s">
        <v>2347</v>
      </c>
      <c r="D150" s="175"/>
      <c r="E150" s="178"/>
      <c r="F150" s="185"/>
      <c r="G150" s="186"/>
      <c r="H150" s="184"/>
      <c r="I150" s="196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5" t="str">
        <f>C150</f>
        <v>Včetně přesunu hmot.</v>
      </c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/>
      <c r="B151" s="172"/>
      <c r="C151" s="220" t="s">
        <v>2348</v>
      </c>
      <c r="D151" s="175"/>
      <c r="E151" s="178"/>
      <c r="F151" s="185"/>
      <c r="G151" s="186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5" t="str">
        <f>C151</f>
        <v>Číslo položky odkazuje na závaznou specifikaci ve výpisu prvků, který je součástí dokumentace.</v>
      </c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>
        <v>36</v>
      </c>
      <c r="B152" s="172" t="s">
        <v>2387</v>
      </c>
      <c r="C152" s="219" t="s">
        <v>2377</v>
      </c>
      <c r="D152" s="174" t="s">
        <v>211</v>
      </c>
      <c r="E152" s="177">
        <v>1</v>
      </c>
      <c r="F152" s="182"/>
      <c r="G152" s="183">
        <f>E152*F152</f>
        <v>0</v>
      </c>
      <c r="H152" s="184"/>
      <c r="I152" s="196" t="s">
        <v>151</v>
      </c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>
        <v>21</v>
      </c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72"/>
      <c r="C153" s="220" t="s">
        <v>2346</v>
      </c>
      <c r="D153" s="175"/>
      <c r="E153" s="178"/>
      <c r="F153" s="185"/>
      <c r="G153" s="186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5" t="str">
        <f>C153</f>
        <v>Dodávka a montáž kompletní sestavy, tj. křídla, rámu či zárubně a případných doplňků, kování.</v>
      </c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20" t="s">
        <v>2347</v>
      </c>
      <c r="D154" s="175"/>
      <c r="E154" s="178"/>
      <c r="F154" s="185"/>
      <c r="G154" s="186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5" t="str">
        <f>C154</f>
        <v>Včetně přesunu hmot.</v>
      </c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/>
      <c r="B155" s="172"/>
      <c r="C155" s="220" t="s">
        <v>2348</v>
      </c>
      <c r="D155" s="175"/>
      <c r="E155" s="178"/>
      <c r="F155" s="185"/>
      <c r="G155" s="186"/>
      <c r="H155" s="184"/>
      <c r="I155" s="196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5" t="str">
        <f>C155</f>
        <v>Číslo položky odkazuje na závaznou specifikaci ve výpisu prvků, který je součástí dokumentace.</v>
      </c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>
        <v>37</v>
      </c>
      <c r="B156" s="172" t="s">
        <v>2388</v>
      </c>
      <c r="C156" s="219" t="s">
        <v>2377</v>
      </c>
      <c r="D156" s="174" t="s">
        <v>211</v>
      </c>
      <c r="E156" s="177">
        <v>1</v>
      </c>
      <c r="F156" s="182"/>
      <c r="G156" s="183">
        <f>E156*F156</f>
        <v>0</v>
      </c>
      <c r="H156" s="184"/>
      <c r="I156" s="196" t="s">
        <v>151</v>
      </c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>
        <v>21</v>
      </c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20" t="s">
        <v>2346</v>
      </c>
      <c r="D157" s="175"/>
      <c r="E157" s="178"/>
      <c r="F157" s="185"/>
      <c r="G157" s="186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5" t="str">
        <f>C157</f>
        <v>Dodávka a montáž kompletní sestavy, tj. křídla, rámu či zárubně a případných doplňků, kování.</v>
      </c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20" t="s">
        <v>2347</v>
      </c>
      <c r="D158" s="175"/>
      <c r="E158" s="178"/>
      <c r="F158" s="185"/>
      <c r="G158" s="186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5" t="str">
        <f>C158</f>
        <v>Včetně přesunu hmot.</v>
      </c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20" t="s">
        <v>2348</v>
      </c>
      <c r="D159" s="175"/>
      <c r="E159" s="178"/>
      <c r="F159" s="185"/>
      <c r="G159" s="186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5" t="str">
        <f>C159</f>
        <v>Číslo položky odkazuje na závaznou specifikaci ve výpisu prvků, který je součástí dokumentace.</v>
      </c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>
        <v>38</v>
      </c>
      <c r="B160" s="172" t="s">
        <v>2389</v>
      </c>
      <c r="C160" s="219" t="s">
        <v>2377</v>
      </c>
      <c r="D160" s="174" t="s">
        <v>211</v>
      </c>
      <c r="E160" s="177">
        <v>2</v>
      </c>
      <c r="F160" s="182"/>
      <c r="G160" s="183">
        <f>E160*F160</f>
        <v>0</v>
      </c>
      <c r="H160" s="184"/>
      <c r="I160" s="196" t="s">
        <v>151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/>
      <c r="B161" s="172"/>
      <c r="C161" s="220" t="s">
        <v>2346</v>
      </c>
      <c r="D161" s="175"/>
      <c r="E161" s="178"/>
      <c r="F161" s="185"/>
      <c r="G161" s="186"/>
      <c r="H161" s="184"/>
      <c r="I161" s="196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5" t="str">
        <f>C161</f>
        <v>Dodávka a montáž kompletní sestavy, tj. křídla, rámu či zárubně a případných doplňků, kování.</v>
      </c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72"/>
      <c r="C162" s="220" t="s">
        <v>2347</v>
      </c>
      <c r="D162" s="175"/>
      <c r="E162" s="178"/>
      <c r="F162" s="185"/>
      <c r="G162" s="186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5" t="str">
        <f>C162</f>
        <v>Včetně přesunu hmot.</v>
      </c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20" t="s">
        <v>2348</v>
      </c>
      <c r="D163" s="175"/>
      <c r="E163" s="178"/>
      <c r="F163" s="185"/>
      <c r="G163" s="186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5" t="str">
        <f>C163</f>
        <v>Číslo položky odkazuje na závaznou specifikaci ve výpisu prvků, který je součástí dokumentace.</v>
      </c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>
        <v>39</v>
      </c>
      <c r="B164" s="172" t="s">
        <v>2390</v>
      </c>
      <c r="C164" s="219" t="s">
        <v>2377</v>
      </c>
      <c r="D164" s="174" t="s">
        <v>211</v>
      </c>
      <c r="E164" s="177">
        <v>1</v>
      </c>
      <c r="F164" s="182"/>
      <c r="G164" s="183">
        <f>E164*F164</f>
        <v>0</v>
      </c>
      <c r="H164" s="184"/>
      <c r="I164" s="196" t="s">
        <v>151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/>
      <c r="B165" s="172"/>
      <c r="C165" s="220" t="s">
        <v>2346</v>
      </c>
      <c r="D165" s="175"/>
      <c r="E165" s="178"/>
      <c r="F165" s="185"/>
      <c r="G165" s="186"/>
      <c r="H165" s="184"/>
      <c r="I165" s="196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5" t="str">
        <f>C165</f>
        <v>Dodávka a montáž kompletní sestavy, tj. křídla, rámu či zárubně a případných doplňků, kování.</v>
      </c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/>
      <c r="B166" s="172"/>
      <c r="C166" s="220" t="s">
        <v>2347</v>
      </c>
      <c r="D166" s="175"/>
      <c r="E166" s="178"/>
      <c r="F166" s="185"/>
      <c r="G166" s="186"/>
      <c r="H166" s="184"/>
      <c r="I166" s="196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5" t="str">
        <f>C166</f>
        <v>Včetně přesunu hmot.</v>
      </c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20" t="s">
        <v>2348</v>
      </c>
      <c r="D167" s="175"/>
      <c r="E167" s="178"/>
      <c r="F167" s="185"/>
      <c r="G167" s="186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5" t="str">
        <f>C167</f>
        <v>Číslo položky odkazuje na závaznou specifikaci ve výpisu prvků, který je součástí dokumentace.</v>
      </c>
      <c r="BB167" s="164"/>
      <c r="BC167" s="164"/>
      <c r="BD167" s="164"/>
      <c r="BE167" s="164"/>
      <c r="BF167" s="164"/>
      <c r="BG167" s="164"/>
      <c r="BH167" s="164"/>
    </row>
    <row r="168" spans="1:60">
      <c r="A168" s="190" t="s">
        <v>145</v>
      </c>
      <c r="B168" s="171" t="s">
        <v>1856</v>
      </c>
      <c r="C168" s="218" t="s">
        <v>1857</v>
      </c>
      <c r="D168" s="173"/>
      <c r="E168" s="176"/>
      <c r="F168" s="187">
        <f>SUM(G169:G212)</f>
        <v>0</v>
      </c>
      <c r="G168" s="188"/>
      <c r="H168" s="181"/>
      <c r="I168" s="195"/>
    </row>
    <row r="169" spans="1:60" outlineLevel="1">
      <c r="A169" s="191">
        <v>40</v>
      </c>
      <c r="B169" s="172" t="s">
        <v>2391</v>
      </c>
      <c r="C169" s="219" t="s">
        <v>2392</v>
      </c>
      <c r="D169" s="174" t="s">
        <v>211</v>
      </c>
      <c r="E169" s="177">
        <v>2</v>
      </c>
      <c r="F169" s="182"/>
      <c r="G169" s="183">
        <f>E169*F169</f>
        <v>0</v>
      </c>
      <c r="H169" s="184"/>
      <c r="I169" s="196" t="s">
        <v>151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>
        <v>21</v>
      </c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/>
      <c r="B170" s="172"/>
      <c r="C170" s="220" t="s">
        <v>2346</v>
      </c>
      <c r="D170" s="175"/>
      <c r="E170" s="178"/>
      <c r="F170" s="185"/>
      <c r="G170" s="186"/>
      <c r="H170" s="184"/>
      <c r="I170" s="196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5" t="str">
        <f>C170</f>
        <v>Dodávka a montáž kompletní sestavy, tj. křídla, rámu či zárubně a případných doplňků, kování.</v>
      </c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20" t="s">
        <v>2347</v>
      </c>
      <c r="D171" s="175"/>
      <c r="E171" s="178"/>
      <c r="F171" s="185"/>
      <c r="G171" s="186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5" t="str">
        <f>C171</f>
        <v>Včetně přesunu hmot.</v>
      </c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20" t="s">
        <v>2348</v>
      </c>
      <c r="D172" s="175"/>
      <c r="E172" s="178"/>
      <c r="F172" s="185"/>
      <c r="G172" s="186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5" t="str">
        <f>C172</f>
        <v>Číslo položky odkazuje na závaznou specifikaci ve výpisu prvků, který je součástí dokumentace.</v>
      </c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>
        <v>41</v>
      </c>
      <c r="B173" s="172" t="s">
        <v>2393</v>
      </c>
      <c r="C173" s="219" t="s">
        <v>2392</v>
      </c>
      <c r="D173" s="174" t="s">
        <v>211</v>
      </c>
      <c r="E173" s="177">
        <v>2</v>
      </c>
      <c r="F173" s="182"/>
      <c r="G173" s="183">
        <f>E173*F173</f>
        <v>0</v>
      </c>
      <c r="H173" s="184"/>
      <c r="I173" s="196" t="s">
        <v>151</v>
      </c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>
        <v>21</v>
      </c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/>
      <c r="B174" s="172"/>
      <c r="C174" s="220" t="s">
        <v>2346</v>
      </c>
      <c r="D174" s="175"/>
      <c r="E174" s="178"/>
      <c r="F174" s="185"/>
      <c r="G174" s="186"/>
      <c r="H174" s="184"/>
      <c r="I174" s="196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5" t="str">
        <f>C174</f>
        <v>Dodávka a montáž kompletní sestavy, tj. křídla, rámu či zárubně a případných doplňků, kování.</v>
      </c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72"/>
      <c r="C175" s="220" t="s">
        <v>2347</v>
      </c>
      <c r="D175" s="175"/>
      <c r="E175" s="178"/>
      <c r="F175" s="185"/>
      <c r="G175" s="186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5" t="str">
        <f>C175</f>
        <v>Včetně přesunu hmot.</v>
      </c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/>
      <c r="B176" s="172"/>
      <c r="C176" s="220" t="s">
        <v>2348</v>
      </c>
      <c r="D176" s="175"/>
      <c r="E176" s="178"/>
      <c r="F176" s="185"/>
      <c r="G176" s="186"/>
      <c r="H176" s="184"/>
      <c r="I176" s="196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5" t="str">
        <f>C176</f>
        <v>Číslo položky odkazuje na závaznou specifikaci ve výpisu prvků, který je součástí dokumentace.</v>
      </c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>
        <v>42</v>
      </c>
      <c r="B177" s="172" t="s">
        <v>2394</v>
      </c>
      <c r="C177" s="219" t="s">
        <v>2392</v>
      </c>
      <c r="D177" s="174" t="s">
        <v>211</v>
      </c>
      <c r="E177" s="177">
        <v>3</v>
      </c>
      <c r="F177" s="182"/>
      <c r="G177" s="183">
        <f>E177*F177</f>
        <v>0</v>
      </c>
      <c r="H177" s="184"/>
      <c r="I177" s="196" t="s">
        <v>151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>
        <v>21</v>
      </c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72"/>
      <c r="C178" s="220" t="s">
        <v>2346</v>
      </c>
      <c r="D178" s="175"/>
      <c r="E178" s="178"/>
      <c r="F178" s="185"/>
      <c r="G178" s="186"/>
      <c r="H178" s="184"/>
      <c r="I178" s="196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5" t="str">
        <f>C178</f>
        <v>Dodávka a montáž kompletní sestavy, tj. křídla, rámu či zárubně a případných doplňků, kování.</v>
      </c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/>
      <c r="B179" s="172"/>
      <c r="C179" s="220" t="s">
        <v>2347</v>
      </c>
      <c r="D179" s="175"/>
      <c r="E179" s="178"/>
      <c r="F179" s="185"/>
      <c r="G179" s="186"/>
      <c r="H179" s="184"/>
      <c r="I179" s="196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5" t="str">
        <f>C179</f>
        <v>Včetně přesunu hmot.</v>
      </c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/>
      <c r="B180" s="172"/>
      <c r="C180" s="220" t="s">
        <v>2348</v>
      </c>
      <c r="D180" s="175"/>
      <c r="E180" s="178"/>
      <c r="F180" s="185"/>
      <c r="G180" s="186"/>
      <c r="H180" s="184"/>
      <c r="I180" s="196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5" t="str">
        <f>C180</f>
        <v>Číslo položky odkazuje na závaznou specifikaci ve výpisu prvků, který je součástí dokumentace.</v>
      </c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>
        <v>43</v>
      </c>
      <c r="B181" s="172" t="s">
        <v>2395</v>
      </c>
      <c r="C181" s="219" t="s">
        <v>2392</v>
      </c>
      <c r="D181" s="174" t="s">
        <v>211</v>
      </c>
      <c r="E181" s="177">
        <v>1</v>
      </c>
      <c r="F181" s="182"/>
      <c r="G181" s="183">
        <f>E181*F181</f>
        <v>0</v>
      </c>
      <c r="H181" s="184"/>
      <c r="I181" s="196" t="s">
        <v>151</v>
      </c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>
        <v>21</v>
      </c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72"/>
      <c r="C182" s="220" t="s">
        <v>2346</v>
      </c>
      <c r="D182" s="175"/>
      <c r="E182" s="178"/>
      <c r="F182" s="185"/>
      <c r="G182" s="186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5" t="str">
        <f>C182</f>
        <v>Dodávka a montáž kompletní sestavy, tj. křídla, rámu či zárubně a případných doplňků, kování.</v>
      </c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/>
      <c r="B183" s="172"/>
      <c r="C183" s="220" t="s">
        <v>2347</v>
      </c>
      <c r="D183" s="175"/>
      <c r="E183" s="178"/>
      <c r="F183" s="185"/>
      <c r="G183" s="186"/>
      <c r="H183" s="184"/>
      <c r="I183" s="196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5" t="str">
        <f>C183</f>
        <v>Včetně přesunu hmot.</v>
      </c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91"/>
      <c r="B184" s="172"/>
      <c r="C184" s="220" t="s">
        <v>2348</v>
      </c>
      <c r="D184" s="175"/>
      <c r="E184" s="178"/>
      <c r="F184" s="185"/>
      <c r="G184" s="186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5" t="str">
        <f>C184</f>
        <v>Číslo položky odkazuje na závaznou specifikaci ve výpisu prvků, který je součástí dokumentace.</v>
      </c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>
        <v>44</v>
      </c>
      <c r="B185" s="172" t="s">
        <v>2396</v>
      </c>
      <c r="C185" s="219" t="s">
        <v>2392</v>
      </c>
      <c r="D185" s="174" t="s">
        <v>211</v>
      </c>
      <c r="E185" s="177">
        <v>1</v>
      </c>
      <c r="F185" s="182"/>
      <c r="G185" s="183">
        <f>E185*F185</f>
        <v>0</v>
      </c>
      <c r="H185" s="184"/>
      <c r="I185" s="196" t="s">
        <v>151</v>
      </c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>
        <v>21</v>
      </c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/>
      <c r="B186" s="172"/>
      <c r="C186" s="220" t="s">
        <v>2346</v>
      </c>
      <c r="D186" s="175"/>
      <c r="E186" s="178"/>
      <c r="F186" s="185"/>
      <c r="G186" s="186"/>
      <c r="H186" s="184"/>
      <c r="I186" s="196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5" t="str">
        <f>C186</f>
        <v>Dodávka a montáž kompletní sestavy, tj. křídla, rámu či zárubně a případných doplňků, kování.</v>
      </c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/>
      <c r="B187" s="172"/>
      <c r="C187" s="220" t="s">
        <v>2347</v>
      </c>
      <c r="D187" s="175"/>
      <c r="E187" s="178"/>
      <c r="F187" s="185"/>
      <c r="G187" s="186"/>
      <c r="H187" s="184"/>
      <c r="I187" s="196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5" t="str">
        <f>C187</f>
        <v>Včetně přesunu hmot.</v>
      </c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20" t="s">
        <v>2348</v>
      </c>
      <c r="D188" s="175"/>
      <c r="E188" s="178"/>
      <c r="F188" s="185"/>
      <c r="G188" s="186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5" t="str">
        <f>C188</f>
        <v>Číslo položky odkazuje na závaznou specifikaci ve výpisu prvků, který je součástí dokumentace.</v>
      </c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>
        <v>45</v>
      </c>
      <c r="B189" s="172" t="s">
        <v>2397</v>
      </c>
      <c r="C189" s="219" t="s">
        <v>2392</v>
      </c>
      <c r="D189" s="174" t="s">
        <v>211</v>
      </c>
      <c r="E189" s="177">
        <v>4</v>
      </c>
      <c r="F189" s="182"/>
      <c r="G189" s="183">
        <f>E189*F189</f>
        <v>0</v>
      </c>
      <c r="H189" s="184"/>
      <c r="I189" s="196" t="s">
        <v>151</v>
      </c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>
        <v>21</v>
      </c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20" t="s">
        <v>2346</v>
      </c>
      <c r="D190" s="175"/>
      <c r="E190" s="178"/>
      <c r="F190" s="185"/>
      <c r="G190" s="186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5" t="str">
        <f>C190</f>
        <v>Dodávka a montáž kompletní sestavy, tj. křídla, rámu či zárubně a případných doplňků, kování.</v>
      </c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/>
      <c r="B191" s="172"/>
      <c r="C191" s="220" t="s">
        <v>2347</v>
      </c>
      <c r="D191" s="175"/>
      <c r="E191" s="178"/>
      <c r="F191" s="185"/>
      <c r="G191" s="186"/>
      <c r="H191" s="184"/>
      <c r="I191" s="196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5" t="str">
        <f>C191</f>
        <v>Včetně přesunu hmot.</v>
      </c>
      <c r="BB191" s="164"/>
      <c r="BC191" s="164"/>
      <c r="BD191" s="164"/>
      <c r="BE191" s="164"/>
      <c r="BF191" s="164"/>
      <c r="BG191" s="164"/>
      <c r="BH191" s="164"/>
    </row>
    <row r="192" spans="1:60" outlineLevel="1">
      <c r="A192" s="191"/>
      <c r="B192" s="172"/>
      <c r="C192" s="220" t="s">
        <v>2348</v>
      </c>
      <c r="D192" s="175"/>
      <c r="E192" s="178"/>
      <c r="F192" s="185"/>
      <c r="G192" s="186"/>
      <c r="H192" s="184"/>
      <c r="I192" s="196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5" t="str">
        <f>C192</f>
        <v>Číslo položky odkazuje na závaznou specifikaci ve výpisu prvků, který je součástí dokumentace.</v>
      </c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>
        <v>46</v>
      </c>
      <c r="B193" s="172" t="s">
        <v>2398</v>
      </c>
      <c r="C193" s="219" t="s">
        <v>2392</v>
      </c>
      <c r="D193" s="174" t="s">
        <v>211</v>
      </c>
      <c r="E193" s="177">
        <v>2</v>
      </c>
      <c r="F193" s="182"/>
      <c r="G193" s="183">
        <f>E193*F193</f>
        <v>0</v>
      </c>
      <c r="H193" s="184"/>
      <c r="I193" s="196" t="s">
        <v>151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20" t="s">
        <v>2346</v>
      </c>
      <c r="D194" s="175"/>
      <c r="E194" s="178"/>
      <c r="F194" s="185"/>
      <c r="G194" s="186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5" t="str">
        <f>C194</f>
        <v>Dodávka a montáž kompletní sestavy, tj. křídla, rámu či zárubně a případných doplňků, kování.</v>
      </c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72"/>
      <c r="C195" s="220" t="s">
        <v>2347</v>
      </c>
      <c r="D195" s="175"/>
      <c r="E195" s="178"/>
      <c r="F195" s="185"/>
      <c r="G195" s="186"/>
      <c r="H195" s="184"/>
      <c r="I195" s="196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5" t="str">
        <f>C195</f>
        <v>Včetně přesunu hmot.</v>
      </c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/>
      <c r="B196" s="172"/>
      <c r="C196" s="220" t="s">
        <v>2348</v>
      </c>
      <c r="D196" s="175"/>
      <c r="E196" s="178"/>
      <c r="F196" s="185"/>
      <c r="G196" s="186"/>
      <c r="H196" s="184"/>
      <c r="I196" s="196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5" t="str">
        <f>C196</f>
        <v>Číslo položky odkazuje na závaznou specifikaci ve výpisu prvků, který je součástí dokumentace.</v>
      </c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>
        <v>47</v>
      </c>
      <c r="B197" s="172" t="s">
        <v>2399</v>
      </c>
      <c r="C197" s="219" t="s">
        <v>2392</v>
      </c>
      <c r="D197" s="174" t="s">
        <v>211</v>
      </c>
      <c r="E197" s="177">
        <v>2</v>
      </c>
      <c r="F197" s="182"/>
      <c r="G197" s="183">
        <f>E197*F197</f>
        <v>0</v>
      </c>
      <c r="H197" s="184"/>
      <c r="I197" s="196" t="s">
        <v>151</v>
      </c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>
        <v>21</v>
      </c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/>
      <c r="B198" s="172"/>
      <c r="C198" s="220" t="s">
        <v>2346</v>
      </c>
      <c r="D198" s="175"/>
      <c r="E198" s="178"/>
      <c r="F198" s="185"/>
      <c r="G198" s="186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5" t="str">
        <f>C198</f>
        <v>Dodávka a montáž kompletní sestavy, tj. křídla, rámu či zárubně a případných doplňků, kování.</v>
      </c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20" t="s">
        <v>2347</v>
      </c>
      <c r="D199" s="175"/>
      <c r="E199" s="178"/>
      <c r="F199" s="185"/>
      <c r="G199" s="186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5" t="str">
        <f>C199</f>
        <v>Včetně přesunu hmot.</v>
      </c>
      <c r="BB199" s="164"/>
      <c r="BC199" s="164"/>
      <c r="BD199" s="164"/>
      <c r="BE199" s="164"/>
      <c r="BF199" s="164"/>
      <c r="BG199" s="164"/>
      <c r="BH199" s="164"/>
    </row>
    <row r="200" spans="1:60" outlineLevel="1">
      <c r="A200" s="191"/>
      <c r="B200" s="172"/>
      <c r="C200" s="220" t="s">
        <v>2348</v>
      </c>
      <c r="D200" s="175"/>
      <c r="E200" s="178"/>
      <c r="F200" s="185"/>
      <c r="G200" s="186"/>
      <c r="H200" s="184"/>
      <c r="I200" s="196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5" t="str">
        <f>C200</f>
        <v>Číslo položky odkazuje na závaznou specifikaci ve výpisu prvků, který je součástí dokumentace.</v>
      </c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>
        <v>48</v>
      </c>
      <c r="B201" s="172" t="s">
        <v>2400</v>
      </c>
      <c r="C201" s="219" t="s">
        <v>2392</v>
      </c>
      <c r="D201" s="174" t="s">
        <v>211</v>
      </c>
      <c r="E201" s="177">
        <v>1</v>
      </c>
      <c r="F201" s="182"/>
      <c r="G201" s="183">
        <f>E201*F201</f>
        <v>0</v>
      </c>
      <c r="H201" s="184"/>
      <c r="I201" s="196" t="s">
        <v>151</v>
      </c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>
        <v>21</v>
      </c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91"/>
      <c r="B202" s="172"/>
      <c r="C202" s="220" t="s">
        <v>2346</v>
      </c>
      <c r="D202" s="175"/>
      <c r="E202" s="178"/>
      <c r="F202" s="185"/>
      <c r="G202" s="186"/>
      <c r="H202" s="184"/>
      <c r="I202" s="196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5" t="str">
        <f>C202</f>
        <v>Dodávka a montáž kompletní sestavy, tj. křídla, rámu či zárubně a případných doplňků, kování.</v>
      </c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/>
      <c r="B203" s="172"/>
      <c r="C203" s="220" t="s">
        <v>2347</v>
      </c>
      <c r="D203" s="175"/>
      <c r="E203" s="178"/>
      <c r="F203" s="185"/>
      <c r="G203" s="186"/>
      <c r="H203" s="184"/>
      <c r="I203" s="196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5" t="str">
        <f>C203</f>
        <v>Včetně přesunu hmot.</v>
      </c>
      <c r="BB203" s="164"/>
      <c r="BC203" s="164"/>
      <c r="BD203" s="164"/>
      <c r="BE203" s="164"/>
      <c r="BF203" s="164"/>
      <c r="BG203" s="164"/>
      <c r="BH203" s="164"/>
    </row>
    <row r="204" spans="1:60" outlineLevel="1">
      <c r="A204" s="191"/>
      <c r="B204" s="172"/>
      <c r="C204" s="220" t="s">
        <v>2348</v>
      </c>
      <c r="D204" s="175"/>
      <c r="E204" s="178"/>
      <c r="F204" s="185"/>
      <c r="G204" s="186"/>
      <c r="H204" s="184"/>
      <c r="I204" s="196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5" t="str">
        <f>C204</f>
        <v>Číslo položky odkazuje na závaznou specifikaci ve výpisu prvků, který je součástí dokumentace.</v>
      </c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>
        <v>49</v>
      </c>
      <c r="B205" s="172" t="s">
        <v>2401</v>
      </c>
      <c r="C205" s="219" t="s">
        <v>2392</v>
      </c>
      <c r="D205" s="174" t="s">
        <v>211</v>
      </c>
      <c r="E205" s="177">
        <v>1</v>
      </c>
      <c r="F205" s="182"/>
      <c r="G205" s="183">
        <f>E205*F205</f>
        <v>0</v>
      </c>
      <c r="H205" s="184"/>
      <c r="I205" s="196" t="s">
        <v>151</v>
      </c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>
        <v>21</v>
      </c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>
      <c r="A206" s="191"/>
      <c r="B206" s="172"/>
      <c r="C206" s="220" t="s">
        <v>2346</v>
      </c>
      <c r="D206" s="175"/>
      <c r="E206" s="178"/>
      <c r="F206" s="185"/>
      <c r="G206" s="186"/>
      <c r="H206" s="184"/>
      <c r="I206" s="196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5" t="str">
        <f>C206</f>
        <v>Dodávka a montáž kompletní sestavy, tj. křídla, rámu či zárubně a případných doplňků, kování.</v>
      </c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91"/>
      <c r="B207" s="172"/>
      <c r="C207" s="220" t="s">
        <v>2347</v>
      </c>
      <c r="D207" s="175"/>
      <c r="E207" s="178"/>
      <c r="F207" s="185"/>
      <c r="G207" s="186"/>
      <c r="H207" s="184"/>
      <c r="I207" s="196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5" t="str">
        <f>C207</f>
        <v>Včetně přesunu hmot.</v>
      </c>
      <c r="BB207" s="164"/>
      <c r="BC207" s="164"/>
      <c r="BD207" s="164"/>
      <c r="BE207" s="164"/>
      <c r="BF207" s="164"/>
      <c r="BG207" s="164"/>
      <c r="BH207" s="164"/>
    </row>
    <row r="208" spans="1:60" outlineLevel="1">
      <c r="A208" s="191"/>
      <c r="B208" s="172"/>
      <c r="C208" s="220" t="s">
        <v>2348</v>
      </c>
      <c r="D208" s="175"/>
      <c r="E208" s="178"/>
      <c r="F208" s="185"/>
      <c r="G208" s="186"/>
      <c r="H208" s="184"/>
      <c r="I208" s="196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5" t="str">
        <f>C208</f>
        <v>Číslo položky odkazuje na závaznou specifikaci ve výpisu prvků, který je součástí dokumentace.</v>
      </c>
      <c r="BB208" s="164"/>
      <c r="BC208" s="164"/>
      <c r="BD208" s="164"/>
      <c r="BE208" s="164"/>
      <c r="BF208" s="164"/>
      <c r="BG208" s="164"/>
      <c r="BH208" s="164"/>
    </row>
    <row r="209" spans="1:60" outlineLevel="1">
      <c r="A209" s="191">
        <v>50</v>
      </c>
      <c r="B209" s="172" t="s">
        <v>2402</v>
      </c>
      <c r="C209" s="219" t="s">
        <v>2392</v>
      </c>
      <c r="D209" s="174" t="s">
        <v>211</v>
      </c>
      <c r="E209" s="177">
        <v>2</v>
      </c>
      <c r="F209" s="182"/>
      <c r="G209" s="183">
        <f>E209*F209</f>
        <v>0</v>
      </c>
      <c r="H209" s="184"/>
      <c r="I209" s="196" t="s">
        <v>151</v>
      </c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>
        <v>21</v>
      </c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>
      <c r="A210" s="191"/>
      <c r="B210" s="172"/>
      <c r="C210" s="220" t="s">
        <v>2346</v>
      </c>
      <c r="D210" s="175"/>
      <c r="E210" s="178"/>
      <c r="F210" s="185"/>
      <c r="G210" s="186"/>
      <c r="H210" s="184"/>
      <c r="I210" s="196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5" t="str">
        <f>C210</f>
        <v>Dodávka a montáž kompletní sestavy, tj. křídla, rámu či zárubně a případných doplňků, kování.</v>
      </c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/>
      <c r="B211" s="172"/>
      <c r="C211" s="220" t="s">
        <v>2347</v>
      </c>
      <c r="D211" s="175"/>
      <c r="E211" s="178"/>
      <c r="F211" s="185"/>
      <c r="G211" s="186"/>
      <c r="H211" s="184"/>
      <c r="I211" s="196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5" t="str">
        <f>C211</f>
        <v>Včetně přesunu hmot.</v>
      </c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/>
      <c r="B212" s="172"/>
      <c r="C212" s="220" t="s">
        <v>2348</v>
      </c>
      <c r="D212" s="175"/>
      <c r="E212" s="178"/>
      <c r="F212" s="185"/>
      <c r="G212" s="186"/>
      <c r="H212" s="184"/>
      <c r="I212" s="196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5" t="str">
        <f>C212</f>
        <v>Číslo položky odkazuje na závaznou specifikaci ve výpisu prvků, který je součástí dokumentace.</v>
      </c>
      <c r="BB212" s="164"/>
      <c r="BC212" s="164"/>
      <c r="BD212" s="164"/>
      <c r="BE212" s="164"/>
      <c r="BF212" s="164"/>
      <c r="BG212" s="164"/>
      <c r="BH212" s="164"/>
    </row>
    <row r="213" spans="1:60">
      <c r="A213" s="190" t="s">
        <v>145</v>
      </c>
      <c r="B213" s="171" t="s">
        <v>396</v>
      </c>
      <c r="C213" s="218" t="s">
        <v>397</v>
      </c>
      <c r="D213" s="173"/>
      <c r="E213" s="176"/>
      <c r="F213" s="187">
        <f>SUM(G214:G229)</f>
        <v>0</v>
      </c>
      <c r="G213" s="188"/>
      <c r="H213" s="181"/>
      <c r="I213" s="195"/>
    </row>
    <row r="214" spans="1:60" outlineLevel="1">
      <c r="A214" s="191">
        <v>51</v>
      </c>
      <c r="B214" s="172" t="s">
        <v>2403</v>
      </c>
      <c r="C214" s="219" t="s">
        <v>2404</v>
      </c>
      <c r="D214" s="174" t="s">
        <v>211</v>
      </c>
      <c r="E214" s="177">
        <v>23</v>
      </c>
      <c r="F214" s="182"/>
      <c r="G214" s="183">
        <f>E214*F214</f>
        <v>0</v>
      </c>
      <c r="H214" s="184"/>
      <c r="I214" s="196" t="s">
        <v>151</v>
      </c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>
        <v>21</v>
      </c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/>
      <c r="B215" s="172"/>
      <c r="C215" s="220" t="s">
        <v>2346</v>
      </c>
      <c r="D215" s="175"/>
      <c r="E215" s="178"/>
      <c r="F215" s="185"/>
      <c r="G215" s="186"/>
      <c r="H215" s="184"/>
      <c r="I215" s="196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5" t="str">
        <f>C215</f>
        <v>Dodávka a montáž kompletní sestavy, tj. křídla, rámu či zárubně a případných doplňků, kování.</v>
      </c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/>
      <c r="B216" s="172"/>
      <c r="C216" s="220" t="s">
        <v>2347</v>
      </c>
      <c r="D216" s="175"/>
      <c r="E216" s="178"/>
      <c r="F216" s="185"/>
      <c r="G216" s="186"/>
      <c r="H216" s="184"/>
      <c r="I216" s="196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5" t="str">
        <f>C216</f>
        <v>Včetně přesunu hmot.</v>
      </c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91"/>
      <c r="B217" s="172"/>
      <c r="C217" s="220" t="s">
        <v>2348</v>
      </c>
      <c r="D217" s="175"/>
      <c r="E217" s="178"/>
      <c r="F217" s="185"/>
      <c r="G217" s="186"/>
      <c r="H217" s="184"/>
      <c r="I217" s="196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5" t="str">
        <f>C217</f>
        <v>Číslo položky odkazuje na závaznou specifikaci ve výpisu prvků, který je součástí dokumentace.</v>
      </c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91">
        <v>52</v>
      </c>
      <c r="B218" s="172" t="s">
        <v>2405</v>
      </c>
      <c r="C218" s="219" t="s">
        <v>2404</v>
      </c>
      <c r="D218" s="174" t="s">
        <v>211</v>
      </c>
      <c r="E218" s="177">
        <v>21</v>
      </c>
      <c r="F218" s="182"/>
      <c r="G218" s="183">
        <f>E218*F218</f>
        <v>0</v>
      </c>
      <c r="H218" s="184"/>
      <c r="I218" s="196" t="s">
        <v>151</v>
      </c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>
        <v>21</v>
      </c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91"/>
      <c r="B219" s="172"/>
      <c r="C219" s="220" t="s">
        <v>2346</v>
      </c>
      <c r="D219" s="175"/>
      <c r="E219" s="178"/>
      <c r="F219" s="185"/>
      <c r="G219" s="186"/>
      <c r="H219" s="184"/>
      <c r="I219" s="196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5" t="str">
        <f>C219</f>
        <v>Dodávka a montáž kompletní sestavy, tj. křídla, rámu či zárubně a případných doplňků, kování.</v>
      </c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/>
      <c r="B220" s="172"/>
      <c r="C220" s="220" t="s">
        <v>2347</v>
      </c>
      <c r="D220" s="175"/>
      <c r="E220" s="178"/>
      <c r="F220" s="185"/>
      <c r="G220" s="186"/>
      <c r="H220" s="184"/>
      <c r="I220" s="196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5" t="str">
        <f>C220</f>
        <v>Včetně přesunu hmot.</v>
      </c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72"/>
      <c r="C221" s="220" t="s">
        <v>2348</v>
      </c>
      <c r="D221" s="175"/>
      <c r="E221" s="178"/>
      <c r="F221" s="185"/>
      <c r="G221" s="186"/>
      <c r="H221" s="184"/>
      <c r="I221" s="196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5" t="str">
        <f>C221</f>
        <v>Číslo položky odkazuje na závaznou specifikaci ve výpisu prvků, který je součástí dokumentace.</v>
      </c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>
        <v>53</v>
      </c>
      <c r="B222" s="172" t="s">
        <v>2406</v>
      </c>
      <c r="C222" s="219" t="s">
        <v>2404</v>
      </c>
      <c r="D222" s="174" t="s">
        <v>211</v>
      </c>
      <c r="E222" s="177">
        <v>8</v>
      </c>
      <c r="F222" s="182"/>
      <c r="G222" s="183">
        <f>E222*F222</f>
        <v>0</v>
      </c>
      <c r="H222" s="184"/>
      <c r="I222" s="196" t="s">
        <v>151</v>
      </c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>
        <v>21</v>
      </c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>
      <c r="A223" s="191"/>
      <c r="B223" s="172"/>
      <c r="C223" s="220" t="s">
        <v>2346</v>
      </c>
      <c r="D223" s="175"/>
      <c r="E223" s="178"/>
      <c r="F223" s="185"/>
      <c r="G223" s="186"/>
      <c r="H223" s="184"/>
      <c r="I223" s="196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5" t="str">
        <f>C223</f>
        <v>Dodávka a montáž kompletní sestavy, tj. křídla, rámu či zárubně a případných doplňků, kování.</v>
      </c>
      <c r="BB223" s="164"/>
      <c r="BC223" s="164"/>
      <c r="BD223" s="164"/>
      <c r="BE223" s="164"/>
      <c r="BF223" s="164"/>
      <c r="BG223" s="164"/>
      <c r="BH223" s="164"/>
    </row>
    <row r="224" spans="1:60" outlineLevel="1">
      <c r="A224" s="191"/>
      <c r="B224" s="172"/>
      <c r="C224" s="220" t="s">
        <v>2347</v>
      </c>
      <c r="D224" s="175"/>
      <c r="E224" s="178"/>
      <c r="F224" s="185"/>
      <c r="G224" s="186"/>
      <c r="H224" s="184"/>
      <c r="I224" s="196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5" t="str">
        <f>C224</f>
        <v>Včetně přesunu hmot.</v>
      </c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/>
      <c r="B225" s="172"/>
      <c r="C225" s="220" t="s">
        <v>2348</v>
      </c>
      <c r="D225" s="175"/>
      <c r="E225" s="178"/>
      <c r="F225" s="185"/>
      <c r="G225" s="186"/>
      <c r="H225" s="184"/>
      <c r="I225" s="196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5" t="str">
        <f>C225</f>
        <v>Číslo položky odkazuje na závaznou specifikaci ve výpisu prvků, který je součástí dokumentace.</v>
      </c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>
        <v>54</v>
      </c>
      <c r="B226" s="172" t="s">
        <v>2407</v>
      </c>
      <c r="C226" s="219" t="s">
        <v>2404</v>
      </c>
      <c r="D226" s="174" t="s">
        <v>211</v>
      </c>
      <c r="E226" s="177">
        <v>2</v>
      </c>
      <c r="F226" s="182"/>
      <c r="G226" s="183">
        <f>E226*F226</f>
        <v>0</v>
      </c>
      <c r="H226" s="184"/>
      <c r="I226" s="196" t="s">
        <v>151</v>
      </c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>
        <v>21</v>
      </c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>
      <c r="A227" s="191"/>
      <c r="B227" s="172"/>
      <c r="C227" s="220" t="s">
        <v>2346</v>
      </c>
      <c r="D227" s="175"/>
      <c r="E227" s="178"/>
      <c r="F227" s="185"/>
      <c r="G227" s="186"/>
      <c r="H227" s="184"/>
      <c r="I227" s="196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5" t="str">
        <f>C227</f>
        <v>Dodávka a montáž kompletní sestavy, tj. křídla, rámu či zárubně a případných doplňků, kování.</v>
      </c>
      <c r="BB227" s="164"/>
      <c r="BC227" s="164"/>
      <c r="BD227" s="164"/>
      <c r="BE227" s="164"/>
      <c r="BF227" s="164"/>
      <c r="BG227" s="164"/>
      <c r="BH227" s="164"/>
    </row>
    <row r="228" spans="1:60" outlineLevel="1">
      <c r="A228" s="191"/>
      <c r="B228" s="172"/>
      <c r="C228" s="220" t="s">
        <v>2347</v>
      </c>
      <c r="D228" s="175"/>
      <c r="E228" s="178"/>
      <c r="F228" s="185"/>
      <c r="G228" s="186"/>
      <c r="H228" s="184"/>
      <c r="I228" s="196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5" t="str">
        <f>C228</f>
        <v>Včetně přesunu hmot.</v>
      </c>
      <c r="BB228" s="164"/>
      <c r="BC228" s="164"/>
      <c r="BD228" s="164"/>
      <c r="BE228" s="164"/>
      <c r="BF228" s="164"/>
      <c r="BG228" s="164"/>
      <c r="BH228" s="164"/>
    </row>
    <row r="229" spans="1:60" ht="13.5" outlineLevel="1" thickBot="1">
      <c r="A229" s="206"/>
      <c r="B229" s="207"/>
      <c r="C229" s="253" t="s">
        <v>2348</v>
      </c>
      <c r="D229" s="249"/>
      <c r="E229" s="250"/>
      <c r="F229" s="251"/>
      <c r="G229" s="252"/>
      <c r="H229" s="212"/>
      <c r="I229" s="213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5" t="str">
        <f>C229</f>
        <v>Číslo položky odkazuje na závaznou specifikaci ve výpisu prvků, který je součástí dokumentace.</v>
      </c>
      <c r="BB229" s="164"/>
      <c r="BC229" s="164"/>
      <c r="BD229" s="164"/>
      <c r="BE229" s="164"/>
      <c r="BF229" s="164"/>
      <c r="BG229" s="164"/>
      <c r="BH229" s="164"/>
    </row>
    <row r="230" spans="1:60" hidden="1">
      <c r="C230" s="105"/>
      <c r="AK230">
        <f>SUM(AK1:AK229)</f>
        <v>0</v>
      </c>
      <c r="AL230">
        <f>SUM(AL1:AL229)</f>
        <v>0</v>
      </c>
      <c r="AN230">
        <v>15</v>
      </c>
      <c r="AO230">
        <v>21</v>
      </c>
    </row>
    <row r="231" spans="1:60" ht="13.5" hidden="1" thickBot="1">
      <c r="A231" s="235"/>
      <c r="B231" s="236" t="s">
        <v>212</v>
      </c>
      <c r="C231" s="242"/>
      <c r="D231" s="237"/>
      <c r="E231" s="237"/>
      <c r="F231" s="237"/>
      <c r="G231" s="238">
        <f>F8+F81+F102+F107+F168+F213</f>
        <v>0</v>
      </c>
      <c r="AN231">
        <f>SUMIF(AM8:AM230,AN230,G8:G230)</f>
        <v>0</v>
      </c>
      <c r="AO231">
        <f>SUMIF(AM8:AM230,AO230,G8:G230)</f>
        <v>0</v>
      </c>
    </row>
  </sheetData>
  <sheetProtection password="D8FF" sheet="1"/>
  <mergeCells count="173">
    <mergeCell ref="C224:G224"/>
    <mergeCell ref="C225:G225"/>
    <mergeCell ref="C227:G227"/>
    <mergeCell ref="C228:G228"/>
    <mergeCell ref="C229:G229"/>
    <mergeCell ref="C216:G216"/>
    <mergeCell ref="C217:G217"/>
    <mergeCell ref="C219:G219"/>
    <mergeCell ref="C220:G220"/>
    <mergeCell ref="C221:G221"/>
    <mergeCell ref="C223:G223"/>
    <mergeCell ref="C208:G208"/>
    <mergeCell ref="C210:G210"/>
    <mergeCell ref="C211:G211"/>
    <mergeCell ref="C212:G212"/>
    <mergeCell ref="F213:G213"/>
    <mergeCell ref="C215:G215"/>
    <mergeCell ref="C200:G200"/>
    <mergeCell ref="C202:G202"/>
    <mergeCell ref="C203:G203"/>
    <mergeCell ref="C204:G204"/>
    <mergeCell ref="C206:G206"/>
    <mergeCell ref="C207:G207"/>
    <mergeCell ref="C192:G192"/>
    <mergeCell ref="C194:G194"/>
    <mergeCell ref="C195:G195"/>
    <mergeCell ref="C196:G196"/>
    <mergeCell ref="C198:G198"/>
    <mergeCell ref="C199:G199"/>
    <mergeCell ref="C184:G184"/>
    <mergeCell ref="C186:G186"/>
    <mergeCell ref="C187:G187"/>
    <mergeCell ref="C188:G188"/>
    <mergeCell ref="C190:G190"/>
    <mergeCell ref="C191:G191"/>
    <mergeCell ref="C176:G176"/>
    <mergeCell ref="C178:G178"/>
    <mergeCell ref="C179:G179"/>
    <mergeCell ref="C180:G180"/>
    <mergeCell ref="C182:G182"/>
    <mergeCell ref="C183:G183"/>
    <mergeCell ref="F168:G168"/>
    <mergeCell ref="C170:G170"/>
    <mergeCell ref="C171:G171"/>
    <mergeCell ref="C172:G172"/>
    <mergeCell ref="C174:G174"/>
    <mergeCell ref="C175:G175"/>
    <mergeCell ref="C161:G161"/>
    <mergeCell ref="C162:G162"/>
    <mergeCell ref="C163:G163"/>
    <mergeCell ref="C165:G165"/>
    <mergeCell ref="C166:G166"/>
    <mergeCell ref="C167:G167"/>
    <mergeCell ref="C153:G153"/>
    <mergeCell ref="C154:G154"/>
    <mergeCell ref="C155:G155"/>
    <mergeCell ref="C157:G157"/>
    <mergeCell ref="C158:G158"/>
    <mergeCell ref="C159:G159"/>
    <mergeCell ref="C145:G145"/>
    <mergeCell ref="C146:G146"/>
    <mergeCell ref="C147:G147"/>
    <mergeCell ref="C149:G149"/>
    <mergeCell ref="C150:G150"/>
    <mergeCell ref="C151:G151"/>
    <mergeCell ref="C137:G137"/>
    <mergeCell ref="C138:G138"/>
    <mergeCell ref="C139:G139"/>
    <mergeCell ref="C141:G141"/>
    <mergeCell ref="C142:G142"/>
    <mergeCell ref="C143:G143"/>
    <mergeCell ref="C129:G129"/>
    <mergeCell ref="C130:G130"/>
    <mergeCell ref="C131:G131"/>
    <mergeCell ref="C133:G133"/>
    <mergeCell ref="C134:G134"/>
    <mergeCell ref="C135:G135"/>
    <mergeCell ref="C121:G121"/>
    <mergeCell ref="C122:G122"/>
    <mergeCell ref="C123:G123"/>
    <mergeCell ref="C125:G125"/>
    <mergeCell ref="C126:G126"/>
    <mergeCell ref="C127:G127"/>
    <mergeCell ref="C113:G113"/>
    <mergeCell ref="C114:G114"/>
    <mergeCell ref="C115:G115"/>
    <mergeCell ref="C117:G117"/>
    <mergeCell ref="C118:G118"/>
    <mergeCell ref="C119:G119"/>
    <mergeCell ref="C105:G105"/>
    <mergeCell ref="C106:G106"/>
    <mergeCell ref="F107:G107"/>
    <mergeCell ref="C109:G109"/>
    <mergeCell ref="C110:G110"/>
    <mergeCell ref="C111:G111"/>
    <mergeCell ref="C97:G97"/>
    <mergeCell ref="C99:G99"/>
    <mergeCell ref="C100:G100"/>
    <mergeCell ref="C101:G101"/>
    <mergeCell ref="F102:G102"/>
    <mergeCell ref="C104:G104"/>
    <mergeCell ref="C89:G89"/>
    <mergeCell ref="C91:G91"/>
    <mergeCell ref="C92:G92"/>
    <mergeCell ref="C93:G93"/>
    <mergeCell ref="C95:G95"/>
    <mergeCell ref="C96:G96"/>
    <mergeCell ref="F81:G81"/>
    <mergeCell ref="C83:G83"/>
    <mergeCell ref="C84:G84"/>
    <mergeCell ref="C85:G85"/>
    <mergeCell ref="C87:G87"/>
    <mergeCell ref="C88:G88"/>
    <mergeCell ref="C74:G74"/>
    <mergeCell ref="C75:G75"/>
    <mergeCell ref="C76:G76"/>
    <mergeCell ref="C78:G78"/>
    <mergeCell ref="C79:G79"/>
    <mergeCell ref="C80:G80"/>
    <mergeCell ref="C66:G66"/>
    <mergeCell ref="C67:G67"/>
    <mergeCell ref="C68:G68"/>
    <mergeCell ref="C70:G70"/>
    <mergeCell ref="C71:G71"/>
    <mergeCell ref="C72:G72"/>
    <mergeCell ref="C58:G58"/>
    <mergeCell ref="C59:G59"/>
    <mergeCell ref="C60:G60"/>
    <mergeCell ref="C62:G62"/>
    <mergeCell ref="C63:G63"/>
    <mergeCell ref="C64:G64"/>
    <mergeCell ref="C50:G50"/>
    <mergeCell ref="C51:G51"/>
    <mergeCell ref="C52:G52"/>
    <mergeCell ref="C54:G54"/>
    <mergeCell ref="C55:G55"/>
    <mergeCell ref="C56:G56"/>
    <mergeCell ref="C42:G42"/>
    <mergeCell ref="C43:G43"/>
    <mergeCell ref="C44:G44"/>
    <mergeCell ref="C46:G46"/>
    <mergeCell ref="C47:G47"/>
    <mergeCell ref="C48:G48"/>
    <mergeCell ref="C34:G34"/>
    <mergeCell ref="C35:G35"/>
    <mergeCell ref="C36:G36"/>
    <mergeCell ref="C38:G38"/>
    <mergeCell ref="C39:G39"/>
    <mergeCell ref="C40:G40"/>
    <mergeCell ref="C26:G26"/>
    <mergeCell ref="C27:G27"/>
    <mergeCell ref="C28:G28"/>
    <mergeCell ref="C30:G30"/>
    <mergeCell ref="C31:G31"/>
    <mergeCell ref="C32:G32"/>
    <mergeCell ref="C18:G18"/>
    <mergeCell ref="C19:G19"/>
    <mergeCell ref="C20:G20"/>
    <mergeCell ref="C22:G22"/>
    <mergeCell ref="C23:G23"/>
    <mergeCell ref="C24:G24"/>
    <mergeCell ref="C10:G10"/>
    <mergeCell ref="C11:G11"/>
    <mergeCell ref="C12:G12"/>
    <mergeCell ref="C14:G14"/>
    <mergeCell ref="C15:G15"/>
    <mergeCell ref="C16:G16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05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105</v>
      </c>
      <c r="C4" s="168" t="s">
        <v>106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550</v>
      </c>
      <c r="C8" s="218" t="s">
        <v>551</v>
      </c>
      <c r="D8" s="173"/>
      <c r="E8" s="176"/>
      <c r="F8" s="179">
        <f>SUM(G9:G92)</f>
        <v>0</v>
      </c>
      <c r="G8" s="180"/>
      <c r="H8" s="181"/>
      <c r="I8" s="195"/>
      <c r="J8" s="54"/>
    </row>
    <row r="9" spans="1:60" outlineLevel="1">
      <c r="A9" s="191"/>
      <c r="B9" s="225" t="s">
        <v>2408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69" t="s">
        <v>2409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soklových a podzemních konstrukcí z pěnového polystyrenu (30-35 kg/m3) s povrchovou úpravou stěrkou (pro obklad), omítkou nebo nopovou fólií (podzemní konstrukce)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2410</v>
      </c>
      <c r="C11" s="219" t="s">
        <v>2411</v>
      </c>
      <c r="D11" s="174" t="s">
        <v>217</v>
      </c>
      <c r="E11" s="177">
        <v>21.64</v>
      </c>
      <c r="F11" s="182"/>
      <c r="G11" s="183">
        <f>E11*F11</f>
        <v>0</v>
      </c>
      <c r="H11" s="184" t="s">
        <v>507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2412</v>
      </c>
      <c r="D12" s="227"/>
      <c r="E12" s="230">
        <v>8.26</v>
      </c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40" t="s">
        <v>2413</v>
      </c>
      <c r="D13" s="227"/>
      <c r="E13" s="230">
        <v>7.42</v>
      </c>
      <c r="F13" s="183"/>
      <c r="G13" s="183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0" t="s">
        <v>2414</v>
      </c>
      <c r="D14" s="227"/>
      <c r="E14" s="230">
        <v>5.96</v>
      </c>
      <c r="F14" s="183"/>
      <c r="G14" s="183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2</v>
      </c>
      <c r="B15" s="172" t="s">
        <v>2415</v>
      </c>
      <c r="C15" s="219" t="s">
        <v>2416</v>
      </c>
      <c r="D15" s="174" t="s">
        <v>217</v>
      </c>
      <c r="E15" s="177">
        <v>43.28</v>
      </c>
      <c r="F15" s="182"/>
      <c r="G15" s="183">
        <f>E15*F15</f>
        <v>0</v>
      </c>
      <c r="H15" s="184" t="s">
        <v>507</v>
      </c>
      <c r="I15" s="196" t="s">
        <v>207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2417</v>
      </c>
      <c r="D16" s="227"/>
      <c r="E16" s="230">
        <v>16.52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2418</v>
      </c>
      <c r="D17" s="227"/>
      <c r="E17" s="230">
        <v>14.84</v>
      </c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40" t="s">
        <v>2419</v>
      </c>
      <c r="D18" s="227"/>
      <c r="E18" s="230">
        <v>11.92</v>
      </c>
      <c r="F18" s="183"/>
      <c r="G18" s="183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3</v>
      </c>
      <c r="B19" s="172" t="s">
        <v>2420</v>
      </c>
      <c r="C19" s="219" t="s">
        <v>2421</v>
      </c>
      <c r="D19" s="174" t="s">
        <v>217</v>
      </c>
      <c r="E19" s="177">
        <v>331.13499999999999</v>
      </c>
      <c r="F19" s="182"/>
      <c r="G19" s="183">
        <f>E19*F19</f>
        <v>0</v>
      </c>
      <c r="H19" s="184"/>
      <c r="I19" s="196" t="s">
        <v>151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ht="56.25" outlineLevel="1">
      <c r="A20" s="191"/>
      <c r="B20" s="172"/>
      <c r="C20" s="220" t="s">
        <v>2422</v>
      </c>
      <c r="D20" s="175"/>
      <c r="E20" s="178"/>
      <c r="F20" s="185"/>
      <c r="G20" s="186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Položka obsahuje kompletní montáž systému opláštění sendvičovými panely. Zhotoviteli se doporučuje důsledná prohlídka stávající konstrukce. Stávajcíí sloupy haly jsou mírně vykloněny směrem dovnitř haly a bude proto nutné panely vyrovnávat-podkládat distančními podložkami, úhelníky či dalším pomocný materiálem.. Zhotovitel je povinen všechny tyto práce a vlivy zahnrout do nabídkové ceny za montáž systému  (mimo položky výslovně uvedené samostatně) a nepřipouští se nárok na další vícepráce související s prováděním pláště.</v>
      </c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72"/>
      <c r="C21" s="241" t="s">
        <v>223</v>
      </c>
      <c r="D21" s="228"/>
      <c r="E21" s="231"/>
      <c r="F21" s="234"/>
      <c r="G21" s="234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ht="56.25" outlineLevel="1">
      <c r="A22" s="191"/>
      <c r="B22" s="172"/>
      <c r="C22" s="220" t="s">
        <v>2423</v>
      </c>
      <c r="D22" s="175"/>
      <c r="E22" s="178"/>
      <c r="F22" s="185"/>
      <c r="G22" s="186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Návrh pláště uvažuje s pomocným roznášecím roštem v krajních polích na SV a SZ rozích haly. Tato pomocná konstrukce je zakreslena v pohledech a detailech. Zhotovitel je povinen provést technickou konzultaci s výrobcem navrženého sstému opláštění z hlediska únosnosti panelů na zatížení větrem. V případě že systém opláštění navržený zhotovitelem nevyhovuje zatížení větrem v dalších místech pláště (druhé nebo další pole od rohu), je zhotovitel povinen plášť doplnit o taková opatření, aby systém opláštění vyhovoval a zatížení větrem odolával v celé své ploše. Tyto doplňující opatření je zhotovitel povinen zahrnout a ocenit v této položce.</v>
      </c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40" t="s">
        <v>2424</v>
      </c>
      <c r="D23" s="227"/>
      <c r="E23" s="230">
        <v>139.005</v>
      </c>
      <c r="F23" s="183"/>
      <c r="G23" s="183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40" t="s">
        <v>2425</v>
      </c>
      <c r="D24" s="227"/>
      <c r="E24" s="230">
        <v>-6.96</v>
      </c>
      <c r="F24" s="183"/>
      <c r="G24" s="183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40" t="s">
        <v>2426</v>
      </c>
      <c r="D25" s="227"/>
      <c r="E25" s="230">
        <v>69.084999999999994</v>
      </c>
      <c r="F25" s="183"/>
      <c r="G25" s="183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40" t="s">
        <v>223</v>
      </c>
      <c r="D26" s="227"/>
      <c r="E26" s="230"/>
      <c r="F26" s="183"/>
      <c r="G26" s="183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40" t="s">
        <v>2427</v>
      </c>
      <c r="D27" s="227"/>
      <c r="E27" s="230">
        <v>130.005</v>
      </c>
      <c r="F27" s="183"/>
      <c r="G27" s="183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>
        <v>4</v>
      </c>
      <c r="B28" s="172" t="s">
        <v>2428</v>
      </c>
      <c r="C28" s="219" t="s">
        <v>2429</v>
      </c>
      <c r="D28" s="174" t="s">
        <v>217</v>
      </c>
      <c r="E28" s="177">
        <v>112.655</v>
      </c>
      <c r="F28" s="182"/>
      <c r="G28" s="183">
        <f>E28*F28</f>
        <v>0</v>
      </c>
      <c r="H28" s="184"/>
      <c r="I28" s="196" t="s">
        <v>151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56.25" outlineLevel="1">
      <c r="A29" s="191"/>
      <c r="B29" s="172"/>
      <c r="C29" s="220" t="s">
        <v>2430</v>
      </c>
      <c r="D29" s="175"/>
      <c r="E29" s="178"/>
      <c r="F29" s="185"/>
      <c r="G29" s="186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5" t="str">
        <f>C29</f>
        <v>Položka obsahuje kompletní montáž systému opláštění sendvičovými panely. Zhotoviteli se doporučuje důsledná prohlídka stávající konstrukce. Stávajcíí sloupy haly jsou mírně vykloněny směrem dovnitř haly a bude proto nutné panely vyrovnávat-podkládat distančními podložkami, úhelníky či dalším pomocný materiálem.. Zhotovitel je povinen všechny tyto práce a vlivy zahnrout do nabídkové ceny za montáž systému   (mimo položky výslovně uvedené samostatně) a nepřipouští se nárok na další vícepráce související s prováděním pláště.</v>
      </c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1" t="s">
        <v>223</v>
      </c>
      <c r="D30" s="228"/>
      <c r="E30" s="231"/>
      <c r="F30" s="234"/>
      <c r="G30" s="234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ht="56.25" outlineLevel="1">
      <c r="A31" s="191"/>
      <c r="B31" s="172"/>
      <c r="C31" s="220" t="s">
        <v>2431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Návrh pláště uvažuje s kotvení panelů do vyzdívky krajních polích na SV a SZ rozích haly. Tato pomocná konstrukce je zakreslena v pohledech a detailech. Zhotovitel je povinen provést technickou konzultaci s výrobcem navrženého sstému opláštění z hlediska únosnosti panelů na zatížení větrem. V případě že systém opláštění navržený zhotovitelem nevyhovuje zatížení větrem v dalších místech pláště (druhé nebo další pole od rohu), je zhotovitel povinen plášť doplnit o taková opatření, aby systém opláštění vyhovoval a zatížení větrem odolával v celé své ploše. Tyto doplňující opatření je zhotovitel povinen zahrnout a ocenit v této položce.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40" t="s">
        <v>2432</v>
      </c>
      <c r="D32" s="227"/>
      <c r="E32" s="230">
        <v>83.317499999999995</v>
      </c>
      <c r="F32" s="183"/>
      <c r="G32" s="183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40" t="s">
        <v>2433</v>
      </c>
      <c r="D33" s="227"/>
      <c r="E33" s="230">
        <v>-13.7</v>
      </c>
      <c r="F33" s="183"/>
      <c r="G33" s="183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40" t="s">
        <v>2425</v>
      </c>
      <c r="D34" s="227"/>
      <c r="E34" s="230">
        <v>-6.96</v>
      </c>
      <c r="F34" s="183"/>
      <c r="G34" s="183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2434</v>
      </c>
      <c r="D35" s="227"/>
      <c r="E35" s="230">
        <v>63.997500000000002</v>
      </c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40" t="s">
        <v>2435</v>
      </c>
      <c r="D36" s="227"/>
      <c r="E36" s="230">
        <v>-4.2</v>
      </c>
      <c r="F36" s="183"/>
      <c r="G36" s="183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40" t="s">
        <v>2436</v>
      </c>
      <c r="D37" s="227"/>
      <c r="E37" s="230">
        <v>-9.8000000000000007</v>
      </c>
      <c r="F37" s="183"/>
      <c r="G37" s="183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5</v>
      </c>
      <c r="B38" s="172" t="s">
        <v>2437</v>
      </c>
      <c r="C38" s="219" t="s">
        <v>2438</v>
      </c>
      <c r="D38" s="174" t="s">
        <v>249</v>
      </c>
      <c r="E38" s="177">
        <v>425.81</v>
      </c>
      <c r="F38" s="182"/>
      <c r="G38" s="183">
        <f>E38*F38</f>
        <v>0</v>
      </c>
      <c r="H38" s="184"/>
      <c r="I38" s="196" t="s">
        <v>151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ht="33.75" outlineLevel="1">
      <c r="A39" s="191"/>
      <c r="B39" s="172"/>
      <c r="C39" s="220" t="s">
        <v>2439</v>
      </c>
      <c r="D39" s="175"/>
      <c r="E39" s="178"/>
      <c r="F39" s="185"/>
      <c r="G39" s="186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5" t="str">
        <f>C39</f>
        <v>Oplechování a klempířské součástí detailů budou přednostně řešeny jako systémové dle technických a technologických předpisů výrobce a jako takové je nutno jej naceňovat. Všechny ostatní, nevyspecifikované prvky,příslušenstvní, pomocný a montážní materiál nezbytný k kompletnímu provedení pláště se považují jako součást systému a jako takové je nutno jej naceňovat.</v>
      </c>
      <c r="BB39" s="164"/>
      <c r="BC39" s="164"/>
      <c r="BD39" s="164"/>
      <c r="BE39" s="164"/>
      <c r="BF39" s="164"/>
      <c r="BG39" s="164"/>
      <c r="BH39" s="164"/>
    </row>
    <row r="40" spans="1:60" ht="33.75" outlineLevel="1">
      <c r="A40" s="191"/>
      <c r="B40" s="172"/>
      <c r="C40" s="220" t="s">
        <v>2440</v>
      </c>
      <c r="D40" s="175"/>
      <c r="E40" s="178"/>
      <c r="F40" s="185"/>
      <c r="G40" s="186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Zakreslené detaily uvádí jedno z možných řešení. Preferováno je provedení dle detailu výrobce, se zohledněním požadavku projektanta na tepelně technické a požární vlastnosti. Případná odchylka v provedení detailu od detailů předepsaných výrobcem konkrétního systému musí být písemně potvrzena zástupcem výrobce</v>
      </c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40" t="s">
        <v>2441</v>
      </c>
      <c r="D41" s="227"/>
      <c r="E41" s="230">
        <v>116.6</v>
      </c>
      <c r="F41" s="183"/>
      <c r="G41" s="183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0" t="s">
        <v>2442</v>
      </c>
      <c r="D42" s="227"/>
      <c r="E42" s="230">
        <v>12</v>
      </c>
      <c r="F42" s="183"/>
      <c r="G42" s="183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40" t="s">
        <v>2443</v>
      </c>
      <c r="D43" s="227"/>
      <c r="E43" s="230">
        <v>12</v>
      </c>
      <c r="F43" s="183"/>
      <c r="G43" s="183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40" t="s">
        <v>2444</v>
      </c>
      <c r="D44" s="227"/>
      <c r="E44" s="230">
        <v>42.7</v>
      </c>
      <c r="F44" s="183"/>
      <c r="G44" s="183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40" t="s">
        <v>2445</v>
      </c>
      <c r="D45" s="227"/>
      <c r="E45" s="230">
        <v>45.76</v>
      </c>
      <c r="F45" s="183"/>
      <c r="G45" s="183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2446</v>
      </c>
      <c r="D46" s="227"/>
      <c r="E46" s="230">
        <v>48.15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2447</v>
      </c>
      <c r="D47" s="227"/>
      <c r="E47" s="230">
        <v>19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40" t="s">
        <v>223</v>
      </c>
      <c r="D48" s="227"/>
      <c r="E48" s="230"/>
      <c r="F48" s="183"/>
      <c r="G48" s="183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40" t="s">
        <v>2448</v>
      </c>
      <c r="D49" s="227"/>
      <c r="E49" s="230">
        <v>19.8</v>
      </c>
      <c r="F49" s="183"/>
      <c r="G49" s="183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0" t="s">
        <v>2449</v>
      </c>
      <c r="D50" s="227"/>
      <c r="E50" s="230">
        <v>5.8</v>
      </c>
      <c r="F50" s="183"/>
      <c r="G50" s="183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40" t="s">
        <v>2450</v>
      </c>
      <c r="D51" s="227"/>
      <c r="E51" s="230">
        <v>49.6</v>
      </c>
      <c r="F51" s="183"/>
      <c r="G51" s="183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40" t="s">
        <v>2451</v>
      </c>
      <c r="D52" s="227"/>
      <c r="E52" s="230">
        <v>9.6</v>
      </c>
      <c r="F52" s="183"/>
      <c r="G52" s="183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2452</v>
      </c>
      <c r="D53" s="227"/>
      <c r="E53" s="230">
        <v>19.8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40" t="s">
        <v>223</v>
      </c>
      <c r="D54" s="227"/>
      <c r="E54" s="230"/>
      <c r="F54" s="183"/>
      <c r="G54" s="183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0" t="s">
        <v>2453</v>
      </c>
      <c r="D55" s="227"/>
      <c r="E55" s="230">
        <v>25</v>
      </c>
      <c r="F55" s="183"/>
      <c r="G55" s="183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>
        <v>6</v>
      </c>
      <c r="B56" s="172" t="s">
        <v>2454</v>
      </c>
      <c r="C56" s="219" t="s">
        <v>2455</v>
      </c>
      <c r="D56" s="174" t="s">
        <v>211</v>
      </c>
      <c r="E56" s="177">
        <v>1</v>
      </c>
      <c r="F56" s="182"/>
      <c r="G56" s="183">
        <f>E56*F56</f>
        <v>0</v>
      </c>
      <c r="H56" s="184"/>
      <c r="I56" s="196" t="s">
        <v>151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ht="22.5" outlineLevel="1">
      <c r="A57" s="191"/>
      <c r="B57" s="172"/>
      <c r="C57" s="220" t="s">
        <v>2456</v>
      </c>
      <c r="D57" s="175"/>
      <c r="E57" s="178"/>
      <c r="F57" s="185"/>
      <c r="G57" s="186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5" t="str">
        <f>C57</f>
        <v>Veškeré spojovací prostředky (prioritně systémové), pomocný materiál (mimo materiál uvedený zvláštní položkou), těsnící PU expanzní a PE pásky.</v>
      </c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41" t="s">
        <v>223</v>
      </c>
      <c r="D58" s="228"/>
      <c r="E58" s="231"/>
      <c r="F58" s="234"/>
      <c r="G58" s="234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20" t="s">
        <v>2457</v>
      </c>
      <c r="D59" s="175"/>
      <c r="E59" s="178"/>
      <c r="F59" s="185"/>
      <c r="G59" s="186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5" t="str">
        <f>C59</f>
        <v>PE pásky budou vkládány pod  a mezi každý panel v místě kotvení - viz technologický předpis výrobce zvoleného systému, tj.. &lt; 220 bm</v>
      </c>
      <c r="BB59" s="164"/>
      <c r="BC59" s="164"/>
      <c r="BD59" s="164"/>
      <c r="BE59" s="164"/>
      <c r="BF59" s="164"/>
      <c r="BG59" s="164"/>
      <c r="BH59" s="164"/>
    </row>
    <row r="60" spans="1:60" ht="22.5" outlineLevel="1">
      <c r="A60" s="191"/>
      <c r="B60" s="172"/>
      <c r="C60" s="220" t="s">
        <v>2458</v>
      </c>
      <c r="D60" s="175"/>
      <c r="E60" s="178"/>
      <c r="F60" s="185"/>
      <c r="G60" s="186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5" t="str">
        <f>C60</f>
        <v>PU Expanzní pásky (rozsah expanze odpovídající šířce spáry) - musí být zábraněno podfukování vzduchu do mezery mezi stěnu ze skořepin. tvárnic a sendv. panel.</v>
      </c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20" t="s">
        <v>2459</v>
      </c>
      <c r="D61" s="175"/>
      <c r="E61" s="178"/>
      <c r="F61" s="185"/>
      <c r="G61" s="186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5" t="str">
        <f>C61</f>
        <v>- v místě soklové lišty (šířka min. 30mm)  tj.. &lt; 80 bm</v>
      </c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20" t="s">
        <v>2460</v>
      </c>
      <c r="D62" s="175"/>
      <c r="E62" s="178"/>
      <c r="F62" s="185"/>
      <c r="G62" s="186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 t="str">
        <f>C62</f>
        <v>- pod založením panelu tl. 100 (šířka min. 20mm)   tj.. &lt; 80 bm</v>
      </c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20" t="s">
        <v>2461</v>
      </c>
      <c r="D63" s="175"/>
      <c r="E63" s="178"/>
      <c r="F63" s="185"/>
      <c r="G63" s="186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5" t="str">
        <f>C63</f>
        <v>- okolo otvorů (šířka min. 20mm) tj.. &lt; 80 bm</v>
      </c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20" t="s">
        <v>2462</v>
      </c>
      <c r="D64" s="175"/>
      <c r="E64" s="178"/>
      <c r="F64" s="185"/>
      <c r="G64" s="186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5" t="str">
        <f>C64</f>
        <v>- v místě ukončení panelu tl. 100 (šířka min. 20mm) tj.. &lt; 100 bm</v>
      </c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>
        <v>7</v>
      </c>
      <c r="B65" s="172" t="s">
        <v>2463</v>
      </c>
      <c r="C65" s="219" t="s">
        <v>2464</v>
      </c>
      <c r="D65" s="174" t="s">
        <v>217</v>
      </c>
      <c r="E65" s="177">
        <v>202.87813</v>
      </c>
      <c r="F65" s="182"/>
      <c r="G65" s="183">
        <f>E65*F65</f>
        <v>0</v>
      </c>
      <c r="H65" s="184"/>
      <c r="I65" s="196" t="s">
        <v>151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72"/>
      <c r="C66" s="240" t="s">
        <v>2465</v>
      </c>
      <c r="D66" s="227"/>
      <c r="E66" s="230">
        <v>40.81</v>
      </c>
      <c r="F66" s="183"/>
      <c r="G66" s="183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40" t="s">
        <v>2466</v>
      </c>
      <c r="D67" s="227"/>
      <c r="E67" s="230">
        <v>5.4</v>
      </c>
      <c r="F67" s="183"/>
      <c r="G67" s="183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40" t="s">
        <v>2467</v>
      </c>
      <c r="D68" s="227"/>
      <c r="E68" s="230">
        <v>6</v>
      </c>
      <c r="F68" s="183"/>
      <c r="G68" s="183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72"/>
      <c r="C69" s="240" t="s">
        <v>2468</v>
      </c>
      <c r="D69" s="227"/>
      <c r="E69" s="230">
        <v>12.81</v>
      </c>
      <c r="F69" s="183"/>
      <c r="G69" s="183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72"/>
      <c r="C70" s="240" t="s">
        <v>2469</v>
      </c>
      <c r="D70" s="227"/>
      <c r="E70" s="230">
        <v>27.15</v>
      </c>
      <c r="F70" s="183"/>
      <c r="G70" s="183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40" t="s">
        <v>2470</v>
      </c>
      <c r="D71" s="227"/>
      <c r="E71" s="230">
        <v>7.2225000000000001</v>
      </c>
      <c r="F71" s="183"/>
      <c r="G71" s="183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40" t="s">
        <v>2471</v>
      </c>
      <c r="D72" s="227"/>
      <c r="E72" s="230">
        <v>14.25</v>
      </c>
      <c r="F72" s="183"/>
      <c r="G72" s="183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40" t="s">
        <v>223</v>
      </c>
      <c r="D73" s="227"/>
      <c r="E73" s="230"/>
      <c r="F73" s="183"/>
      <c r="G73" s="183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40" t="s">
        <v>2472</v>
      </c>
      <c r="D74" s="227"/>
      <c r="E74" s="230">
        <v>8.91</v>
      </c>
      <c r="F74" s="183"/>
      <c r="G74" s="183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2473</v>
      </c>
      <c r="D75" s="227"/>
      <c r="E75" s="230">
        <v>2.61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2474</v>
      </c>
      <c r="D76" s="227"/>
      <c r="E76" s="230">
        <v>17.36</v>
      </c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2475</v>
      </c>
      <c r="D77" s="227"/>
      <c r="E77" s="230">
        <v>3.84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2476</v>
      </c>
      <c r="D78" s="227"/>
      <c r="E78" s="230">
        <v>5.94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72"/>
      <c r="C79" s="240" t="s">
        <v>223</v>
      </c>
      <c r="D79" s="227"/>
      <c r="E79" s="230"/>
      <c r="F79" s="183"/>
      <c r="G79" s="183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40" t="s">
        <v>2477</v>
      </c>
      <c r="D80" s="227"/>
      <c r="E80" s="230">
        <v>10</v>
      </c>
      <c r="F80" s="183"/>
      <c r="G80" s="183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2478</v>
      </c>
      <c r="D81" s="227"/>
      <c r="E81" s="230">
        <v>40.575600000000001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8</v>
      </c>
      <c r="B82" s="172" t="s">
        <v>2479</v>
      </c>
      <c r="C82" s="219" t="s">
        <v>2480</v>
      </c>
      <c r="D82" s="174" t="s">
        <v>217</v>
      </c>
      <c r="E82" s="177">
        <v>365.14260000000002</v>
      </c>
      <c r="F82" s="182"/>
      <c r="G82" s="183">
        <f>E82*F82</f>
        <v>0</v>
      </c>
      <c r="H82" s="184"/>
      <c r="I82" s="196" t="s">
        <v>151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20" t="s">
        <v>2481</v>
      </c>
      <c r="D83" s="175"/>
      <c r="E83" s="178"/>
      <c r="F83" s="185"/>
      <c r="G83" s="186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5" t="str">
        <f>C83</f>
        <v>Specifikace 9.02</v>
      </c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40" t="s">
        <v>2482</v>
      </c>
      <c r="D84" s="227"/>
      <c r="E84" s="230">
        <v>139.005</v>
      </c>
      <c r="F84" s="183"/>
      <c r="G84" s="183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40" t="s">
        <v>2426</v>
      </c>
      <c r="D85" s="227"/>
      <c r="E85" s="230">
        <v>69.084999999999994</v>
      </c>
      <c r="F85" s="183"/>
      <c r="G85" s="183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72"/>
      <c r="C86" s="240" t="s">
        <v>2483</v>
      </c>
      <c r="D86" s="227"/>
      <c r="E86" s="230">
        <v>130.005</v>
      </c>
      <c r="F86" s="183"/>
      <c r="G86" s="183"/>
      <c r="H86" s="184"/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40" t="s">
        <v>2484</v>
      </c>
      <c r="D87" s="227"/>
      <c r="E87" s="230">
        <v>27.047599999999999</v>
      </c>
      <c r="F87" s="183"/>
      <c r="G87" s="183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>
        <v>9</v>
      </c>
      <c r="B88" s="172" t="s">
        <v>2485</v>
      </c>
      <c r="C88" s="219" t="s">
        <v>2486</v>
      </c>
      <c r="D88" s="174" t="s">
        <v>217</v>
      </c>
      <c r="E88" s="177">
        <v>162.04650000000001</v>
      </c>
      <c r="F88" s="182"/>
      <c r="G88" s="183">
        <f>E88*F88</f>
        <v>0</v>
      </c>
      <c r="H88" s="184"/>
      <c r="I88" s="196" t="s">
        <v>151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20" t="s">
        <v>2487</v>
      </c>
      <c r="D89" s="175"/>
      <c r="E89" s="178"/>
      <c r="F89" s="185"/>
      <c r="G89" s="186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5" t="str">
        <f>C89</f>
        <v>Specifikace 9.01</v>
      </c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72"/>
      <c r="C90" s="240" t="s">
        <v>2488</v>
      </c>
      <c r="D90" s="227"/>
      <c r="E90" s="230">
        <v>83.317499999999995</v>
      </c>
      <c r="F90" s="183"/>
      <c r="G90" s="183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40" t="s">
        <v>2489</v>
      </c>
      <c r="D91" s="227"/>
      <c r="E91" s="230">
        <v>63.997500000000002</v>
      </c>
      <c r="F91" s="183"/>
      <c r="G91" s="183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1804</v>
      </c>
      <c r="D92" s="227"/>
      <c r="E92" s="230">
        <v>14.7315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>
      <c r="A93" s="190" t="s">
        <v>145</v>
      </c>
      <c r="B93" s="171" t="s">
        <v>695</v>
      </c>
      <c r="C93" s="218" t="s">
        <v>696</v>
      </c>
      <c r="D93" s="173"/>
      <c r="E93" s="176"/>
      <c r="F93" s="187">
        <f>SUM(G94:G102)</f>
        <v>0</v>
      </c>
      <c r="G93" s="188"/>
      <c r="H93" s="181"/>
      <c r="I93" s="195"/>
    </row>
    <row r="94" spans="1:60" outlineLevel="1">
      <c r="A94" s="191"/>
      <c r="B94" s="225" t="s">
        <v>2490</v>
      </c>
      <c r="C94" s="239"/>
      <c r="D94" s="226"/>
      <c r="E94" s="229"/>
      <c r="F94" s="232"/>
      <c r="G94" s="233"/>
      <c r="H94" s="184"/>
      <c r="I94" s="196"/>
      <c r="J94" s="164"/>
      <c r="K94" s="164">
        <v>1</v>
      </c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69" t="s">
        <v>2491</v>
      </c>
      <c r="C95" s="221"/>
      <c r="D95" s="192"/>
      <c r="E95" s="193"/>
      <c r="F95" s="194"/>
      <c r="G95" s="189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>
        <v>10</v>
      </c>
      <c r="B96" s="172" t="s">
        <v>2492</v>
      </c>
      <c r="C96" s="219" t="s">
        <v>2493</v>
      </c>
      <c r="D96" s="174" t="s">
        <v>249</v>
      </c>
      <c r="E96" s="177">
        <v>35</v>
      </c>
      <c r="F96" s="182"/>
      <c r="G96" s="183">
        <f>E96*F96</f>
        <v>0</v>
      </c>
      <c r="H96" s="184" t="s">
        <v>2494</v>
      </c>
      <c r="I96" s="196" t="s">
        <v>207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>
        <v>11</v>
      </c>
      <c r="B97" s="172" t="s">
        <v>2495</v>
      </c>
      <c r="C97" s="219" t="s">
        <v>2496</v>
      </c>
      <c r="D97" s="174" t="s">
        <v>249</v>
      </c>
      <c r="E97" s="177">
        <v>40</v>
      </c>
      <c r="F97" s="182"/>
      <c r="G97" s="183">
        <f>E97*F97</f>
        <v>0</v>
      </c>
      <c r="H97" s="184" t="s">
        <v>2494</v>
      </c>
      <c r="I97" s="196" t="s">
        <v>207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>
        <v>12</v>
      </c>
      <c r="B98" s="172" t="s">
        <v>2497</v>
      </c>
      <c r="C98" s="219" t="s">
        <v>2498</v>
      </c>
      <c r="D98" s="174" t="s">
        <v>249</v>
      </c>
      <c r="E98" s="177">
        <v>180</v>
      </c>
      <c r="F98" s="182"/>
      <c r="G98" s="183">
        <f>E98*F98</f>
        <v>0</v>
      </c>
      <c r="H98" s="184" t="s">
        <v>2494</v>
      </c>
      <c r="I98" s="196" t="s">
        <v>207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20" t="s">
        <v>2499</v>
      </c>
      <c r="D99" s="175"/>
      <c r="E99" s="178"/>
      <c r="F99" s="185"/>
      <c r="G99" s="186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5" t="str">
        <f>C99</f>
        <v>V souladu s technologickým předpisem výrobce a s požadavkem na provedení detailu v odolnosti DP1.</v>
      </c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>
        <v>13</v>
      </c>
      <c r="B100" s="172" t="s">
        <v>2500</v>
      </c>
      <c r="C100" s="219" t="s">
        <v>2501</v>
      </c>
      <c r="D100" s="174" t="s">
        <v>807</v>
      </c>
      <c r="E100" s="177">
        <v>43.5</v>
      </c>
      <c r="F100" s="182"/>
      <c r="G100" s="183">
        <f>E100*F100</f>
        <v>0</v>
      </c>
      <c r="H100" s="184"/>
      <c r="I100" s="196" t="s">
        <v>151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/>
      <c r="B101" s="172"/>
      <c r="C101" s="220" t="s">
        <v>2502</v>
      </c>
      <c r="D101" s="175"/>
      <c r="E101" s="178"/>
      <c r="F101" s="185"/>
      <c r="G101" s="186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5" t="str">
        <f>C101</f>
        <v>Včetně XPS tl. 80mm, zbroušení do spádu, přetažení tmelem a samolepící parapetní lišta. Zapracování dle detailu A.01</v>
      </c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2503</v>
      </c>
      <c r="D102" s="227"/>
      <c r="E102" s="230">
        <v>43.5</v>
      </c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>
      <c r="A103" s="190" t="s">
        <v>145</v>
      </c>
      <c r="B103" s="171" t="s">
        <v>304</v>
      </c>
      <c r="C103" s="218" t="s">
        <v>305</v>
      </c>
      <c r="D103" s="173"/>
      <c r="E103" s="176"/>
      <c r="F103" s="187">
        <f>SUM(G104:G121)</f>
        <v>0</v>
      </c>
      <c r="G103" s="188"/>
      <c r="H103" s="181"/>
      <c r="I103" s="195"/>
    </row>
    <row r="104" spans="1:60" outlineLevel="1">
      <c r="A104" s="191"/>
      <c r="B104" s="225" t="s">
        <v>306</v>
      </c>
      <c r="C104" s="239"/>
      <c r="D104" s="226"/>
      <c r="E104" s="229"/>
      <c r="F104" s="232"/>
      <c r="G104" s="233"/>
      <c r="H104" s="184"/>
      <c r="I104" s="196"/>
      <c r="J104" s="164"/>
      <c r="K104" s="164">
        <v>1</v>
      </c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>
        <v>14</v>
      </c>
      <c r="B105" s="172" t="s">
        <v>307</v>
      </c>
      <c r="C105" s="219" t="s">
        <v>2504</v>
      </c>
      <c r="D105" s="174" t="s">
        <v>217</v>
      </c>
      <c r="E105" s="177">
        <v>636</v>
      </c>
      <c r="F105" s="182"/>
      <c r="G105" s="183">
        <f>E105*F105</f>
        <v>0</v>
      </c>
      <c r="H105" s="184" t="s">
        <v>309</v>
      </c>
      <c r="I105" s="196" t="s">
        <v>207</v>
      </c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>
        <v>21</v>
      </c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20" t="s">
        <v>310</v>
      </c>
      <c r="D106" s="175"/>
      <c r="E106" s="178"/>
      <c r="F106" s="185"/>
      <c r="G106" s="186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5" t="str">
        <f>C106</f>
        <v>Včetně kotvení lešení.</v>
      </c>
      <c r="BB106" s="164"/>
      <c r="BC106" s="164"/>
      <c r="BD106" s="164"/>
      <c r="BE106" s="164"/>
      <c r="BF106" s="164"/>
      <c r="BG106" s="164"/>
      <c r="BH106" s="164"/>
    </row>
    <row r="107" spans="1:60" ht="33.75" outlineLevel="1">
      <c r="A107" s="191"/>
      <c r="B107" s="172"/>
      <c r="C107" s="220" t="s">
        <v>311</v>
      </c>
      <c r="D107" s="175"/>
      <c r="E107" s="178"/>
      <c r="F107" s="185"/>
      <c r="G107" s="186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5" t="str">
        <f>C107</f>
        <v>KONSTRUKCI LEŠENÍ LZE V RÁMCI REALIZACE NAHRADIT POJÍZDNOU PRACOVNÍ PLOŠINOU ČI PLOŠINAMI. V TOMTO PŘÍPADĚ ZHOTOVITEL NACENÍ POLOŽKY 94194 (MONTÁŽ, DEMONTÁŽ, POUŽITÍ LEŠENÍ) JAKOU SOURNNOU A KONČENOU CENU ZA POUŽITÍ PRACOVNÍ PLOŠINY ČI PLOŠIN.</v>
      </c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312</v>
      </c>
      <c r="D108" s="227"/>
      <c r="E108" s="230"/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313</v>
      </c>
      <c r="D109" s="227"/>
      <c r="E109" s="230">
        <v>216</v>
      </c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40" t="s">
        <v>314</v>
      </c>
      <c r="D110" s="227"/>
      <c r="E110" s="230">
        <v>132</v>
      </c>
      <c r="F110" s="183"/>
      <c r="G110" s="183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40" t="s">
        <v>315</v>
      </c>
      <c r="D111" s="227"/>
      <c r="E111" s="230">
        <v>288</v>
      </c>
      <c r="F111" s="183"/>
      <c r="G111" s="183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/>
      <c r="B112" s="169" t="s">
        <v>316</v>
      </c>
      <c r="C112" s="221"/>
      <c r="D112" s="192"/>
      <c r="E112" s="193"/>
      <c r="F112" s="194"/>
      <c r="G112" s="189"/>
      <c r="H112" s="184"/>
      <c r="I112" s="196"/>
      <c r="J112" s="164"/>
      <c r="K112" s="164">
        <v>2</v>
      </c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>
        <v>15</v>
      </c>
      <c r="B113" s="172" t="s">
        <v>317</v>
      </c>
      <c r="C113" s="219" t="s">
        <v>2505</v>
      </c>
      <c r="D113" s="174" t="s">
        <v>217</v>
      </c>
      <c r="E113" s="177">
        <v>636</v>
      </c>
      <c r="F113" s="182"/>
      <c r="G113" s="183">
        <f>E113*F113</f>
        <v>0</v>
      </c>
      <c r="H113" s="184" t="s">
        <v>309</v>
      </c>
      <c r="I113" s="196" t="s">
        <v>207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69" t="s">
        <v>319</v>
      </c>
      <c r="C114" s="221"/>
      <c r="D114" s="192"/>
      <c r="E114" s="193"/>
      <c r="F114" s="194"/>
      <c r="G114" s="189"/>
      <c r="H114" s="184"/>
      <c r="I114" s="196"/>
      <c r="J114" s="164"/>
      <c r="K114" s="164">
        <v>1</v>
      </c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>
        <v>16</v>
      </c>
      <c r="B115" s="172" t="s">
        <v>320</v>
      </c>
      <c r="C115" s="219" t="s">
        <v>2506</v>
      </c>
      <c r="D115" s="174" t="s">
        <v>217</v>
      </c>
      <c r="E115" s="177">
        <v>636</v>
      </c>
      <c r="F115" s="182"/>
      <c r="G115" s="183">
        <f>E115*F115</f>
        <v>0</v>
      </c>
      <c r="H115" s="184" t="s">
        <v>309</v>
      </c>
      <c r="I115" s="196" t="s">
        <v>207</v>
      </c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>
        <v>21</v>
      </c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69" t="s">
        <v>322</v>
      </c>
      <c r="C116" s="221"/>
      <c r="D116" s="192"/>
      <c r="E116" s="193"/>
      <c r="F116" s="194"/>
      <c r="G116" s="189"/>
      <c r="H116" s="184"/>
      <c r="I116" s="196"/>
      <c r="J116" s="164"/>
      <c r="K116" s="164">
        <v>1</v>
      </c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>
        <v>17</v>
      </c>
      <c r="B117" s="172" t="s">
        <v>323</v>
      </c>
      <c r="C117" s="219" t="s">
        <v>324</v>
      </c>
      <c r="D117" s="174" t="s">
        <v>211</v>
      </c>
      <c r="E117" s="177">
        <v>3</v>
      </c>
      <c r="F117" s="182"/>
      <c r="G117" s="183">
        <f>E117*F117</f>
        <v>0</v>
      </c>
      <c r="H117" s="184" t="s">
        <v>309</v>
      </c>
      <c r="I117" s="196" t="s">
        <v>207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69" t="s">
        <v>325</v>
      </c>
      <c r="C118" s="221"/>
      <c r="D118" s="192"/>
      <c r="E118" s="193"/>
      <c r="F118" s="194"/>
      <c r="G118" s="189"/>
      <c r="H118" s="184"/>
      <c r="I118" s="196"/>
      <c r="J118" s="164"/>
      <c r="K118" s="164">
        <v>2</v>
      </c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>
        <v>18</v>
      </c>
      <c r="B119" s="172" t="s">
        <v>326</v>
      </c>
      <c r="C119" s="219" t="s">
        <v>327</v>
      </c>
      <c r="D119" s="174" t="s">
        <v>328</v>
      </c>
      <c r="E119" s="177">
        <v>30</v>
      </c>
      <c r="F119" s="182"/>
      <c r="G119" s="183">
        <f>E119*F119</f>
        <v>0</v>
      </c>
      <c r="H119" s="184" t="s">
        <v>309</v>
      </c>
      <c r="I119" s="196" t="s">
        <v>207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69" t="s">
        <v>329</v>
      </c>
      <c r="C120" s="221"/>
      <c r="D120" s="192"/>
      <c r="E120" s="193"/>
      <c r="F120" s="194"/>
      <c r="G120" s="189"/>
      <c r="H120" s="184"/>
      <c r="I120" s="196"/>
      <c r="J120" s="164"/>
      <c r="K120" s="164">
        <v>1</v>
      </c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>
        <v>19</v>
      </c>
      <c r="B121" s="172" t="s">
        <v>330</v>
      </c>
      <c r="C121" s="219" t="s">
        <v>331</v>
      </c>
      <c r="D121" s="174" t="s">
        <v>211</v>
      </c>
      <c r="E121" s="177">
        <v>3</v>
      </c>
      <c r="F121" s="182"/>
      <c r="G121" s="183">
        <f>E121*F121</f>
        <v>0</v>
      </c>
      <c r="H121" s="184" t="s">
        <v>309</v>
      </c>
      <c r="I121" s="196" t="s">
        <v>207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>
        <v>21</v>
      </c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>
      <c r="A122" s="190" t="s">
        <v>145</v>
      </c>
      <c r="B122" s="171" t="s">
        <v>724</v>
      </c>
      <c r="C122" s="218" t="s">
        <v>725</v>
      </c>
      <c r="D122" s="173"/>
      <c r="E122" s="176"/>
      <c r="F122" s="187">
        <f>SUM(G123:G134)</f>
        <v>0</v>
      </c>
      <c r="G122" s="188"/>
      <c r="H122" s="181"/>
      <c r="I122" s="195"/>
    </row>
    <row r="123" spans="1:60" outlineLevel="1">
      <c r="A123" s="191"/>
      <c r="B123" s="225" t="s">
        <v>2507</v>
      </c>
      <c r="C123" s="239"/>
      <c r="D123" s="226"/>
      <c r="E123" s="229"/>
      <c r="F123" s="232"/>
      <c r="G123" s="233"/>
      <c r="H123" s="184"/>
      <c r="I123" s="196"/>
      <c r="J123" s="164"/>
      <c r="K123" s="164">
        <v>1</v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/>
      <c r="B124" s="169" t="s">
        <v>2508</v>
      </c>
      <c r="C124" s="221"/>
      <c r="D124" s="192"/>
      <c r="E124" s="193"/>
      <c r="F124" s="194"/>
      <c r="G124" s="189"/>
      <c r="H124" s="184"/>
      <c r="I124" s="196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/>
      <c r="B125" s="169" t="s">
        <v>2509</v>
      </c>
      <c r="C125" s="221"/>
      <c r="D125" s="192"/>
      <c r="E125" s="193"/>
      <c r="F125" s="194"/>
      <c r="G125" s="189"/>
      <c r="H125" s="184"/>
      <c r="I125" s="196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69" t="s">
        <v>2510</v>
      </c>
      <c r="C126" s="221"/>
      <c r="D126" s="192"/>
      <c r="E126" s="193"/>
      <c r="F126" s="194"/>
      <c r="G126" s="189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/>
      <c r="B127" s="169" t="s">
        <v>2511</v>
      </c>
      <c r="C127" s="221"/>
      <c r="D127" s="192"/>
      <c r="E127" s="193"/>
      <c r="F127" s="194"/>
      <c r="G127" s="189"/>
      <c r="H127" s="184"/>
      <c r="I127" s="196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69" t="s">
        <v>2512</v>
      </c>
      <c r="C128" s="221"/>
      <c r="D128" s="192"/>
      <c r="E128" s="193"/>
      <c r="F128" s="194"/>
      <c r="G128" s="189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69" t="s">
        <v>2513</v>
      </c>
      <c r="C129" s="221"/>
      <c r="D129" s="192"/>
      <c r="E129" s="193"/>
      <c r="F129" s="194"/>
      <c r="G129" s="189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/>
      <c r="B130" s="169" t="s">
        <v>2514</v>
      </c>
      <c r="C130" s="221"/>
      <c r="D130" s="192"/>
      <c r="E130" s="193"/>
      <c r="F130" s="194"/>
      <c r="G130" s="189"/>
      <c r="H130" s="184"/>
      <c r="I130" s="196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69" t="s">
        <v>2515</v>
      </c>
      <c r="C131" s="221"/>
      <c r="D131" s="192"/>
      <c r="E131" s="193"/>
      <c r="F131" s="194"/>
      <c r="G131" s="189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/>
      <c r="B132" s="169" t="s">
        <v>2516</v>
      </c>
      <c r="C132" s="221"/>
      <c r="D132" s="192"/>
      <c r="E132" s="193"/>
      <c r="F132" s="194"/>
      <c r="G132" s="189"/>
      <c r="H132" s="184"/>
      <c r="I132" s="196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>
        <v>20</v>
      </c>
      <c r="B133" s="172" t="s">
        <v>2517</v>
      </c>
      <c r="C133" s="219" t="s">
        <v>2518</v>
      </c>
      <c r="D133" s="174" t="s">
        <v>426</v>
      </c>
      <c r="E133" s="177">
        <v>20.925080000000001</v>
      </c>
      <c r="F133" s="182"/>
      <c r="G133" s="183">
        <f>E133*F133</f>
        <v>0</v>
      </c>
      <c r="H133" s="184" t="s">
        <v>2494</v>
      </c>
      <c r="I133" s="196" t="s">
        <v>207</v>
      </c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>
        <v>21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/>
      <c r="B134" s="172"/>
      <c r="C134" s="220" t="s">
        <v>2519</v>
      </c>
      <c r="D134" s="175"/>
      <c r="E134" s="178"/>
      <c r="F134" s="185"/>
      <c r="G134" s="186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5" t="str">
        <f>C134</f>
        <v>Zahrnuje kompletní přesuny hmoty. Lešení  -  plošina řešeny samost. položkou.</v>
      </c>
      <c r="BB134" s="164"/>
      <c r="BC134" s="164"/>
      <c r="BD134" s="164"/>
      <c r="BE134" s="164"/>
      <c r="BF134" s="164"/>
      <c r="BG134" s="164"/>
      <c r="BH134" s="164"/>
    </row>
    <row r="135" spans="1:60">
      <c r="A135" s="190" t="s">
        <v>145</v>
      </c>
      <c r="B135" s="171" t="s">
        <v>374</v>
      </c>
      <c r="C135" s="218" t="s">
        <v>375</v>
      </c>
      <c r="D135" s="173"/>
      <c r="E135" s="176"/>
      <c r="F135" s="187">
        <f>SUM(G136:G146)</f>
        <v>0</v>
      </c>
      <c r="G135" s="188"/>
      <c r="H135" s="181"/>
      <c r="I135" s="195"/>
    </row>
    <row r="136" spans="1:60" outlineLevel="1">
      <c r="A136" s="191"/>
      <c r="B136" s="225" t="s">
        <v>2520</v>
      </c>
      <c r="C136" s="239"/>
      <c r="D136" s="226"/>
      <c r="E136" s="229"/>
      <c r="F136" s="232"/>
      <c r="G136" s="233"/>
      <c r="H136" s="184"/>
      <c r="I136" s="196"/>
      <c r="J136" s="164"/>
      <c r="K136" s="164">
        <v>1</v>
      </c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>
        <v>21</v>
      </c>
      <c r="B137" s="172" t="s">
        <v>2521</v>
      </c>
      <c r="C137" s="219" t="s">
        <v>2522</v>
      </c>
      <c r="D137" s="174" t="s">
        <v>217</v>
      </c>
      <c r="E137" s="177">
        <v>33.200000000000003</v>
      </c>
      <c r="F137" s="182"/>
      <c r="G137" s="183">
        <f>E137*F137</f>
        <v>0</v>
      </c>
      <c r="H137" s="184" t="s">
        <v>379</v>
      </c>
      <c r="I137" s="196" t="s">
        <v>207</v>
      </c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>
        <v>21</v>
      </c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40" t="s">
        <v>2523</v>
      </c>
      <c r="D138" s="227"/>
      <c r="E138" s="230"/>
      <c r="F138" s="183"/>
      <c r="G138" s="183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72"/>
      <c r="C139" s="240" t="s">
        <v>2524</v>
      </c>
      <c r="D139" s="227"/>
      <c r="E139" s="230">
        <v>18</v>
      </c>
      <c r="F139" s="183"/>
      <c r="G139" s="183"/>
      <c r="H139" s="184"/>
      <c r="I139" s="196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40" t="s">
        <v>2525</v>
      </c>
      <c r="D140" s="227"/>
      <c r="E140" s="230"/>
      <c r="F140" s="183"/>
      <c r="G140" s="183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40" t="s">
        <v>2526</v>
      </c>
      <c r="D141" s="227"/>
      <c r="E141" s="230"/>
      <c r="F141" s="183"/>
      <c r="G141" s="183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/>
      <c r="B142" s="172"/>
      <c r="C142" s="240" t="s">
        <v>2527</v>
      </c>
      <c r="D142" s="227"/>
      <c r="E142" s="230">
        <v>15.2</v>
      </c>
      <c r="F142" s="183"/>
      <c r="G142" s="183"/>
      <c r="H142" s="184"/>
      <c r="I142" s="196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>
        <v>22</v>
      </c>
      <c r="B143" s="172" t="s">
        <v>2528</v>
      </c>
      <c r="C143" s="219" t="s">
        <v>2529</v>
      </c>
      <c r="D143" s="174" t="s">
        <v>217</v>
      </c>
      <c r="E143" s="177">
        <v>40</v>
      </c>
      <c r="F143" s="182"/>
      <c r="G143" s="183">
        <f>E143*F143</f>
        <v>0</v>
      </c>
      <c r="H143" s="184" t="s">
        <v>499</v>
      </c>
      <c r="I143" s="196" t="s">
        <v>207</v>
      </c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>
        <v>21</v>
      </c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/>
      <c r="B144" s="169" t="s">
        <v>770</v>
      </c>
      <c r="C144" s="221"/>
      <c r="D144" s="192"/>
      <c r="E144" s="193"/>
      <c r="F144" s="194"/>
      <c r="G144" s="189"/>
      <c r="H144" s="184"/>
      <c r="I144" s="196"/>
      <c r="J144" s="164"/>
      <c r="K144" s="164">
        <v>1</v>
      </c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69" t="s">
        <v>771</v>
      </c>
      <c r="C145" s="221"/>
      <c r="D145" s="192"/>
      <c r="E145" s="193"/>
      <c r="F145" s="194"/>
      <c r="G145" s="189"/>
      <c r="H145" s="184"/>
      <c r="I145" s="196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>
        <v>23</v>
      </c>
      <c r="B146" s="172" t="s">
        <v>1766</v>
      </c>
      <c r="C146" s="219" t="s">
        <v>773</v>
      </c>
      <c r="D146" s="174" t="s">
        <v>426</v>
      </c>
      <c r="E146" s="177">
        <v>8.0000000000000002E-3</v>
      </c>
      <c r="F146" s="182"/>
      <c r="G146" s="183">
        <f>E146*F146</f>
        <v>0</v>
      </c>
      <c r="H146" s="184" t="s">
        <v>379</v>
      </c>
      <c r="I146" s="196" t="s">
        <v>207</v>
      </c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>
        <v>21</v>
      </c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>
      <c r="A147" s="190" t="s">
        <v>145</v>
      </c>
      <c r="B147" s="171" t="s">
        <v>381</v>
      </c>
      <c r="C147" s="218" t="s">
        <v>382</v>
      </c>
      <c r="D147" s="173"/>
      <c r="E147" s="176"/>
      <c r="F147" s="187">
        <f>SUM(G148:G176)</f>
        <v>0</v>
      </c>
      <c r="G147" s="188"/>
      <c r="H147" s="181"/>
      <c r="I147" s="195"/>
    </row>
    <row r="148" spans="1:60" outlineLevel="1">
      <c r="A148" s="191"/>
      <c r="B148" s="225" t="s">
        <v>1358</v>
      </c>
      <c r="C148" s="239"/>
      <c r="D148" s="226"/>
      <c r="E148" s="229"/>
      <c r="F148" s="232"/>
      <c r="G148" s="233"/>
      <c r="H148" s="184"/>
      <c r="I148" s="196"/>
      <c r="J148" s="164"/>
      <c r="K148" s="164">
        <v>1</v>
      </c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/>
      <c r="B149" s="169" t="s">
        <v>1367</v>
      </c>
      <c r="C149" s="221"/>
      <c r="D149" s="192"/>
      <c r="E149" s="193"/>
      <c r="F149" s="194"/>
      <c r="G149" s="189"/>
      <c r="H149" s="184"/>
      <c r="I149" s="196"/>
      <c r="J149" s="164"/>
      <c r="K149" s="164">
        <v>2</v>
      </c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ht="22.5" outlineLevel="1">
      <c r="A150" s="191">
        <v>24</v>
      </c>
      <c r="B150" s="172" t="s">
        <v>1384</v>
      </c>
      <c r="C150" s="219" t="s">
        <v>1385</v>
      </c>
      <c r="D150" s="174" t="s">
        <v>249</v>
      </c>
      <c r="E150" s="177">
        <v>48</v>
      </c>
      <c r="F150" s="182"/>
      <c r="G150" s="183">
        <f>E150*F150</f>
        <v>0</v>
      </c>
      <c r="H150" s="184" t="s">
        <v>386</v>
      </c>
      <c r="I150" s="196" t="s">
        <v>207</v>
      </c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>
        <v>21</v>
      </c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/>
      <c r="B151" s="172"/>
      <c r="C151" s="220" t="s">
        <v>1383</v>
      </c>
      <c r="D151" s="175"/>
      <c r="E151" s="178"/>
      <c r="F151" s="185"/>
      <c r="G151" s="186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5" t="str">
        <f>C151</f>
        <v>Dodávka a montáž kruhové odpadní trouby včetně mezikusů, kolen, objímek a zednické výpomoci.</v>
      </c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41" t="s">
        <v>223</v>
      </c>
      <c r="D152" s="228"/>
      <c r="E152" s="231"/>
      <c r="F152" s="234"/>
      <c r="G152" s="234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72"/>
      <c r="C153" s="220" t="s">
        <v>1380</v>
      </c>
      <c r="D153" s="175"/>
      <c r="E153" s="178"/>
      <c r="F153" s="185"/>
      <c r="G153" s="186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5" t="str">
        <f>C153</f>
        <v>včetně kolena , objímky, mezikusu a zednické výpomoci.</v>
      </c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40" t="s">
        <v>2530</v>
      </c>
      <c r="D154" s="227"/>
      <c r="E154" s="230">
        <v>48</v>
      </c>
      <c r="F154" s="183"/>
      <c r="G154" s="183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ht="22.5" outlineLevel="1">
      <c r="A155" s="191">
        <v>25</v>
      </c>
      <c r="B155" s="172" t="s">
        <v>2531</v>
      </c>
      <c r="C155" s="219" t="s">
        <v>2532</v>
      </c>
      <c r="D155" s="174" t="s">
        <v>217</v>
      </c>
      <c r="E155" s="177">
        <v>1287</v>
      </c>
      <c r="F155" s="182"/>
      <c r="G155" s="183">
        <f>E155*F155</f>
        <v>0</v>
      </c>
      <c r="H155" s="184"/>
      <c r="I155" s="196" t="s">
        <v>151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/>
      <c r="B156" s="172"/>
      <c r="C156" s="240" t="s">
        <v>2533</v>
      </c>
      <c r="D156" s="227"/>
      <c r="E156" s="230">
        <v>1287</v>
      </c>
      <c r="F156" s="183"/>
      <c r="G156" s="183"/>
      <c r="H156" s="184"/>
      <c r="I156" s="196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>
        <v>26</v>
      </c>
      <c r="B157" s="172" t="s">
        <v>2534</v>
      </c>
      <c r="C157" s="219" t="s">
        <v>2535</v>
      </c>
      <c r="D157" s="174" t="s">
        <v>249</v>
      </c>
      <c r="E157" s="177">
        <v>55</v>
      </c>
      <c r="F157" s="182"/>
      <c r="G157" s="183">
        <f>E157*F157</f>
        <v>0</v>
      </c>
      <c r="H157" s="184"/>
      <c r="I157" s="196" t="s">
        <v>207</v>
      </c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>
        <v>21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20" t="s">
        <v>2536</v>
      </c>
      <c r="D158" s="175"/>
      <c r="E158" s="178"/>
      <c r="F158" s="185"/>
      <c r="G158" s="186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5" t="str">
        <f>C158</f>
        <v>Kompletní D+M tyčového sněhového zachytavače kotveného do střešno pláště haly.</v>
      </c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20" t="s">
        <v>2537</v>
      </c>
      <c r="D159" s="175"/>
      <c r="E159" s="178"/>
      <c r="F159" s="185"/>
      <c r="G159" s="186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5" t="str">
        <f>C159</f>
        <v>Včetně veškerého pomocného a spojovacího mateirálu.</v>
      </c>
      <c r="BB159" s="164"/>
      <c r="BC159" s="164"/>
      <c r="BD159" s="164"/>
      <c r="BE159" s="164"/>
      <c r="BF159" s="164"/>
      <c r="BG159" s="164"/>
      <c r="BH159" s="164"/>
    </row>
    <row r="160" spans="1:60" ht="22.5" outlineLevel="1">
      <c r="A160" s="191">
        <v>27</v>
      </c>
      <c r="B160" s="172" t="s">
        <v>2538</v>
      </c>
      <c r="C160" s="219" t="s">
        <v>2539</v>
      </c>
      <c r="D160" s="174" t="s">
        <v>344</v>
      </c>
      <c r="E160" s="177">
        <v>8</v>
      </c>
      <c r="F160" s="182"/>
      <c r="G160" s="183">
        <f>E160*F160</f>
        <v>0</v>
      </c>
      <c r="H160" s="184"/>
      <c r="I160" s="196" t="s">
        <v>151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ht="22.5" outlineLevel="1">
      <c r="A161" s="191">
        <v>28</v>
      </c>
      <c r="B161" s="172" t="s">
        <v>1390</v>
      </c>
      <c r="C161" s="219" t="s">
        <v>2540</v>
      </c>
      <c r="D161" s="174" t="s">
        <v>249</v>
      </c>
      <c r="E161" s="177">
        <v>135</v>
      </c>
      <c r="F161" s="182"/>
      <c r="G161" s="183">
        <f>E161*F161</f>
        <v>0</v>
      </c>
      <c r="H161" s="184"/>
      <c r="I161" s="196" t="s">
        <v>151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72"/>
      <c r="C162" s="220" t="s">
        <v>1374</v>
      </c>
      <c r="D162" s="175"/>
      <c r="E162" s="178"/>
      <c r="F162" s="185"/>
      <c r="G162" s="186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5" t="str">
        <f>C162</f>
        <v>včetně háku, čela a spojky.</v>
      </c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>
        <v>29</v>
      </c>
      <c r="B163" s="172" t="s">
        <v>2541</v>
      </c>
      <c r="C163" s="219" t="s">
        <v>2542</v>
      </c>
      <c r="D163" s="174" t="s">
        <v>344</v>
      </c>
      <c r="E163" s="177">
        <v>3</v>
      </c>
      <c r="F163" s="182"/>
      <c r="G163" s="183">
        <f>E163*F163</f>
        <v>0</v>
      </c>
      <c r="H163" s="184"/>
      <c r="I163" s="196" t="s">
        <v>151</v>
      </c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>
        <v>21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/>
      <c r="B164" s="172"/>
      <c r="C164" s="220" t="s">
        <v>2543</v>
      </c>
      <c r="D164" s="175"/>
      <c r="E164" s="178"/>
      <c r="F164" s="185"/>
      <c r="G164" s="186"/>
      <c r="H164" s="184"/>
      <c r="I164" s="196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5" t="str">
        <f>C164</f>
        <v>Zcela vodotěsné (manžeta + oplechování) zapravení prostupu střešním pláštěm haly pro větrací hlavice.</v>
      </c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/>
      <c r="B165" s="172"/>
      <c r="C165" s="220" t="s">
        <v>2544</v>
      </c>
      <c r="D165" s="175"/>
      <c r="E165" s="178"/>
      <c r="F165" s="185"/>
      <c r="G165" s="186"/>
      <c r="H165" s="184"/>
      <c r="I165" s="196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5" t="str">
        <f>C165</f>
        <v>Včetně zhotovení prostupu.</v>
      </c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/>
      <c r="B166" s="172"/>
      <c r="C166" s="220" t="s">
        <v>2545</v>
      </c>
      <c r="D166" s="175"/>
      <c r="E166" s="178"/>
      <c r="F166" s="185"/>
      <c r="G166" s="186"/>
      <c r="H166" s="184"/>
      <c r="I166" s="196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5" t="str">
        <f>C166</f>
        <v>Včetně dodávky veškerého pomocného, těsnícího a spojovacího materiálu.</v>
      </c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41" t="s">
        <v>223</v>
      </c>
      <c r="D167" s="228"/>
      <c r="E167" s="231"/>
      <c r="F167" s="234"/>
      <c r="G167" s="234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72"/>
      <c r="C168" s="220" t="s">
        <v>2546</v>
      </c>
      <c r="D168" s="175"/>
      <c r="E168" s="178"/>
      <c r="F168" s="185"/>
      <c r="G168" s="186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5" t="str">
        <f>C168</f>
        <v>K.PL21</v>
      </c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>
        <v>30</v>
      </c>
      <c r="B169" s="172" t="s">
        <v>2547</v>
      </c>
      <c r="C169" s="219" t="s">
        <v>2548</v>
      </c>
      <c r="D169" s="174" t="s">
        <v>344</v>
      </c>
      <c r="E169" s="177">
        <v>2</v>
      </c>
      <c r="F169" s="182"/>
      <c r="G169" s="183">
        <f>E169*F169</f>
        <v>0</v>
      </c>
      <c r="H169" s="184"/>
      <c r="I169" s="196" t="s">
        <v>151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>
        <v>21</v>
      </c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/>
      <c r="B170" s="172"/>
      <c r="C170" s="220" t="s">
        <v>2549</v>
      </c>
      <c r="D170" s="175"/>
      <c r="E170" s="178"/>
      <c r="F170" s="185"/>
      <c r="G170" s="186"/>
      <c r="H170" s="184"/>
      <c r="I170" s="196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5" t="str">
        <f>C170</f>
        <v>Zhotovení prostupu, oplechování, žaluziem napojení VZT.</v>
      </c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20" t="s">
        <v>2545</v>
      </c>
      <c r="D171" s="175"/>
      <c r="E171" s="178"/>
      <c r="F171" s="185"/>
      <c r="G171" s="186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5" t="str">
        <f>C171</f>
        <v>Včetně dodávky veškerého pomocného, těsnícího a spojovacího materiálu.</v>
      </c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41" t="s">
        <v>223</v>
      </c>
      <c r="D172" s="228"/>
      <c r="E172" s="231"/>
      <c r="F172" s="234"/>
      <c r="G172" s="234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72"/>
      <c r="C173" s="220" t="s">
        <v>2550</v>
      </c>
      <c r="D173" s="175"/>
      <c r="E173" s="178"/>
      <c r="F173" s="185"/>
      <c r="G173" s="186"/>
      <c r="H173" s="184"/>
      <c r="I173" s="196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5" t="str">
        <f>C173</f>
        <v>K.PL20</v>
      </c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/>
      <c r="B174" s="169" t="s">
        <v>1423</v>
      </c>
      <c r="C174" s="221"/>
      <c r="D174" s="192"/>
      <c r="E174" s="193"/>
      <c r="F174" s="194"/>
      <c r="G174" s="189"/>
      <c r="H174" s="184"/>
      <c r="I174" s="196"/>
      <c r="J174" s="164"/>
      <c r="K174" s="164">
        <v>1</v>
      </c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69" t="s">
        <v>827</v>
      </c>
      <c r="C175" s="221"/>
      <c r="D175" s="192"/>
      <c r="E175" s="193"/>
      <c r="F175" s="194"/>
      <c r="G175" s="189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>
        <v>31</v>
      </c>
      <c r="B176" s="172" t="s">
        <v>2551</v>
      </c>
      <c r="C176" s="219" t="s">
        <v>829</v>
      </c>
      <c r="D176" s="174" t="s">
        <v>774</v>
      </c>
      <c r="E176" s="177">
        <v>2130.7152999999998</v>
      </c>
      <c r="F176" s="182"/>
      <c r="G176" s="183">
        <f>E176*F176</f>
        <v>0</v>
      </c>
      <c r="H176" s="184" t="s">
        <v>386</v>
      </c>
      <c r="I176" s="196" t="s">
        <v>207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>
      <c r="A177" s="190" t="s">
        <v>145</v>
      </c>
      <c r="B177" s="171" t="s">
        <v>396</v>
      </c>
      <c r="C177" s="218" t="s">
        <v>397</v>
      </c>
      <c r="D177" s="173"/>
      <c r="E177" s="176"/>
      <c r="F177" s="187">
        <f>SUM(G178:G190)</f>
        <v>0</v>
      </c>
      <c r="G177" s="188"/>
      <c r="H177" s="181"/>
      <c r="I177" s="195"/>
    </row>
    <row r="178" spans="1:60" outlineLevel="1">
      <c r="A178" s="191"/>
      <c r="B178" s="225" t="s">
        <v>2552</v>
      </c>
      <c r="C178" s="239"/>
      <c r="D178" s="226"/>
      <c r="E178" s="229"/>
      <c r="F178" s="232"/>
      <c r="G178" s="233"/>
      <c r="H178" s="184"/>
      <c r="I178" s="196"/>
      <c r="J178" s="164"/>
      <c r="K178" s="164">
        <v>1</v>
      </c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>
        <v>32</v>
      </c>
      <c r="B179" s="172" t="s">
        <v>2553</v>
      </c>
      <c r="C179" s="219" t="s">
        <v>2554</v>
      </c>
      <c r="D179" s="174" t="s">
        <v>401</v>
      </c>
      <c r="E179" s="177">
        <v>1844.85</v>
      </c>
      <c r="F179" s="182"/>
      <c r="G179" s="183">
        <f>E179*F179</f>
        <v>0</v>
      </c>
      <c r="H179" s="184" t="s">
        <v>402</v>
      </c>
      <c r="I179" s="196" t="s">
        <v>207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>
        <v>21</v>
      </c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/>
      <c r="B180" s="172"/>
      <c r="C180" s="220" t="s">
        <v>2555</v>
      </c>
      <c r="D180" s="175"/>
      <c r="E180" s="178"/>
      <c r="F180" s="185"/>
      <c r="G180" s="186"/>
      <c r="H180" s="184"/>
      <c r="I180" s="196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5" t="str">
        <f>C180</f>
        <v>Pomocné ocelové konstrukce opláštění.</v>
      </c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72"/>
      <c r="C181" s="220" t="s">
        <v>1427</v>
      </c>
      <c r="D181" s="175"/>
      <c r="E181" s="178"/>
      <c r="F181" s="185"/>
      <c r="G181" s="186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5" t="str">
        <f>C181</f>
        <v>Agregovaná položka včetně přesunu hmot.</v>
      </c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72"/>
      <c r="C182" s="240" t="s">
        <v>2556</v>
      </c>
      <c r="D182" s="227"/>
      <c r="E182" s="230"/>
      <c r="F182" s="183"/>
      <c r="G182" s="183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/>
      <c r="B183" s="172"/>
      <c r="C183" s="240" t="s">
        <v>2557</v>
      </c>
      <c r="D183" s="227"/>
      <c r="E183" s="230">
        <v>199.26</v>
      </c>
      <c r="F183" s="183"/>
      <c r="G183" s="183"/>
      <c r="H183" s="184"/>
      <c r="I183" s="196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91"/>
      <c r="B184" s="172"/>
      <c r="C184" s="240" t="s">
        <v>2558</v>
      </c>
      <c r="D184" s="227"/>
      <c r="E184" s="230">
        <v>183.28</v>
      </c>
      <c r="F184" s="183"/>
      <c r="G184" s="183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/>
      <c r="B185" s="172"/>
      <c r="C185" s="240" t="s">
        <v>2559</v>
      </c>
      <c r="D185" s="227"/>
      <c r="E185" s="230"/>
      <c r="F185" s="183"/>
      <c r="G185" s="183"/>
      <c r="H185" s="184"/>
      <c r="I185" s="196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/>
      <c r="B186" s="172"/>
      <c r="C186" s="240" t="s">
        <v>2560</v>
      </c>
      <c r="D186" s="227"/>
      <c r="E186" s="230">
        <v>781.2</v>
      </c>
      <c r="F186" s="183"/>
      <c r="G186" s="183"/>
      <c r="H186" s="184"/>
      <c r="I186" s="196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/>
      <c r="B187" s="172"/>
      <c r="C187" s="240" t="s">
        <v>2561</v>
      </c>
      <c r="D187" s="227"/>
      <c r="E187" s="230"/>
      <c r="F187" s="183"/>
      <c r="G187" s="183"/>
      <c r="H187" s="184"/>
      <c r="I187" s="196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40" t="s">
        <v>2562</v>
      </c>
      <c r="D188" s="227"/>
      <c r="E188" s="230">
        <v>166.94</v>
      </c>
      <c r="F188" s="183"/>
      <c r="G188" s="183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/>
      <c r="B189" s="172"/>
      <c r="C189" s="240" t="s">
        <v>2563</v>
      </c>
      <c r="D189" s="227"/>
      <c r="E189" s="230">
        <v>145.19999999999999</v>
      </c>
      <c r="F189" s="183"/>
      <c r="G189" s="183"/>
      <c r="H189" s="184"/>
      <c r="I189" s="196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40" t="s">
        <v>2564</v>
      </c>
      <c r="D190" s="227"/>
      <c r="E190" s="230">
        <v>368.97</v>
      </c>
      <c r="F190" s="183"/>
      <c r="G190" s="183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>
      <c r="A191" s="190" t="s">
        <v>145</v>
      </c>
      <c r="B191" s="171" t="s">
        <v>830</v>
      </c>
      <c r="C191" s="218" t="s">
        <v>831</v>
      </c>
      <c r="D191" s="173"/>
      <c r="E191" s="176"/>
      <c r="F191" s="187">
        <f>SUM(G192:G203)</f>
        <v>0</v>
      </c>
      <c r="G191" s="188"/>
      <c r="H191" s="181"/>
      <c r="I191" s="195"/>
    </row>
    <row r="192" spans="1:60" outlineLevel="1">
      <c r="A192" s="191"/>
      <c r="B192" s="225" t="s">
        <v>2565</v>
      </c>
      <c r="C192" s="239"/>
      <c r="D192" s="226"/>
      <c r="E192" s="229"/>
      <c r="F192" s="232"/>
      <c r="G192" s="233"/>
      <c r="H192" s="184"/>
      <c r="I192" s="196"/>
      <c r="J192" s="164"/>
      <c r="K192" s="164">
        <v>1</v>
      </c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>
        <v>33</v>
      </c>
      <c r="B193" s="172" t="s">
        <v>2566</v>
      </c>
      <c r="C193" s="219" t="s">
        <v>2567</v>
      </c>
      <c r="D193" s="174" t="s">
        <v>217</v>
      </c>
      <c r="E193" s="177">
        <v>78.645600000000002</v>
      </c>
      <c r="F193" s="182"/>
      <c r="G193" s="183">
        <f>E193*F193</f>
        <v>0</v>
      </c>
      <c r="H193" s="184" t="s">
        <v>836</v>
      </c>
      <c r="I193" s="196" t="s">
        <v>207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40" t="s">
        <v>2568</v>
      </c>
      <c r="D194" s="227"/>
      <c r="E194" s="230">
        <v>10.332000000000001</v>
      </c>
      <c r="F194" s="183"/>
      <c r="G194" s="183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72"/>
      <c r="C195" s="240" t="s">
        <v>2569</v>
      </c>
      <c r="D195" s="227"/>
      <c r="E195" s="230">
        <v>9.7439999999999998</v>
      </c>
      <c r="F195" s="183"/>
      <c r="G195" s="183"/>
      <c r="H195" s="184"/>
      <c r="I195" s="196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/>
      <c r="B196" s="172"/>
      <c r="C196" s="240" t="s">
        <v>2570</v>
      </c>
      <c r="D196" s="227"/>
      <c r="E196" s="230">
        <v>24.8</v>
      </c>
      <c r="F196" s="183"/>
      <c r="G196" s="183"/>
      <c r="H196" s="184"/>
      <c r="I196" s="196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72"/>
      <c r="C197" s="240" t="s">
        <v>2561</v>
      </c>
      <c r="D197" s="227"/>
      <c r="E197" s="230"/>
      <c r="F197" s="183"/>
      <c r="G197" s="183"/>
      <c r="H197" s="184"/>
      <c r="I197" s="196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/>
      <c r="B198" s="172"/>
      <c r="C198" s="240" t="s">
        <v>2571</v>
      </c>
      <c r="D198" s="227"/>
      <c r="E198" s="230">
        <v>7.14</v>
      </c>
      <c r="F198" s="183"/>
      <c r="G198" s="183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40" t="s">
        <v>2572</v>
      </c>
      <c r="D199" s="227"/>
      <c r="E199" s="230">
        <v>6.24</v>
      </c>
      <c r="F199" s="183"/>
      <c r="G199" s="183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>
      <c r="A200" s="191"/>
      <c r="B200" s="172"/>
      <c r="C200" s="240" t="s">
        <v>223</v>
      </c>
      <c r="D200" s="227"/>
      <c r="E200" s="230"/>
      <c r="F200" s="183"/>
      <c r="G200" s="183"/>
      <c r="H200" s="184"/>
      <c r="I200" s="196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40" t="s">
        <v>223</v>
      </c>
      <c r="D201" s="227"/>
      <c r="E201" s="230"/>
      <c r="F201" s="183"/>
      <c r="G201" s="183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91"/>
      <c r="B202" s="172"/>
      <c r="C202" s="240" t="s">
        <v>223</v>
      </c>
      <c r="D202" s="227"/>
      <c r="E202" s="230"/>
      <c r="F202" s="183"/>
      <c r="G202" s="183"/>
      <c r="H202" s="184"/>
      <c r="I202" s="196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ht="13.5" outlineLevel="1" thickBot="1">
      <c r="A203" s="206"/>
      <c r="B203" s="207"/>
      <c r="C203" s="248" t="s">
        <v>2573</v>
      </c>
      <c r="D203" s="245"/>
      <c r="E203" s="246">
        <v>20.389600000000002</v>
      </c>
      <c r="F203" s="211"/>
      <c r="G203" s="211"/>
      <c r="H203" s="212"/>
      <c r="I203" s="213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hidden="1">
      <c r="C204" s="105"/>
      <c r="AK204">
        <f>SUM(AK1:AK203)</f>
        <v>0</v>
      </c>
      <c r="AL204">
        <f>SUM(AL1:AL203)</f>
        <v>0</v>
      </c>
      <c r="AN204">
        <v>15</v>
      </c>
      <c r="AO204">
        <v>21</v>
      </c>
    </row>
    <row r="205" spans="1:60" ht="13.5" hidden="1" thickBot="1">
      <c r="A205" s="235"/>
      <c r="B205" s="236" t="s">
        <v>212</v>
      </c>
      <c r="C205" s="242"/>
      <c r="D205" s="237"/>
      <c r="E205" s="237"/>
      <c r="F205" s="237"/>
      <c r="G205" s="238">
        <f>F8+F93+F103+F122+F135+F147+F177+F191</f>
        <v>0</v>
      </c>
      <c r="AN205">
        <f>SUMIF(AM8:AM204,AN204,G8:G204)</f>
        <v>0</v>
      </c>
      <c r="AO205">
        <f>SUMIF(AM8:AM204,AO204,G8:G204)</f>
        <v>0</v>
      </c>
    </row>
  </sheetData>
  <sheetProtection password="D8FF" sheet="1"/>
  <mergeCells count="76">
    <mergeCell ref="C180:G180"/>
    <mergeCell ref="C181:G181"/>
    <mergeCell ref="F191:G191"/>
    <mergeCell ref="B192:G192"/>
    <mergeCell ref="C171:G171"/>
    <mergeCell ref="C173:G173"/>
    <mergeCell ref="B174:G174"/>
    <mergeCell ref="B175:G175"/>
    <mergeCell ref="F177:G177"/>
    <mergeCell ref="B178:G178"/>
    <mergeCell ref="C162:G162"/>
    <mergeCell ref="C164:G164"/>
    <mergeCell ref="C165:G165"/>
    <mergeCell ref="C166:G166"/>
    <mergeCell ref="C168:G168"/>
    <mergeCell ref="C170:G170"/>
    <mergeCell ref="B148:G148"/>
    <mergeCell ref="B149:G149"/>
    <mergeCell ref="C151:G151"/>
    <mergeCell ref="C153:G153"/>
    <mergeCell ref="C158:G158"/>
    <mergeCell ref="C159:G159"/>
    <mergeCell ref="C134:G134"/>
    <mergeCell ref="F135:G135"/>
    <mergeCell ref="B136:G136"/>
    <mergeCell ref="B144:G144"/>
    <mergeCell ref="B145:G145"/>
    <mergeCell ref="F147:G147"/>
    <mergeCell ref="B127:G127"/>
    <mergeCell ref="B128:G128"/>
    <mergeCell ref="B129:G129"/>
    <mergeCell ref="B130:G130"/>
    <mergeCell ref="B131:G131"/>
    <mergeCell ref="B132:G132"/>
    <mergeCell ref="B120:G120"/>
    <mergeCell ref="F122:G122"/>
    <mergeCell ref="B123:G123"/>
    <mergeCell ref="B124:G124"/>
    <mergeCell ref="B125:G125"/>
    <mergeCell ref="B126:G126"/>
    <mergeCell ref="C106:G106"/>
    <mergeCell ref="C107:G107"/>
    <mergeCell ref="B112:G112"/>
    <mergeCell ref="B114:G114"/>
    <mergeCell ref="B116:G116"/>
    <mergeCell ref="B118:G118"/>
    <mergeCell ref="B94:G94"/>
    <mergeCell ref="B95:G95"/>
    <mergeCell ref="C99:G99"/>
    <mergeCell ref="C101:G101"/>
    <mergeCell ref="F103:G103"/>
    <mergeCell ref="B104:G104"/>
    <mergeCell ref="C62:G62"/>
    <mergeCell ref="C63:G63"/>
    <mergeCell ref="C64:G64"/>
    <mergeCell ref="C83:G83"/>
    <mergeCell ref="C89:G89"/>
    <mergeCell ref="F93:G93"/>
    <mergeCell ref="C39:G39"/>
    <mergeCell ref="C40:G40"/>
    <mergeCell ref="C57:G57"/>
    <mergeCell ref="C59:G59"/>
    <mergeCell ref="C60:G60"/>
    <mergeCell ref="C61:G61"/>
    <mergeCell ref="B9:G9"/>
    <mergeCell ref="B10:G10"/>
    <mergeCell ref="C20:G20"/>
    <mergeCell ref="C22:G22"/>
    <mergeCell ref="C29:G29"/>
    <mergeCell ref="C31:G31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86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107</v>
      </c>
      <c r="C4" s="168" t="s">
        <v>108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550</v>
      </c>
      <c r="C8" s="218" t="s">
        <v>551</v>
      </c>
      <c r="D8" s="173"/>
      <c r="E8" s="176"/>
      <c r="F8" s="179">
        <f>SUM(G9:G29)</f>
        <v>0</v>
      </c>
      <c r="G8" s="180"/>
      <c r="H8" s="181"/>
      <c r="I8" s="195"/>
      <c r="J8" s="54"/>
    </row>
    <row r="9" spans="1:60" outlineLevel="1">
      <c r="A9" s="191"/>
      <c r="B9" s="225" t="s">
        <v>560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69" t="s">
        <v>561</v>
      </c>
      <c r="C10" s="221"/>
      <c r="D10" s="192"/>
      <c r="E10" s="193"/>
      <c r="F10" s="194"/>
      <c r="G10" s="189"/>
      <c r="H10" s="184"/>
      <c r="I10" s="196"/>
      <c r="J10" s="163"/>
      <c r="K10" s="164">
        <v>2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562</v>
      </c>
      <c r="C11" s="219" t="s">
        <v>563</v>
      </c>
      <c r="D11" s="174" t="s">
        <v>426</v>
      </c>
      <c r="E11" s="177">
        <v>0.77476999999999996</v>
      </c>
      <c r="F11" s="182"/>
      <c r="G11" s="183">
        <f>E11*F11</f>
        <v>0</v>
      </c>
      <c r="H11" s="184" t="s">
        <v>507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2574</v>
      </c>
      <c r="D12" s="227"/>
      <c r="E12" s="230">
        <v>0.14430000000000001</v>
      </c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40" t="s">
        <v>2575</v>
      </c>
      <c r="D13" s="227"/>
      <c r="E13" s="230">
        <v>0.14430000000000001</v>
      </c>
      <c r="F13" s="183"/>
      <c r="G13" s="183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0" t="s">
        <v>2576</v>
      </c>
      <c r="D14" s="227"/>
      <c r="E14" s="230">
        <v>5.0500000000000003E-2</v>
      </c>
      <c r="F14" s="183"/>
      <c r="G14" s="183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223</v>
      </c>
      <c r="D15" s="227"/>
      <c r="E15" s="230"/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2577</v>
      </c>
      <c r="D16" s="227"/>
      <c r="E16" s="230">
        <v>0.2046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2578</v>
      </c>
      <c r="D17" s="227"/>
      <c r="E17" s="230">
        <v>9.7000000000000003E-3</v>
      </c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40" t="s">
        <v>2579</v>
      </c>
      <c r="D18" s="227"/>
      <c r="E18" s="230">
        <v>0.22140000000000001</v>
      </c>
      <c r="F18" s="183"/>
      <c r="G18" s="183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69" t="s">
        <v>583</v>
      </c>
      <c r="C19" s="221"/>
      <c r="D19" s="192"/>
      <c r="E19" s="193"/>
      <c r="F19" s="194"/>
      <c r="G19" s="189"/>
      <c r="H19" s="184"/>
      <c r="I19" s="196"/>
      <c r="J19" s="163"/>
      <c r="K19" s="164">
        <v>1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69" t="s">
        <v>584</v>
      </c>
      <c r="C20" s="221"/>
      <c r="D20" s="192"/>
      <c r="E20" s="193"/>
      <c r="F20" s="194"/>
      <c r="G20" s="189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69" t="s">
        <v>585</v>
      </c>
      <c r="C21" s="221"/>
      <c r="D21" s="192"/>
      <c r="E21" s="193"/>
      <c r="F21" s="194"/>
      <c r="G21" s="189"/>
      <c r="H21" s="184"/>
      <c r="I21" s="196"/>
      <c r="J21" s="163"/>
      <c r="K21" s="164">
        <v>2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>
        <v>2</v>
      </c>
      <c r="B22" s="172" t="s">
        <v>592</v>
      </c>
      <c r="C22" s="219" t="s">
        <v>2580</v>
      </c>
      <c r="D22" s="174" t="s">
        <v>217</v>
      </c>
      <c r="E22" s="177">
        <v>140</v>
      </c>
      <c r="F22" s="182"/>
      <c r="G22" s="183">
        <f>E22*F22</f>
        <v>0</v>
      </c>
      <c r="H22" s="184" t="s">
        <v>507</v>
      </c>
      <c r="I22" s="196" t="s">
        <v>207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20" t="s">
        <v>556</v>
      </c>
      <c r="D23" s="175"/>
      <c r="E23" s="178"/>
      <c r="F23" s="185"/>
      <c r="G23" s="186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 t="str">
        <f>C23</f>
        <v>Specifikace 1.01</v>
      </c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40" t="s">
        <v>2581</v>
      </c>
      <c r="D24" s="227"/>
      <c r="E24" s="230">
        <v>140</v>
      </c>
      <c r="F24" s="183"/>
      <c r="G24" s="183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1047</v>
      </c>
      <c r="C25" s="221"/>
      <c r="D25" s="192"/>
      <c r="E25" s="193"/>
      <c r="F25" s="194"/>
      <c r="G25" s="189"/>
      <c r="H25" s="184"/>
      <c r="I25" s="196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>
        <v>3</v>
      </c>
      <c r="B26" s="172" t="s">
        <v>1048</v>
      </c>
      <c r="C26" s="219" t="s">
        <v>1049</v>
      </c>
      <c r="D26" s="174" t="s">
        <v>249</v>
      </c>
      <c r="E26" s="177">
        <v>16</v>
      </c>
      <c r="F26" s="182"/>
      <c r="G26" s="183">
        <f>E26*F26</f>
        <v>0</v>
      </c>
      <c r="H26" s="184" t="s">
        <v>540</v>
      </c>
      <c r="I26" s="196" t="s">
        <v>207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40" t="s">
        <v>2582</v>
      </c>
      <c r="D27" s="227"/>
      <c r="E27" s="230">
        <v>16</v>
      </c>
      <c r="F27" s="183"/>
      <c r="G27" s="183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ht="22.5" outlineLevel="1">
      <c r="A28" s="191">
        <v>4</v>
      </c>
      <c r="B28" s="172" t="s">
        <v>617</v>
      </c>
      <c r="C28" s="219" t="s">
        <v>618</v>
      </c>
      <c r="D28" s="174" t="s">
        <v>249</v>
      </c>
      <c r="E28" s="177">
        <v>52.2</v>
      </c>
      <c r="F28" s="182"/>
      <c r="G28" s="183">
        <f>E28*F28</f>
        <v>0</v>
      </c>
      <c r="H28" s="184"/>
      <c r="I28" s="196" t="s">
        <v>151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40" t="s">
        <v>2583</v>
      </c>
      <c r="D29" s="227"/>
      <c r="E29" s="230">
        <v>52.2</v>
      </c>
      <c r="F29" s="183"/>
      <c r="G29" s="183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>
      <c r="A30" s="190" t="s">
        <v>145</v>
      </c>
      <c r="B30" s="171" t="s">
        <v>643</v>
      </c>
      <c r="C30" s="218" t="s">
        <v>644</v>
      </c>
      <c r="D30" s="173"/>
      <c r="E30" s="176"/>
      <c r="F30" s="187">
        <f>SUM(G31:G48)</f>
        <v>0</v>
      </c>
      <c r="G30" s="188"/>
      <c r="H30" s="181"/>
      <c r="I30" s="195"/>
      <c r="J30" s="54"/>
    </row>
    <row r="31" spans="1:60" outlineLevel="1">
      <c r="A31" s="191"/>
      <c r="B31" s="225" t="s">
        <v>650</v>
      </c>
      <c r="C31" s="239"/>
      <c r="D31" s="226"/>
      <c r="E31" s="229"/>
      <c r="F31" s="232"/>
      <c r="G31" s="233"/>
      <c r="H31" s="184"/>
      <c r="I31" s="196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>
        <v>5</v>
      </c>
      <c r="B32" s="172" t="s">
        <v>651</v>
      </c>
      <c r="C32" s="219" t="s">
        <v>506</v>
      </c>
      <c r="D32" s="174" t="s">
        <v>256</v>
      </c>
      <c r="E32" s="177">
        <v>0.71250000000000002</v>
      </c>
      <c r="F32" s="182"/>
      <c r="G32" s="183">
        <f>E32*F32</f>
        <v>0</v>
      </c>
      <c r="H32" s="184" t="s">
        <v>507</v>
      </c>
      <c r="I32" s="196" t="s">
        <v>207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40" t="s">
        <v>2584</v>
      </c>
      <c r="D33" s="227"/>
      <c r="E33" s="230">
        <v>0.71250000000000002</v>
      </c>
      <c r="F33" s="183"/>
      <c r="G33" s="183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69" t="s">
        <v>653</v>
      </c>
      <c r="C34" s="221"/>
      <c r="D34" s="192"/>
      <c r="E34" s="193"/>
      <c r="F34" s="194"/>
      <c r="G34" s="189"/>
      <c r="H34" s="184"/>
      <c r="I34" s="196"/>
      <c r="J34" s="163"/>
      <c r="K34" s="164">
        <v>1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69" t="s">
        <v>654</v>
      </c>
      <c r="C35" s="221"/>
      <c r="D35" s="192"/>
      <c r="E35" s="193"/>
      <c r="F35" s="194"/>
      <c r="G35" s="189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6</v>
      </c>
      <c r="B36" s="172" t="s">
        <v>655</v>
      </c>
      <c r="C36" s="219" t="s">
        <v>656</v>
      </c>
      <c r="D36" s="174" t="s">
        <v>249</v>
      </c>
      <c r="E36" s="177">
        <v>19</v>
      </c>
      <c r="F36" s="182"/>
      <c r="G36" s="183">
        <f>E36*F36</f>
        <v>0</v>
      </c>
      <c r="H36" s="184" t="s">
        <v>507</v>
      </c>
      <c r="I36" s="196" t="s">
        <v>207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7</v>
      </c>
      <c r="B37" s="172" t="s">
        <v>659</v>
      </c>
      <c r="C37" s="219" t="s">
        <v>660</v>
      </c>
      <c r="D37" s="174" t="s">
        <v>249</v>
      </c>
      <c r="E37" s="177">
        <v>19</v>
      </c>
      <c r="F37" s="182"/>
      <c r="G37" s="183">
        <f>E37*F37</f>
        <v>0</v>
      </c>
      <c r="H37" s="184" t="s">
        <v>507</v>
      </c>
      <c r="I37" s="196" t="s">
        <v>207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69" t="s">
        <v>661</v>
      </c>
      <c r="C38" s="221"/>
      <c r="D38" s="192"/>
      <c r="E38" s="193"/>
      <c r="F38" s="194"/>
      <c r="G38" s="189"/>
      <c r="H38" s="184"/>
      <c r="I38" s="196"/>
      <c r="J38" s="163"/>
      <c r="K38" s="164">
        <v>1</v>
      </c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69" t="s">
        <v>662</v>
      </c>
      <c r="C39" s="221"/>
      <c r="D39" s="192"/>
      <c r="E39" s="193"/>
      <c r="F39" s="194"/>
      <c r="G39" s="189"/>
      <c r="H39" s="184"/>
      <c r="I39" s="196"/>
      <c r="J39" s="163"/>
      <c r="K39" s="164">
        <v>2</v>
      </c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>
        <v>8</v>
      </c>
      <c r="B40" s="172" t="s">
        <v>663</v>
      </c>
      <c r="C40" s="219" t="s">
        <v>563</v>
      </c>
      <c r="D40" s="174" t="s">
        <v>426</v>
      </c>
      <c r="E40" s="177">
        <v>0.25336999999999998</v>
      </c>
      <c r="F40" s="182"/>
      <c r="G40" s="183">
        <f>E40*F40</f>
        <v>0</v>
      </c>
      <c r="H40" s="184" t="s">
        <v>507</v>
      </c>
      <c r="I40" s="196" t="s">
        <v>207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40" t="s">
        <v>2585</v>
      </c>
      <c r="D41" s="227"/>
      <c r="E41" s="230">
        <v>0.14499999999999999</v>
      </c>
      <c r="F41" s="183"/>
      <c r="G41" s="183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0" t="s">
        <v>2586</v>
      </c>
      <c r="D42" s="227"/>
      <c r="E42" s="230">
        <v>1.9199999999999998E-2</v>
      </c>
      <c r="F42" s="183"/>
      <c r="G42" s="183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40" t="s">
        <v>223</v>
      </c>
      <c r="D43" s="227"/>
      <c r="E43" s="230"/>
      <c r="F43" s="183"/>
      <c r="G43" s="183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40" t="s">
        <v>2587</v>
      </c>
      <c r="D44" s="227"/>
      <c r="E44" s="230">
        <v>3.7199999999999997E-2</v>
      </c>
      <c r="F44" s="183"/>
      <c r="G44" s="183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40" t="s">
        <v>2588</v>
      </c>
      <c r="D45" s="227"/>
      <c r="E45" s="230">
        <v>9.5999999999999992E-3</v>
      </c>
      <c r="F45" s="183"/>
      <c r="G45" s="183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2589</v>
      </c>
      <c r="D46" s="227"/>
      <c r="E46" s="230">
        <v>4.2200000000000001E-2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>
        <v>9</v>
      </c>
      <c r="B47" s="172" t="s">
        <v>672</v>
      </c>
      <c r="C47" s="219" t="s">
        <v>2590</v>
      </c>
      <c r="D47" s="174" t="s">
        <v>249</v>
      </c>
      <c r="E47" s="177">
        <v>37</v>
      </c>
      <c r="F47" s="182"/>
      <c r="G47" s="183">
        <f>E47*F47</f>
        <v>0</v>
      </c>
      <c r="H47" s="184"/>
      <c r="I47" s="196" t="s">
        <v>151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40" t="s">
        <v>2591</v>
      </c>
      <c r="D48" s="227"/>
      <c r="E48" s="230">
        <v>37</v>
      </c>
      <c r="F48" s="183"/>
      <c r="G48" s="183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>
      <c r="A49" s="190" t="s">
        <v>145</v>
      </c>
      <c r="B49" s="171" t="s">
        <v>304</v>
      </c>
      <c r="C49" s="218" t="s">
        <v>305</v>
      </c>
      <c r="D49" s="173"/>
      <c r="E49" s="176"/>
      <c r="F49" s="187">
        <f>SUM(G50:G56)</f>
        <v>0</v>
      </c>
      <c r="G49" s="188"/>
      <c r="H49" s="181"/>
      <c r="I49" s="195"/>
      <c r="J49" s="54"/>
    </row>
    <row r="50" spans="1:60" outlineLevel="1">
      <c r="A50" s="191"/>
      <c r="B50" s="225" t="s">
        <v>306</v>
      </c>
      <c r="C50" s="239"/>
      <c r="D50" s="226"/>
      <c r="E50" s="229"/>
      <c r="F50" s="232"/>
      <c r="G50" s="233"/>
      <c r="H50" s="184"/>
      <c r="I50" s="196"/>
      <c r="J50" s="163"/>
      <c r="K50" s="164">
        <v>1</v>
      </c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10</v>
      </c>
      <c r="B51" s="172" t="s">
        <v>307</v>
      </c>
      <c r="C51" s="219" t="s">
        <v>2504</v>
      </c>
      <c r="D51" s="174" t="s">
        <v>217</v>
      </c>
      <c r="E51" s="177">
        <v>140</v>
      </c>
      <c r="F51" s="182"/>
      <c r="G51" s="183">
        <f>E51*F51</f>
        <v>0</v>
      </c>
      <c r="H51" s="184" t="s">
        <v>309</v>
      </c>
      <c r="I51" s="196" t="s">
        <v>207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310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Včetně kotvení lešení.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69" t="s">
        <v>316</v>
      </c>
      <c r="C53" s="221"/>
      <c r="D53" s="192"/>
      <c r="E53" s="193"/>
      <c r="F53" s="194"/>
      <c r="G53" s="189"/>
      <c r="H53" s="184"/>
      <c r="I53" s="196"/>
      <c r="J53" s="164"/>
      <c r="K53" s="164">
        <v>2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11</v>
      </c>
      <c r="B54" s="172" t="s">
        <v>317</v>
      </c>
      <c r="C54" s="219" t="s">
        <v>2505</v>
      </c>
      <c r="D54" s="174" t="s">
        <v>217</v>
      </c>
      <c r="E54" s="177">
        <v>140</v>
      </c>
      <c r="F54" s="182"/>
      <c r="G54" s="183">
        <f>E54*F54</f>
        <v>0</v>
      </c>
      <c r="H54" s="184" t="s">
        <v>309</v>
      </c>
      <c r="I54" s="196" t="s">
        <v>207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69" t="s">
        <v>319</v>
      </c>
      <c r="C55" s="221"/>
      <c r="D55" s="192"/>
      <c r="E55" s="193"/>
      <c r="F55" s="194"/>
      <c r="G55" s="189"/>
      <c r="H55" s="184"/>
      <c r="I55" s="196"/>
      <c r="J55" s="164"/>
      <c r="K55" s="164">
        <v>1</v>
      </c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>
        <v>12</v>
      </c>
      <c r="B56" s="172" t="s">
        <v>320</v>
      </c>
      <c r="C56" s="219" t="s">
        <v>2506</v>
      </c>
      <c r="D56" s="174" t="s">
        <v>217</v>
      </c>
      <c r="E56" s="177">
        <v>140</v>
      </c>
      <c r="F56" s="182"/>
      <c r="G56" s="183">
        <f>E56*F56</f>
        <v>0</v>
      </c>
      <c r="H56" s="184" t="s">
        <v>309</v>
      </c>
      <c r="I56" s="196" t="s">
        <v>207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>
      <c r="A57" s="190" t="s">
        <v>145</v>
      </c>
      <c r="B57" s="171" t="s">
        <v>362</v>
      </c>
      <c r="C57" s="218" t="s">
        <v>363</v>
      </c>
      <c r="D57" s="173"/>
      <c r="E57" s="176"/>
      <c r="F57" s="187">
        <f>SUM(G58:G61)</f>
        <v>0</v>
      </c>
      <c r="G57" s="188"/>
      <c r="H57" s="181"/>
      <c r="I57" s="195"/>
    </row>
    <row r="58" spans="1:60" outlineLevel="1">
      <c r="A58" s="191"/>
      <c r="B58" s="225" t="s">
        <v>2592</v>
      </c>
      <c r="C58" s="239"/>
      <c r="D58" s="226"/>
      <c r="E58" s="229"/>
      <c r="F58" s="232"/>
      <c r="G58" s="233"/>
      <c r="H58" s="184"/>
      <c r="I58" s="196"/>
      <c r="J58" s="164"/>
      <c r="K58" s="164">
        <v>1</v>
      </c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69" t="s">
        <v>2593</v>
      </c>
      <c r="C59" s="221"/>
      <c r="D59" s="192"/>
      <c r="E59" s="193"/>
      <c r="F59" s="194"/>
      <c r="G59" s="189"/>
      <c r="H59" s="184"/>
      <c r="I59" s="196"/>
      <c r="J59" s="164"/>
      <c r="K59" s="164">
        <v>2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13</v>
      </c>
      <c r="B60" s="172" t="s">
        <v>2594</v>
      </c>
      <c r="C60" s="219" t="s">
        <v>2595</v>
      </c>
      <c r="D60" s="174" t="s">
        <v>249</v>
      </c>
      <c r="E60" s="177">
        <v>16</v>
      </c>
      <c r="F60" s="182"/>
      <c r="G60" s="183">
        <f>E60*F60</f>
        <v>0</v>
      </c>
      <c r="H60" s="184" t="s">
        <v>338</v>
      </c>
      <c r="I60" s="196" t="s">
        <v>207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40" t="s">
        <v>2582</v>
      </c>
      <c r="D61" s="227"/>
      <c r="E61" s="230">
        <v>16</v>
      </c>
      <c r="F61" s="183"/>
      <c r="G61" s="183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>
      <c r="A62" s="190" t="s">
        <v>145</v>
      </c>
      <c r="B62" s="171" t="s">
        <v>724</v>
      </c>
      <c r="C62" s="218" t="s">
        <v>725</v>
      </c>
      <c r="D62" s="173"/>
      <c r="E62" s="176"/>
      <c r="F62" s="187">
        <f>SUM(G63:G65)</f>
        <v>0</v>
      </c>
      <c r="G62" s="188"/>
      <c r="H62" s="181"/>
      <c r="I62" s="195"/>
    </row>
    <row r="63" spans="1:60" outlineLevel="1">
      <c r="A63" s="191"/>
      <c r="B63" s="225" t="s">
        <v>726</v>
      </c>
      <c r="C63" s="239"/>
      <c r="D63" s="226"/>
      <c r="E63" s="229"/>
      <c r="F63" s="232"/>
      <c r="G63" s="233"/>
      <c r="H63" s="184"/>
      <c r="I63" s="196"/>
      <c r="J63" s="164"/>
      <c r="K63" s="164">
        <v>1</v>
      </c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ht="22.5" outlineLevel="1">
      <c r="A64" s="191"/>
      <c r="B64" s="169" t="s">
        <v>727</v>
      </c>
      <c r="C64" s="221"/>
      <c r="D64" s="192"/>
      <c r="E64" s="193"/>
      <c r="F64" s="194"/>
      <c r="G64" s="189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5" t="str">
        <f>B64</f>
        <v>přesun hmot pro budovy občanské výstavby (JKSO 801), budovy pro bydlení (JKSO 803) budovy pro výrobu a služby (JKSO 812) s nosnou svislou konstrukcí zděnou z cihel nebo tvárnic nebo kovovou</v>
      </c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>
        <v>14</v>
      </c>
      <c r="B65" s="172" t="s">
        <v>2596</v>
      </c>
      <c r="C65" s="219" t="s">
        <v>2597</v>
      </c>
      <c r="D65" s="174" t="s">
        <v>426</v>
      </c>
      <c r="E65" s="177">
        <v>39.582659999999997</v>
      </c>
      <c r="F65" s="182"/>
      <c r="G65" s="183">
        <f>E65*F65</f>
        <v>0</v>
      </c>
      <c r="H65" s="184" t="s">
        <v>507</v>
      </c>
      <c r="I65" s="196" t="s">
        <v>207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>
      <c r="A66" s="190" t="s">
        <v>145</v>
      </c>
      <c r="B66" s="171" t="s">
        <v>775</v>
      </c>
      <c r="C66" s="218" t="s">
        <v>776</v>
      </c>
      <c r="D66" s="173"/>
      <c r="E66" s="176"/>
      <c r="F66" s="187">
        <f>SUM(G67:G84)</f>
        <v>0</v>
      </c>
      <c r="G66" s="188"/>
      <c r="H66" s="181"/>
      <c r="I66" s="195"/>
    </row>
    <row r="67" spans="1:60" outlineLevel="1">
      <c r="A67" s="191">
        <v>15</v>
      </c>
      <c r="B67" s="172" t="s">
        <v>2598</v>
      </c>
      <c r="C67" s="219" t="s">
        <v>2599</v>
      </c>
      <c r="D67" s="174" t="s">
        <v>807</v>
      </c>
      <c r="E67" s="177">
        <v>19</v>
      </c>
      <c r="F67" s="182"/>
      <c r="G67" s="183">
        <f>E67*F67</f>
        <v>0</v>
      </c>
      <c r="H67" s="184"/>
      <c r="I67" s="196" t="s">
        <v>151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20" t="s">
        <v>2600</v>
      </c>
      <c r="D68" s="175"/>
      <c r="E68" s="178"/>
      <c r="F68" s="185"/>
      <c r="G68" s="186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5" t="str">
        <f>C68</f>
        <v>- bez dodávky desky</v>
      </c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72"/>
      <c r="C69" s="220" t="s">
        <v>2601</v>
      </c>
      <c r="D69" s="175"/>
      <c r="E69" s="178"/>
      <c r="F69" s="185"/>
      <c r="G69" s="186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5" t="str">
        <f>C69</f>
        <v>- montáž desky, přilepení desky</v>
      </c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72"/>
      <c r="C70" s="220" t="s">
        <v>2602</v>
      </c>
      <c r="D70" s="175"/>
      <c r="E70" s="178"/>
      <c r="F70" s="185"/>
      <c r="G70" s="186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5" t="str">
        <f>C70</f>
        <v>- ukotvení desky skrz latě, vyplnění spáry protipožárním tmelem</v>
      </c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20" t="s">
        <v>2603</v>
      </c>
      <c r="D71" s="175"/>
      <c r="E71" s="178"/>
      <c r="F71" s="185"/>
      <c r="G71" s="186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5" t="str">
        <f>C71</f>
        <v>- výplnění mezery mezi deskou a střešním pláštěm izolací třídy reakce na oheň A1 v šířce min. 300 mm</v>
      </c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41" t="s">
        <v>223</v>
      </c>
      <c r="D72" s="228"/>
      <c r="E72" s="231"/>
      <c r="F72" s="234"/>
      <c r="G72" s="234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20" t="s">
        <v>2604</v>
      </c>
      <c r="D73" s="175"/>
      <c r="E73" s="178"/>
      <c r="F73" s="185"/>
      <c r="G73" s="186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5" t="str">
        <f>C73</f>
        <v>DETAIL AP8</v>
      </c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20" t="s">
        <v>2605</v>
      </c>
      <c r="D74" s="175"/>
      <c r="E74" s="178"/>
      <c r="F74" s="185"/>
      <c r="G74" s="186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5" t="str">
        <f>C74</f>
        <v>veškerý hlavní, pomocný, spojovací materiál, mimo samostatně uvedení pokožky.</v>
      </c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20" t="s">
        <v>2606</v>
      </c>
      <c r="D75" s="175"/>
      <c r="E75" s="178"/>
      <c r="F75" s="185"/>
      <c r="G75" s="186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5" t="str">
        <f>C75</f>
        <v>veškeré hlavní, pomocné, přípravné a související práce, mimo samostatně uvedení pokožky.</v>
      </c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>
        <v>16</v>
      </c>
      <c r="B76" s="172" t="s">
        <v>2607</v>
      </c>
      <c r="C76" s="219" t="s">
        <v>2608</v>
      </c>
      <c r="D76" s="174" t="s">
        <v>807</v>
      </c>
      <c r="E76" s="177">
        <v>12</v>
      </c>
      <c r="F76" s="182"/>
      <c r="G76" s="183">
        <f>E76*F76</f>
        <v>0</v>
      </c>
      <c r="H76" s="184"/>
      <c r="I76" s="196" t="s">
        <v>151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20" t="s">
        <v>2609</v>
      </c>
      <c r="D77" s="175"/>
      <c r="E77" s="178"/>
      <c r="F77" s="185"/>
      <c r="G77" s="186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5" t="str">
        <f>C77</f>
        <v>- výplnění mezery mezi deskou a  pláštěm izolací třídy reakce na oheň A1 v šířce min. 300 mm</v>
      </c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1742</v>
      </c>
      <c r="D78" s="227"/>
      <c r="E78" s="230">
        <v>12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ht="22.5" outlineLevel="1">
      <c r="A79" s="191">
        <v>17</v>
      </c>
      <c r="B79" s="172" t="s">
        <v>2610</v>
      </c>
      <c r="C79" s="219" t="s">
        <v>2611</v>
      </c>
      <c r="D79" s="174" t="s">
        <v>217</v>
      </c>
      <c r="E79" s="177">
        <v>57.475000000000001</v>
      </c>
      <c r="F79" s="182"/>
      <c r="G79" s="183">
        <f>E79*F79</f>
        <v>0</v>
      </c>
      <c r="H79" s="184" t="s">
        <v>499</v>
      </c>
      <c r="I79" s="196" t="s">
        <v>207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40" t="s">
        <v>2612</v>
      </c>
      <c r="D80" s="227"/>
      <c r="E80" s="230">
        <v>52.25</v>
      </c>
      <c r="F80" s="183"/>
      <c r="G80" s="183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1804</v>
      </c>
      <c r="D81" s="227"/>
      <c r="E81" s="230">
        <v>5.2249999999999996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69" t="s">
        <v>826</v>
      </c>
      <c r="C82" s="221"/>
      <c r="D82" s="192"/>
      <c r="E82" s="193"/>
      <c r="F82" s="194"/>
      <c r="G82" s="189"/>
      <c r="H82" s="184"/>
      <c r="I82" s="196"/>
      <c r="J82" s="164"/>
      <c r="K82" s="164">
        <v>1</v>
      </c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69" t="s">
        <v>827</v>
      </c>
      <c r="C83" s="221"/>
      <c r="D83" s="192"/>
      <c r="E83" s="193"/>
      <c r="F83" s="194"/>
      <c r="G83" s="189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ht="13.5" outlineLevel="1" thickBot="1">
      <c r="A84" s="206">
        <v>18</v>
      </c>
      <c r="B84" s="207" t="s">
        <v>828</v>
      </c>
      <c r="C84" s="222" t="s">
        <v>829</v>
      </c>
      <c r="D84" s="208" t="s">
        <v>774</v>
      </c>
      <c r="E84" s="209">
        <v>255.38249999999999</v>
      </c>
      <c r="F84" s="210"/>
      <c r="G84" s="211">
        <f>E84*F84</f>
        <v>0</v>
      </c>
      <c r="H84" s="212" t="s">
        <v>781</v>
      </c>
      <c r="I84" s="213" t="s">
        <v>207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hidden="1">
      <c r="C85" s="105"/>
      <c r="AK85">
        <f>SUM(AK1:AK84)</f>
        <v>0</v>
      </c>
      <c r="AL85">
        <f>SUM(AL1:AL84)</f>
        <v>0</v>
      </c>
      <c r="AN85">
        <v>15</v>
      </c>
      <c r="AO85">
        <v>21</v>
      </c>
    </row>
    <row r="86" spans="1:60" ht="13.5" hidden="1" thickBot="1">
      <c r="A86" s="235"/>
      <c r="B86" s="236" t="s">
        <v>212</v>
      </c>
      <c r="C86" s="242"/>
      <c r="D86" s="237"/>
      <c r="E86" s="237"/>
      <c r="F86" s="237"/>
      <c r="G86" s="238">
        <f>F8+F30+F49+F57+F62+F66</f>
        <v>0</v>
      </c>
      <c r="AN86">
        <f>SUMIF(AM8:AM85,AN85,G8:G85)</f>
        <v>0</v>
      </c>
      <c r="AO86">
        <f>SUMIF(AM8:AM85,AO85,G8:G85)</f>
        <v>0</v>
      </c>
    </row>
  </sheetData>
  <sheetProtection password="D8FF" sheet="1"/>
  <mergeCells count="41">
    <mergeCell ref="C74:G74"/>
    <mergeCell ref="C75:G75"/>
    <mergeCell ref="C77:G77"/>
    <mergeCell ref="B82:G82"/>
    <mergeCell ref="B83:G83"/>
    <mergeCell ref="F66:G66"/>
    <mergeCell ref="C68:G68"/>
    <mergeCell ref="C69:G69"/>
    <mergeCell ref="C70:G70"/>
    <mergeCell ref="C71:G71"/>
    <mergeCell ref="C73:G73"/>
    <mergeCell ref="F57:G57"/>
    <mergeCell ref="B58:G58"/>
    <mergeCell ref="B59:G59"/>
    <mergeCell ref="F62:G62"/>
    <mergeCell ref="B63:G63"/>
    <mergeCell ref="B64:G64"/>
    <mergeCell ref="B39:G39"/>
    <mergeCell ref="F49:G49"/>
    <mergeCell ref="B50:G50"/>
    <mergeCell ref="C52:G52"/>
    <mergeCell ref="B53:G53"/>
    <mergeCell ref="B55:G55"/>
    <mergeCell ref="B25:G25"/>
    <mergeCell ref="F30:G30"/>
    <mergeCell ref="B31:G31"/>
    <mergeCell ref="B34:G34"/>
    <mergeCell ref="B35:G35"/>
    <mergeCell ref="B38:G38"/>
    <mergeCell ref="B9:G9"/>
    <mergeCell ref="B10:G10"/>
    <mergeCell ref="B19:G19"/>
    <mergeCell ref="B20:G20"/>
    <mergeCell ref="B21:G21"/>
    <mergeCell ref="C23:G23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03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109</v>
      </c>
      <c r="C4" s="168" t="s">
        <v>110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SUM(G9:G38)</f>
        <v>0</v>
      </c>
      <c r="G8" s="180"/>
      <c r="H8" s="181"/>
      <c r="I8" s="195"/>
      <c r="J8" s="54"/>
    </row>
    <row r="9" spans="1:60" outlineLevel="1">
      <c r="A9" s="191"/>
      <c r="B9" s="225" t="s">
        <v>2613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69" t="s">
        <v>2614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2615</v>
      </c>
      <c r="C11" s="219" t="s">
        <v>2616</v>
      </c>
      <c r="D11" s="174" t="s">
        <v>256</v>
      </c>
      <c r="E11" s="177">
        <v>5</v>
      </c>
      <c r="F11" s="182"/>
      <c r="G11" s="183">
        <f>E11*F11</f>
        <v>0</v>
      </c>
      <c r="H11" s="184" t="s">
        <v>257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69" t="s">
        <v>2617</v>
      </c>
      <c r="C12" s="221"/>
      <c r="D12" s="192"/>
      <c r="E12" s="193"/>
      <c r="F12" s="194"/>
      <c r="G12" s="189"/>
      <c r="H12" s="184"/>
      <c r="I12" s="196"/>
      <c r="J12" s="163"/>
      <c r="K12" s="164">
        <v>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ht="22.5" outlineLevel="1">
      <c r="A13" s="191"/>
      <c r="B13" s="169" t="s">
        <v>2618</v>
      </c>
      <c r="C13" s="221"/>
      <c r="D13" s="192"/>
      <c r="E13" s="193"/>
      <c r="F13" s="194"/>
      <c r="G13" s="189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5" t="str">
        <f>B13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>
        <v>2</v>
      </c>
      <c r="B14" s="172" t="s">
        <v>2619</v>
      </c>
      <c r="C14" s="219" t="s">
        <v>2620</v>
      </c>
      <c r="D14" s="174" t="s">
        <v>256</v>
      </c>
      <c r="E14" s="177">
        <v>84.48</v>
      </c>
      <c r="F14" s="182"/>
      <c r="G14" s="183">
        <f>E14*F14</f>
        <v>0</v>
      </c>
      <c r="H14" s="184" t="s">
        <v>257</v>
      </c>
      <c r="I14" s="196" t="s">
        <v>207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2621</v>
      </c>
      <c r="D15" s="227"/>
      <c r="E15" s="230">
        <v>84.48</v>
      </c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69" t="s">
        <v>461</v>
      </c>
      <c r="C16" s="221"/>
      <c r="D16" s="192"/>
      <c r="E16" s="193"/>
      <c r="F16" s="194"/>
      <c r="G16" s="189"/>
      <c r="H16" s="184"/>
      <c r="I16" s="196"/>
      <c r="J16" s="163"/>
      <c r="K16" s="164">
        <v>1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69" t="s">
        <v>462</v>
      </c>
      <c r="C17" s="221"/>
      <c r="D17" s="192"/>
      <c r="E17" s="193"/>
      <c r="F17" s="194"/>
      <c r="G17" s="189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3</v>
      </c>
      <c r="B18" s="172" t="s">
        <v>463</v>
      </c>
      <c r="C18" s="219" t="s">
        <v>275</v>
      </c>
      <c r="D18" s="174" t="s">
        <v>256</v>
      </c>
      <c r="E18" s="177">
        <v>5</v>
      </c>
      <c r="F18" s="182"/>
      <c r="G18" s="183">
        <f>E18*F18</f>
        <v>0</v>
      </c>
      <c r="H18" s="184" t="s">
        <v>257</v>
      </c>
      <c r="I18" s="196" t="s">
        <v>207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40" t="s">
        <v>2622</v>
      </c>
      <c r="D19" s="227"/>
      <c r="E19" s="230">
        <v>5</v>
      </c>
      <c r="F19" s="183"/>
      <c r="G19" s="183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69" t="s">
        <v>2623</v>
      </c>
      <c r="C20" s="221"/>
      <c r="D20" s="192"/>
      <c r="E20" s="193"/>
      <c r="F20" s="194"/>
      <c r="G20" s="189"/>
      <c r="H20" s="184"/>
      <c r="I20" s="196"/>
      <c r="J20" s="163"/>
      <c r="K20" s="164">
        <v>1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4</v>
      </c>
      <c r="B21" s="172" t="s">
        <v>2624</v>
      </c>
      <c r="C21" s="219" t="s">
        <v>2625</v>
      </c>
      <c r="D21" s="174" t="s">
        <v>217</v>
      </c>
      <c r="E21" s="177">
        <v>68</v>
      </c>
      <c r="F21" s="182"/>
      <c r="G21" s="183">
        <f>E21*F21</f>
        <v>0</v>
      </c>
      <c r="H21" s="184" t="s">
        <v>257</v>
      </c>
      <c r="I21" s="196" t="s">
        <v>207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69" t="s">
        <v>2626</v>
      </c>
      <c r="C22" s="221"/>
      <c r="D22" s="192"/>
      <c r="E22" s="193"/>
      <c r="F22" s="194"/>
      <c r="G22" s="189"/>
      <c r="H22" s="184"/>
      <c r="I22" s="196"/>
      <c r="J22" s="163"/>
      <c r="K22" s="164">
        <v>1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69" t="s">
        <v>2627</v>
      </c>
      <c r="C23" s="221"/>
      <c r="D23" s="192"/>
      <c r="E23" s="193"/>
      <c r="F23" s="194"/>
      <c r="G23" s="189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5</v>
      </c>
      <c r="B24" s="172" t="s">
        <v>2628</v>
      </c>
      <c r="C24" s="219" t="s">
        <v>2625</v>
      </c>
      <c r="D24" s="174" t="s">
        <v>217</v>
      </c>
      <c r="E24" s="177">
        <v>68</v>
      </c>
      <c r="F24" s="182"/>
      <c r="G24" s="183">
        <f>E24*F24</f>
        <v>0</v>
      </c>
      <c r="H24" s="184" t="s">
        <v>257</v>
      </c>
      <c r="I24" s="196" t="s">
        <v>207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2629</v>
      </c>
      <c r="C25" s="221"/>
      <c r="D25" s="192"/>
      <c r="E25" s="193"/>
      <c r="F25" s="194"/>
      <c r="G25" s="189"/>
      <c r="H25" s="184"/>
      <c r="I25" s="196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69" t="s">
        <v>2630</v>
      </c>
      <c r="C26" s="221"/>
      <c r="D26" s="192"/>
      <c r="E26" s="193"/>
      <c r="F26" s="194"/>
      <c r="G26" s="189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6</v>
      </c>
      <c r="B27" s="172" t="s">
        <v>2631</v>
      </c>
      <c r="C27" s="219" t="s">
        <v>2632</v>
      </c>
      <c r="D27" s="174" t="s">
        <v>217</v>
      </c>
      <c r="E27" s="177">
        <v>68</v>
      </c>
      <c r="F27" s="182"/>
      <c r="G27" s="183">
        <f>E27*F27</f>
        <v>0</v>
      </c>
      <c r="H27" s="184" t="s">
        <v>257</v>
      </c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69" t="s">
        <v>2633</v>
      </c>
      <c r="C28" s="221"/>
      <c r="D28" s="192"/>
      <c r="E28" s="193"/>
      <c r="F28" s="194"/>
      <c r="G28" s="189"/>
      <c r="H28" s="184"/>
      <c r="I28" s="196"/>
      <c r="J28" s="163"/>
      <c r="K28" s="164">
        <v>1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69" t="s">
        <v>2634</v>
      </c>
      <c r="C29" s="221"/>
      <c r="D29" s="192"/>
      <c r="E29" s="193"/>
      <c r="F29" s="194"/>
      <c r="G29" s="189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>
        <v>7</v>
      </c>
      <c r="B30" s="172" t="s">
        <v>2635</v>
      </c>
      <c r="C30" s="219" t="s">
        <v>2632</v>
      </c>
      <c r="D30" s="174" t="s">
        <v>217</v>
      </c>
      <c r="E30" s="177">
        <v>68</v>
      </c>
      <c r="F30" s="182"/>
      <c r="G30" s="183">
        <f>E30*F30</f>
        <v>0</v>
      </c>
      <c r="H30" s="184" t="s">
        <v>257</v>
      </c>
      <c r="I30" s="196" t="s">
        <v>207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69" t="s">
        <v>2636</v>
      </c>
      <c r="C31" s="221"/>
      <c r="D31" s="192"/>
      <c r="E31" s="193"/>
      <c r="F31" s="194"/>
      <c r="G31" s="189"/>
      <c r="H31" s="184"/>
      <c r="I31" s="196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2637</v>
      </c>
      <c r="C32" s="221"/>
      <c r="D32" s="192"/>
      <c r="E32" s="193"/>
      <c r="F32" s="194"/>
      <c r="G32" s="189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8</v>
      </c>
      <c r="B33" s="172" t="s">
        <v>2638</v>
      </c>
      <c r="C33" s="219" t="s">
        <v>2639</v>
      </c>
      <c r="D33" s="174" t="s">
        <v>256</v>
      </c>
      <c r="E33" s="177">
        <v>54</v>
      </c>
      <c r="F33" s="182"/>
      <c r="G33" s="183">
        <f>E33*F33</f>
        <v>0</v>
      </c>
      <c r="H33" s="184" t="s">
        <v>257</v>
      </c>
      <c r="I33" s="196" t="s">
        <v>207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69" t="s">
        <v>482</v>
      </c>
      <c r="C34" s="221"/>
      <c r="D34" s="192"/>
      <c r="E34" s="193"/>
      <c r="F34" s="194"/>
      <c r="G34" s="189"/>
      <c r="H34" s="184"/>
      <c r="I34" s="196"/>
      <c r="J34" s="163"/>
      <c r="K34" s="164">
        <v>1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69" t="s">
        <v>483</v>
      </c>
      <c r="C35" s="221"/>
      <c r="D35" s="192"/>
      <c r="E35" s="193"/>
      <c r="F35" s="194"/>
      <c r="G35" s="189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5" t="str">
        <f>B35</f>
        <v>sypaninou z vhodných hornin tř. 1 - 4 nebo materiálem, uloženým ve vzdálenosti do 30 m od vnějšího kraje objektu, pro jakoukoliv míru zhutnění,</v>
      </c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9</v>
      </c>
      <c r="B36" s="172" t="s">
        <v>484</v>
      </c>
      <c r="C36" s="219" t="s">
        <v>480</v>
      </c>
      <c r="D36" s="174" t="s">
        <v>256</v>
      </c>
      <c r="E36" s="177">
        <v>34.299999999999997</v>
      </c>
      <c r="F36" s="182"/>
      <c r="G36" s="183">
        <f>E36*F36</f>
        <v>0</v>
      </c>
      <c r="H36" s="184" t="s">
        <v>257</v>
      </c>
      <c r="I36" s="196" t="s">
        <v>207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40" t="s">
        <v>2640</v>
      </c>
      <c r="D37" s="227"/>
      <c r="E37" s="230">
        <v>18.2</v>
      </c>
      <c r="F37" s="183"/>
      <c r="G37" s="183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40" t="s">
        <v>2641</v>
      </c>
      <c r="D38" s="227"/>
      <c r="E38" s="230">
        <v>16.100000000000001</v>
      </c>
      <c r="F38" s="183"/>
      <c r="G38" s="183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>
      <c r="A39" s="190" t="s">
        <v>145</v>
      </c>
      <c r="B39" s="171" t="s">
        <v>58</v>
      </c>
      <c r="C39" s="218" t="s">
        <v>502</v>
      </c>
      <c r="D39" s="173"/>
      <c r="E39" s="176"/>
      <c r="F39" s="187">
        <f>SUM(G40:G58)</f>
        <v>0</v>
      </c>
      <c r="G39" s="188"/>
      <c r="H39" s="181"/>
      <c r="I39" s="195"/>
      <c r="J39" s="54"/>
    </row>
    <row r="40" spans="1:60" outlineLevel="1">
      <c r="A40" s="191"/>
      <c r="B40" s="225" t="s">
        <v>901</v>
      </c>
      <c r="C40" s="239"/>
      <c r="D40" s="226"/>
      <c r="E40" s="229"/>
      <c r="F40" s="232"/>
      <c r="G40" s="233"/>
      <c r="H40" s="184"/>
      <c r="I40" s="196"/>
      <c r="J40" s="163"/>
      <c r="K40" s="164">
        <v>1</v>
      </c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10</v>
      </c>
      <c r="B41" s="172" t="s">
        <v>902</v>
      </c>
      <c r="C41" s="219" t="s">
        <v>903</v>
      </c>
      <c r="D41" s="174" t="s">
        <v>256</v>
      </c>
      <c r="E41" s="177">
        <v>2.496</v>
      </c>
      <c r="F41" s="182"/>
      <c r="G41" s="183">
        <f>E41*F41</f>
        <v>0</v>
      </c>
      <c r="H41" s="184" t="s">
        <v>904</v>
      </c>
      <c r="I41" s="196" t="s">
        <v>207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0" t="s">
        <v>2642</v>
      </c>
      <c r="D42" s="227"/>
      <c r="E42" s="230">
        <v>2.496</v>
      </c>
      <c r="F42" s="183"/>
      <c r="G42" s="183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69" t="s">
        <v>503</v>
      </c>
      <c r="C43" s="221"/>
      <c r="D43" s="192"/>
      <c r="E43" s="193"/>
      <c r="F43" s="194"/>
      <c r="G43" s="189"/>
      <c r="H43" s="184"/>
      <c r="I43" s="196"/>
      <c r="J43" s="163"/>
      <c r="K43" s="164">
        <v>1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69" t="s">
        <v>504</v>
      </c>
      <c r="C44" s="221"/>
      <c r="D44" s="192"/>
      <c r="E44" s="193"/>
      <c r="F44" s="194"/>
      <c r="G44" s="189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11</v>
      </c>
      <c r="B45" s="172" t="s">
        <v>505</v>
      </c>
      <c r="C45" s="219" t="s">
        <v>506</v>
      </c>
      <c r="D45" s="174" t="s">
        <v>256</v>
      </c>
      <c r="E45" s="177">
        <v>2.496</v>
      </c>
      <c r="F45" s="182"/>
      <c r="G45" s="183">
        <f>E45*F45</f>
        <v>0</v>
      </c>
      <c r="H45" s="184" t="s">
        <v>507</v>
      </c>
      <c r="I45" s="196" t="s">
        <v>207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2642</v>
      </c>
      <c r="D46" s="227"/>
      <c r="E46" s="230">
        <v>2.496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69" t="s">
        <v>941</v>
      </c>
      <c r="C47" s="221"/>
      <c r="D47" s="192"/>
      <c r="E47" s="193"/>
      <c r="F47" s="194"/>
      <c r="G47" s="189"/>
      <c r="H47" s="184"/>
      <c r="I47" s="196"/>
      <c r="J47" s="163"/>
      <c r="K47" s="164">
        <v>1</v>
      </c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22.5" outlineLevel="1">
      <c r="A48" s="191"/>
      <c r="B48" s="169" t="s">
        <v>942</v>
      </c>
      <c r="C48" s="221"/>
      <c r="D48" s="192"/>
      <c r="E48" s="193"/>
      <c r="F48" s="194"/>
      <c r="G48" s="189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5" t="str">
        <f>B48</f>
        <v>svislé nebo šikmé (odkloněné) , půdorysně přímé nebo zalomené, stěn základových desek ve volných nebo zapažených jámách, rýhách, šachtách, včetně případných vzpěr,</v>
      </c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12</v>
      </c>
      <c r="B49" s="172" t="s">
        <v>943</v>
      </c>
      <c r="C49" s="219" t="s">
        <v>523</v>
      </c>
      <c r="D49" s="174" t="s">
        <v>217</v>
      </c>
      <c r="E49" s="177">
        <v>4.2</v>
      </c>
      <c r="F49" s="182"/>
      <c r="G49" s="183">
        <f>E49*F49</f>
        <v>0</v>
      </c>
      <c r="H49" s="184" t="s">
        <v>507</v>
      </c>
      <c r="I49" s="196" t="s">
        <v>207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0" t="s">
        <v>2643</v>
      </c>
      <c r="D50" s="227"/>
      <c r="E50" s="230">
        <v>4.2</v>
      </c>
      <c r="F50" s="183"/>
      <c r="G50" s="183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13</v>
      </c>
      <c r="B51" s="172" t="s">
        <v>952</v>
      </c>
      <c r="C51" s="219" t="s">
        <v>526</v>
      </c>
      <c r="D51" s="174" t="s">
        <v>217</v>
      </c>
      <c r="E51" s="177">
        <v>4.2</v>
      </c>
      <c r="F51" s="182"/>
      <c r="G51" s="183">
        <f>E51*F51</f>
        <v>0</v>
      </c>
      <c r="H51" s="184" t="s">
        <v>507</v>
      </c>
      <c r="I51" s="196" t="s">
        <v>207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953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Včetně očištění, vytřídění a uložení bedního materiálu.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69" t="s">
        <v>954</v>
      </c>
      <c r="C53" s="221"/>
      <c r="D53" s="192"/>
      <c r="E53" s="193"/>
      <c r="F53" s="194"/>
      <c r="G53" s="189"/>
      <c r="H53" s="184"/>
      <c r="I53" s="196"/>
      <c r="J53" s="164"/>
      <c r="K53" s="164">
        <v>1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69" t="s">
        <v>955</v>
      </c>
      <c r="C54" s="221"/>
      <c r="D54" s="192"/>
      <c r="E54" s="193"/>
      <c r="F54" s="194"/>
      <c r="G54" s="189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69" t="s">
        <v>959</v>
      </c>
      <c r="C55" s="221"/>
      <c r="D55" s="192"/>
      <c r="E55" s="193"/>
      <c r="F55" s="194"/>
      <c r="G55" s="189"/>
      <c r="H55" s="184"/>
      <c r="I55" s="196"/>
      <c r="J55" s="164"/>
      <c r="K55" s="164">
        <v>2</v>
      </c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>
        <v>14</v>
      </c>
      <c r="B56" s="172" t="s">
        <v>2644</v>
      </c>
      <c r="C56" s="219" t="s">
        <v>2645</v>
      </c>
      <c r="D56" s="174" t="s">
        <v>426</v>
      </c>
      <c r="E56" s="177">
        <v>0.17732000000000001</v>
      </c>
      <c r="F56" s="182"/>
      <c r="G56" s="183">
        <f>E56*F56</f>
        <v>0</v>
      </c>
      <c r="H56" s="184" t="s">
        <v>507</v>
      </c>
      <c r="I56" s="196" t="s">
        <v>207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72"/>
      <c r="C57" s="240" t="s">
        <v>2646</v>
      </c>
      <c r="D57" s="227"/>
      <c r="E57" s="230">
        <v>0.14779999999999999</v>
      </c>
      <c r="F57" s="183"/>
      <c r="G57" s="183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40" t="s">
        <v>2647</v>
      </c>
      <c r="D58" s="227"/>
      <c r="E58" s="230">
        <v>2.9600000000000001E-2</v>
      </c>
      <c r="F58" s="183"/>
      <c r="G58" s="183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>
      <c r="A59" s="190" t="s">
        <v>145</v>
      </c>
      <c r="B59" s="171" t="s">
        <v>550</v>
      </c>
      <c r="C59" s="218" t="s">
        <v>551</v>
      </c>
      <c r="D59" s="173"/>
      <c r="E59" s="176"/>
      <c r="F59" s="187">
        <f>SUM(G60:G76)</f>
        <v>0</v>
      </c>
      <c r="G59" s="188"/>
      <c r="H59" s="181"/>
      <c r="I59" s="195"/>
    </row>
    <row r="60" spans="1:60" outlineLevel="1">
      <c r="A60" s="191"/>
      <c r="B60" s="225" t="s">
        <v>2648</v>
      </c>
      <c r="C60" s="239"/>
      <c r="D60" s="226"/>
      <c r="E60" s="229"/>
      <c r="F60" s="232"/>
      <c r="G60" s="233"/>
      <c r="H60" s="184"/>
      <c r="I60" s="196"/>
      <c r="J60" s="164"/>
      <c r="K60" s="164">
        <v>1</v>
      </c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15</v>
      </c>
      <c r="B61" s="172" t="s">
        <v>2649</v>
      </c>
      <c r="C61" s="219" t="s">
        <v>2650</v>
      </c>
      <c r="D61" s="174" t="s">
        <v>256</v>
      </c>
      <c r="E61" s="177">
        <v>0.252</v>
      </c>
      <c r="F61" s="182"/>
      <c r="G61" s="183">
        <f>E61*F61</f>
        <v>0</v>
      </c>
      <c r="H61" s="184" t="s">
        <v>700</v>
      </c>
      <c r="I61" s="196" t="s">
        <v>207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20" t="s">
        <v>2651</v>
      </c>
      <c r="D62" s="175"/>
      <c r="E62" s="178"/>
      <c r="F62" s="185"/>
      <c r="G62" s="186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 t="str">
        <f>C62</f>
        <v>Včetně kotevních prvků a odstranění transportní výztuže.</v>
      </c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40" t="s">
        <v>2652</v>
      </c>
      <c r="D63" s="227"/>
      <c r="E63" s="230">
        <v>0.252</v>
      </c>
      <c r="F63" s="183"/>
      <c r="G63" s="183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>
        <v>16</v>
      </c>
      <c r="B64" s="172" t="s">
        <v>2653</v>
      </c>
      <c r="C64" s="219" t="s">
        <v>2654</v>
      </c>
      <c r="D64" s="174" t="s">
        <v>256</v>
      </c>
      <c r="E64" s="177">
        <v>8.3699999999999992</v>
      </c>
      <c r="F64" s="182"/>
      <c r="G64" s="183">
        <f>E64*F64</f>
        <v>0</v>
      </c>
      <c r="H64" s="184" t="s">
        <v>700</v>
      </c>
      <c r="I64" s="196" t="s">
        <v>207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72"/>
      <c r="C65" s="220" t="s">
        <v>2651</v>
      </c>
      <c r="D65" s="175"/>
      <c r="E65" s="178"/>
      <c r="F65" s="185"/>
      <c r="G65" s="186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5" t="str">
        <f>C65</f>
        <v>Včetně kotevních prvků a odstranění transportní výztuže.</v>
      </c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72"/>
      <c r="C66" s="240" t="s">
        <v>2655</v>
      </c>
      <c r="D66" s="227"/>
      <c r="E66" s="230">
        <v>3.06</v>
      </c>
      <c r="F66" s="183"/>
      <c r="G66" s="183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40" t="s">
        <v>2656</v>
      </c>
      <c r="D67" s="227"/>
      <c r="E67" s="230">
        <v>1.56</v>
      </c>
      <c r="F67" s="183"/>
      <c r="G67" s="183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40" t="s">
        <v>2657</v>
      </c>
      <c r="D68" s="227"/>
      <c r="E68" s="230">
        <v>3.75</v>
      </c>
      <c r="F68" s="183"/>
      <c r="G68" s="183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>
        <v>17</v>
      </c>
      <c r="B69" s="172" t="s">
        <v>2658</v>
      </c>
      <c r="C69" s="219" t="s">
        <v>2659</v>
      </c>
      <c r="D69" s="174" t="s">
        <v>211</v>
      </c>
      <c r="E69" s="177">
        <v>1</v>
      </c>
      <c r="F69" s="182"/>
      <c r="G69" s="183">
        <f>E69*F69</f>
        <v>0</v>
      </c>
      <c r="H69" s="184"/>
      <c r="I69" s="196" t="s">
        <v>151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>
        <v>18</v>
      </c>
      <c r="B70" s="172" t="s">
        <v>2660</v>
      </c>
      <c r="C70" s="219" t="s">
        <v>2661</v>
      </c>
      <c r="D70" s="174" t="s">
        <v>211</v>
      </c>
      <c r="E70" s="177">
        <v>1</v>
      </c>
      <c r="F70" s="182"/>
      <c r="G70" s="183">
        <f>E70*F70</f>
        <v>0</v>
      </c>
      <c r="H70" s="184"/>
      <c r="I70" s="196" t="s">
        <v>151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>
        <v>19</v>
      </c>
      <c r="B71" s="172" t="s">
        <v>2662</v>
      </c>
      <c r="C71" s="219" t="s">
        <v>2663</v>
      </c>
      <c r="D71" s="174" t="s">
        <v>344</v>
      </c>
      <c r="E71" s="177">
        <v>1</v>
      </c>
      <c r="F71" s="182"/>
      <c r="G71" s="183">
        <f>E71*F71</f>
        <v>0</v>
      </c>
      <c r="H71" s="184"/>
      <c r="I71" s="196" t="s">
        <v>151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20" t="s">
        <v>2664</v>
      </c>
      <c r="D72" s="175"/>
      <c r="E72" s="178"/>
      <c r="F72" s="185"/>
      <c r="G72" s="186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5" t="str">
        <f>C72</f>
        <v>Celkový objem nádrže (dno + nástavec) musí splňovat objem 24m3 ±10%.</v>
      </c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20</v>
      </c>
      <c r="B73" s="172" t="s">
        <v>2665</v>
      </c>
      <c r="C73" s="219" t="s">
        <v>2666</v>
      </c>
      <c r="D73" s="174" t="s">
        <v>344</v>
      </c>
      <c r="E73" s="177">
        <v>1</v>
      </c>
      <c r="F73" s="182"/>
      <c r="G73" s="183">
        <f>E73*F73</f>
        <v>0</v>
      </c>
      <c r="H73" s="184"/>
      <c r="I73" s="196" t="s">
        <v>151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20" t="s">
        <v>2664</v>
      </c>
      <c r="D74" s="175"/>
      <c r="E74" s="178"/>
      <c r="F74" s="185"/>
      <c r="G74" s="186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5" t="str">
        <f>C74</f>
        <v>Celkový objem nádrže (dno + nástavec) musí splňovat objem 24m3 ±10%.</v>
      </c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>
        <v>21</v>
      </c>
      <c r="B75" s="172" t="s">
        <v>2667</v>
      </c>
      <c r="C75" s="219" t="s">
        <v>2668</v>
      </c>
      <c r="D75" s="174" t="s">
        <v>344</v>
      </c>
      <c r="E75" s="177">
        <v>1</v>
      </c>
      <c r="F75" s="182"/>
      <c r="G75" s="183">
        <f>E75*F75</f>
        <v>0</v>
      </c>
      <c r="H75" s="184"/>
      <c r="I75" s="196" t="s">
        <v>151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>
        <v>22</v>
      </c>
      <c r="B76" s="172" t="s">
        <v>2669</v>
      </c>
      <c r="C76" s="219" t="s">
        <v>2670</v>
      </c>
      <c r="D76" s="174" t="s">
        <v>344</v>
      </c>
      <c r="E76" s="177">
        <v>1</v>
      </c>
      <c r="F76" s="182"/>
      <c r="G76" s="183">
        <f>E76*F76</f>
        <v>0</v>
      </c>
      <c r="H76" s="184"/>
      <c r="I76" s="196" t="s">
        <v>151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>
      <c r="A77" s="190" t="s">
        <v>145</v>
      </c>
      <c r="B77" s="171" t="s">
        <v>695</v>
      </c>
      <c r="C77" s="218" t="s">
        <v>1600</v>
      </c>
      <c r="D77" s="173"/>
      <c r="E77" s="176"/>
      <c r="F77" s="187">
        <f>SUM(G78:G85)</f>
        <v>0</v>
      </c>
      <c r="G77" s="188"/>
      <c r="H77" s="181"/>
      <c r="I77" s="195"/>
    </row>
    <row r="78" spans="1:60" outlineLevel="1">
      <c r="A78" s="191"/>
      <c r="B78" s="225" t="s">
        <v>2490</v>
      </c>
      <c r="C78" s="239"/>
      <c r="D78" s="226"/>
      <c r="E78" s="229"/>
      <c r="F78" s="232"/>
      <c r="G78" s="233"/>
      <c r="H78" s="184"/>
      <c r="I78" s="196"/>
      <c r="J78" s="164"/>
      <c r="K78" s="164">
        <v>1</v>
      </c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69" t="s">
        <v>2671</v>
      </c>
      <c r="C79" s="221"/>
      <c r="D79" s="192"/>
      <c r="E79" s="193"/>
      <c r="F79" s="194"/>
      <c r="G79" s="189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>
        <v>23</v>
      </c>
      <c r="B80" s="172" t="s">
        <v>2672</v>
      </c>
      <c r="C80" s="219" t="s">
        <v>2673</v>
      </c>
      <c r="D80" s="174" t="s">
        <v>249</v>
      </c>
      <c r="E80" s="177">
        <v>42.503999999999998</v>
      </c>
      <c r="F80" s="182"/>
      <c r="G80" s="183">
        <f>E80*F80</f>
        <v>0</v>
      </c>
      <c r="H80" s="184" t="s">
        <v>2494</v>
      </c>
      <c r="I80" s="196" t="s">
        <v>207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2674</v>
      </c>
      <c r="D81" s="227"/>
      <c r="E81" s="230">
        <v>15.6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72"/>
      <c r="C82" s="240" t="s">
        <v>2674</v>
      </c>
      <c r="D82" s="227"/>
      <c r="E82" s="230">
        <v>15.6</v>
      </c>
      <c r="F82" s="183"/>
      <c r="G82" s="183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2675</v>
      </c>
      <c r="D83" s="227"/>
      <c r="E83" s="230">
        <v>8.1639999999999997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40" t="s">
        <v>2676</v>
      </c>
      <c r="D84" s="227"/>
      <c r="E84" s="230">
        <v>3.14</v>
      </c>
      <c r="F84" s="183"/>
      <c r="G84" s="183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ht="22.5" outlineLevel="1">
      <c r="A85" s="191">
        <v>24</v>
      </c>
      <c r="B85" s="172" t="s">
        <v>2677</v>
      </c>
      <c r="C85" s="219" t="s">
        <v>2678</v>
      </c>
      <c r="D85" s="174" t="s">
        <v>344</v>
      </c>
      <c r="E85" s="177">
        <v>10</v>
      </c>
      <c r="F85" s="182"/>
      <c r="G85" s="183">
        <f>E85*F85</f>
        <v>0</v>
      </c>
      <c r="H85" s="184" t="s">
        <v>499</v>
      </c>
      <c r="I85" s="196" t="s">
        <v>207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>
      <c r="A86" s="190" t="s">
        <v>145</v>
      </c>
      <c r="B86" s="171" t="s">
        <v>2679</v>
      </c>
      <c r="C86" s="218" t="s">
        <v>2680</v>
      </c>
      <c r="D86" s="173"/>
      <c r="E86" s="176"/>
      <c r="F86" s="187">
        <f>SUM(G87:G97)</f>
        <v>0</v>
      </c>
      <c r="G86" s="188"/>
      <c r="H86" s="181"/>
      <c r="I86" s="195"/>
    </row>
    <row r="87" spans="1:60" outlineLevel="1">
      <c r="A87" s="191"/>
      <c r="B87" s="225" t="s">
        <v>2681</v>
      </c>
      <c r="C87" s="239"/>
      <c r="D87" s="226"/>
      <c r="E87" s="229"/>
      <c r="F87" s="232"/>
      <c r="G87" s="233"/>
      <c r="H87" s="184"/>
      <c r="I87" s="196"/>
      <c r="J87" s="164"/>
      <c r="K87" s="164">
        <v>1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69" t="s">
        <v>2682</v>
      </c>
      <c r="C88" s="221"/>
      <c r="D88" s="192"/>
      <c r="E88" s="193"/>
      <c r="F88" s="194"/>
      <c r="G88" s="189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>
        <v>25</v>
      </c>
      <c r="B89" s="172" t="s">
        <v>2683</v>
      </c>
      <c r="C89" s="219" t="s">
        <v>2684</v>
      </c>
      <c r="D89" s="174" t="s">
        <v>344</v>
      </c>
      <c r="E89" s="177">
        <v>3</v>
      </c>
      <c r="F89" s="182"/>
      <c r="G89" s="183">
        <f>E89*F89</f>
        <v>0</v>
      </c>
      <c r="H89" s="184" t="s">
        <v>494</v>
      </c>
      <c r="I89" s="196" t="s">
        <v>207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69" t="s">
        <v>2685</v>
      </c>
      <c r="C90" s="221"/>
      <c r="D90" s="192"/>
      <c r="E90" s="193"/>
      <c r="F90" s="194"/>
      <c r="G90" s="189"/>
      <c r="H90" s="184"/>
      <c r="I90" s="196"/>
      <c r="J90" s="164"/>
      <c r="K90" s="164">
        <v>1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69" t="s">
        <v>2686</v>
      </c>
      <c r="C91" s="221"/>
      <c r="D91" s="192"/>
      <c r="E91" s="193"/>
      <c r="F91" s="194"/>
      <c r="G91" s="189"/>
      <c r="H91" s="184"/>
      <c r="I91" s="196"/>
      <c r="J91" s="164"/>
      <c r="K91" s="164">
        <v>2</v>
      </c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>
        <v>26</v>
      </c>
      <c r="B92" s="172" t="s">
        <v>2687</v>
      </c>
      <c r="C92" s="219" t="s">
        <v>2688</v>
      </c>
      <c r="D92" s="174" t="s">
        <v>344</v>
      </c>
      <c r="E92" s="177">
        <v>1</v>
      </c>
      <c r="F92" s="182"/>
      <c r="G92" s="183">
        <f>E92*F92</f>
        <v>0</v>
      </c>
      <c r="H92" s="184" t="s">
        <v>494</v>
      </c>
      <c r="I92" s="196" t="s">
        <v>207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>
        <v>27</v>
      </c>
      <c r="B93" s="172" t="s">
        <v>2689</v>
      </c>
      <c r="C93" s="219" t="s">
        <v>2690</v>
      </c>
      <c r="D93" s="174" t="s">
        <v>344</v>
      </c>
      <c r="E93" s="177">
        <v>1</v>
      </c>
      <c r="F93" s="182"/>
      <c r="G93" s="183">
        <f>E93*F93</f>
        <v>0</v>
      </c>
      <c r="H93" s="184"/>
      <c r="I93" s="196" t="s">
        <v>151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>
        <v>28</v>
      </c>
      <c r="B94" s="172" t="s">
        <v>2691</v>
      </c>
      <c r="C94" s="219" t="s">
        <v>2692</v>
      </c>
      <c r="D94" s="174" t="s">
        <v>344</v>
      </c>
      <c r="E94" s="177">
        <v>1</v>
      </c>
      <c r="F94" s="182"/>
      <c r="G94" s="183">
        <f>E94*F94</f>
        <v>0</v>
      </c>
      <c r="H94" s="184"/>
      <c r="I94" s="196" t="s">
        <v>151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20" t="s">
        <v>2693</v>
      </c>
      <c r="D95" s="175"/>
      <c r="E95" s="178"/>
      <c r="F95" s="185"/>
      <c r="G95" s="186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5" t="str">
        <f>C95</f>
        <v>Se stupadly</v>
      </c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>
        <v>29</v>
      </c>
      <c r="B96" s="172" t="s">
        <v>2694</v>
      </c>
      <c r="C96" s="219" t="s">
        <v>2695</v>
      </c>
      <c r="D96" s="174" t="s">
        <v>344</v>
      </c>
      <c r="E96" s="177">
        <v>1</v>
      </c>
      <c r="F96" s="182"/>
      <c r="G96" s="183">
        <f>E96*F96</f>
        <v>0</v>
      </c>
      <c r="H96" s="184"/>
      <c r="I96" s="196" t="s">
        <v>151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20" t="s">
        <v>2693</v>
      </c>
      <c r="D97" s="175"/>
      <c r="E97" s="178"/>
      <c r="F97" s="185"/>
      <c r="G97" s="186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5" t="str">
        <f>C97</f>
        <v>Se stupadly</v>
      </c>
      <c r="BB97" s="164"/>
      <c r="BC97" s="164"/>
      <c r="BD97" s="164"/>
      <c r="BE97" s="164"/>
      <c r="BF97" s="164"/>
      <c r="BG97" s="164"/>
      <c r="BH97" s="164"/>
    </row>
    <row r="98" spans="1:60">
      <c r="A98" s="190" t="s">
        <v>145</v>
      </c>
      <c r="B98" s="171" t="s">
        <v>830</v>
      </c>
      <c r="C98" s="218" t="s">
        <v>831</v>
      </c>
      <c r="D98" s="173"/>
      <c r="E98" s="176"/>
      <c r="F98" s="187">
        <f>SUM(G99:G101)</f>
        <v>0</v>
      </c>
      <c r="G98" s="188"/>
      <c r="H98" s="181"/>
      <c r="I98" s="195"/>
    </row>
    <row r="99" spans="1:60" outlineLevel="1">
      <c r="A99" s="191">
        <v>30</v>
      </c>
      <c r="B99" s="172" t="s">
        <v>2696</v>
      </c>
      <c r="C99" s="219" t="s">
        <v>2697</v>
      </c>
      <c r="D99" s="174" t="s">
        <v>217</v>
      </c>
      <c r="E99" s="177">
        <v>44.334400000000002</v>
      </c>
      <c r="F99" s="182"/>
      <c r="G99" s="183">
        <f>E99*F99</f>
        <v>0</v>
      </c>
      <c r="H99" s="184"/>
      <c r="I99" s="196" t="s">
        <v>151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/>
      <c r="B100" s="172"/>
      <c r="C100" s="240" t="s">
        <v>2698</v>
      </c>
      <c r="D100" s="227"/>
      <c r="E100" s="230">
        <v>41.32</v>
      </c>
      <c r="F100" s="183"/>
      <c r="G100" s="183"/>
      <c r="H100" s="184"/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ht="13.5" outlineLevel="1" thickBot="1">
      <c r="A101" s="206"/>
      <c r="B101" s="207"/>
      <c r="C101" s="248" t="s">
        <v>2699</v>
      </c>
      <c r="D101" s="245"/>
      <c r="E101" s="246">
        <v>3.0144000000000002</v>
      </c>
      <c r="F101" s="211"/>
      <c r="G101" s="211"/>
      <c r="H101" s="212"/>
      <c r="I101" s="213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hidden="1">
      <c r="C102" s="105"/>
      <c r="AK102">
        <f>SUM(AK1:AK101)</f>
        <v>0</v>
      </c>
      <c r="AL102">
        <f>SUM(AL1:AL101)</f>
        <v>0</v>
      </c>
      <c r="AN102">
        <v>15</v>
      </c>
      <c r="AO102">
        <v>21</v>
      </c>
    </row>
    <row r="103" spans="1:60" ht="13.5" hidden="1" thickBot="1">
      <c r="A103" s="235"/>
      <c r="B103" s="236" t="s">
        <v>212</v>
      </c>
      <c r="C103" s="242"/>
      <c r="D103" s="237"/>
      <c r="E103" s="237"/>
      <c r="F103" s="237"/>
      <c r="G103" s="238">
        <f>F8+F39+F59+F77+F86+F98</f>
        <v>0</v>
      </c>
      <c r="AN103">
        <f>SUMIF(AM8:AM102,AN102,G8:G102)</f>
        <v>0</v>
      </c>
      <c r="AO103">
        <f>SUMIF(AM8:AM102,AO102,G8:G102)</f>
        <v>0</v>
      </c>
    </row>
  </sheetData>
  <sheetProtection password="D8FF" sheet="1"/>
  <mergeCells count="50">
    <mergeCell ref="C97:G97"/>
    <mergeCell ref="F98:G98"/>
    <mergeCell ref="F86:G86"/>
    <mergeCell ref="B87:G87"/>
    <mergeCell ref="B88:G88"/>
    <mergeCell ref="B90:G90"/>
    <mergeCell ref="B91:G91"/>
    <mergeCell ref="C95:G95"/>
    <mergeCell ref="C65:G65"/>
    <mergeCell ref="C72:G72"/>
    <mergeCell ref="C74:G74"/>
    <mergeCell ref="F77:G77"/>
    <mergeCell ref="B78:G78"/>
    <mergeCell ref="B79:G79"/>
    <mergeCell ref="B53:G53"/>
    <mergeCell ref="B54:G54"/>
    <mergeCell ref="B55:G55"/>
    <mergeCell ref="F59:G59"/>
    <mergeCell ref="B60:G60"/>
    <mergeCell ref="C62:G62"/>
    <mergeCell ref="B40:G40"/>
    <mergeCell ref="B43:G43"/>
    <mergeCell ref="B44:G44"/>
    <mergeCell ref="B47:G47"/>
    <mergeCell ref="B48:G48"/>
    <mergeCell ref="C52:G52"/>
    <mergeCell ref="B29:G29"/>
    <mergeCell ref="B31:G31"/>
    <mergeCell ref="B32:G32"/>
    <mergeCell ref="B34:G34"/>
    <mergeCell ref="B35:G35"/>
    <mergeCell ref="F39:G39"/>
    <mergeCell ref="B20:G20"/>
    <mergeCell ref="B22:G22"/>
    <mergeCell ref="B23:G23"/>
    <mergeCell ref="B25:G25"/>
    <mergeCell ref="B26:G26"/>
    <mergeCell ref="B28:G28"/>
    <mergeCell ref="B9:G9"/>
    <mergeCell ref="B10:G10"/>
    <mergeCell ref="B12:G12"/>
    <mergeCell ref="B13:G13"/>
    <mergeCell ref="B16:G16"/>
    <mergeCell ref="B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85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111</v>
      </c>
      <c r="C4" s="168" t="s">
        <v>112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SUM(G9:G66)</f>
        <v>0</v>
      </c>
      <c r="G8" s="180"/>
      <c r="H8" s="181"/>
      <c r="I8" s="195"/>
      <c r="J8" s="54"/>
    </row>
    <row r="9" spans="1:60" outlineLevel="1">
      <c r="A9" s="191"/>
      <c r="B9" s="225" t="s">
        <v>446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69" t="s">
        <v>447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zapažených i nezapažených s urovnáním dna do předepsaného profilu a spádu, s přehozením výkopku na přilehlém terénu na vzdálenost do 3 m od podélné osy rýhy nebo s naložením výkopku na dopravní prostředek.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2700</v>
      </c>
      <c r="C11" s="219" t="s">
        <v>2701</v>
      </c>
      <c r="D11" s="174" t="s">
        <v>256</v>
      </c>
      <c r="E11" s="177">
        <v>29.46</v>
      </c>
      <c r="F11" s="182"/>
      <c r="G11" s="183">
        <f>E11*F11</f>
        <v>0</v>
      </c>
      <c r="H11" s="184" t="s">
        <v>257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2702</v>
      </c>
      <c r="D12" s="227"/>
      <c r="E12" s="230">
        <v>1.5</v>
      </c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40" t="s">
        <v>2703</v>
      </c>
      <c r="D13" s="227"/>
      <c r="E13" s="230">
        <v>0.78</v>
      </c>
      <c r="F13" s="183"/>
      <c r="G13" s="183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0" t="s">
        <v>2704</v>
      </c>
      <c r="D14" s="227"/>
      <c r="E14" s="230">
        <v>0.78</v>
      </c>
      <c r="F14" s="183"/>
      <c r="G14" s="183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223</v>
      </c>
      <c r="D15" s="227"/>
      <c r="E15" s="230"/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2705</v>
      </c>
      <c r="D16" s="227"/>
      <c r="E16" s="230">
        <v>26.4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69" t="s">
        <v>870</v>
      </c>
      <c r="C17" s="221"/>
      <c r="D17" s="192"/>
      <c r="E17" s="193"/>
      <c r="F17" s="194"/>
      <c r="G17" s="189"/>
      <c r="H17" s="184"/>
      <c r="I17" s="196"/>
      <c r="J17" s="163"/>
      <c r="K17" s="164">
        <v>1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69" t="s">
        <v>871</v>
      </c>
      <c r="C18" s="221"/>
      <c r="D18" s="192"/>
      <c r="E18" s="193"/>
      <c r="F18" s="194"/>
      <c r="G18" s="189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2</v>
      </c>
      <c r="B19" s="172" t="s">
        <v>2706</v>
      </c>
      <c r="C19" s="219" t="s">
        <v>2707</v>
      </c>
      <c r="D19" s="174" t="s">
        <v>256</v>
      </c>
      <c r="E19" s="177">
        <v>398.70249999999999</v>
      </c>
      <c r="F19" s="182"/>
      <c r="G19" s="183">
        <f>E19*F19</f>
        <v>0</v>
      </c>
      <c r="H19" s="184" t="s">
        <v>257</v>
      </c>
      <c r="I19" s="196" t="s">
        <v>207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20" t="s">
        <v>2708</v>
      </c>
      <c r="D20" s="175"/>
      <c r="E20" s="178"/>
      <c r="F20" s="185"/>
      <c r="G20" s="186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Doprava zásypového materiálu</v>
      </c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72"/>
      <c r="C21" s="240" t="s">
        <v>2709</v>
      </c>
      <c r="D21" s="227"/>
      <c r="E21" s="230">
        <v>76.702500000000001</v>
      </c>
      <c r="F21" s="183"/>
      <c r="G21" s="183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0" t="s">
        <v>2710</v>
      </c>
      <c r="D22" s="227"/>
      <c r="E22" s="230">
        <v>467</v>
      </c>
      <c r="F22" s="183"/>
      <c r="G22" s="183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40" t="s">
        <v>2711</v>
      </c>
      <c r="D23" s="227"/>
      <c r="E23" s="230">
        <v>-145</v>
      </c>
      <c r="F23" s="183"/>
      <c r="G23" s="183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69" t="s">
        <v>2712</v>
      </c>
      <c r="C24" s="221"/>
      <c r="D24" s="192"/>
      <c r="E24" s="193"/>
      <c r="F24" s="194"/>
      <c r="G24" s="189"/>
      <c r="H24" s="184"/>
      <c r="I24" s="196"/>
      <c r="J24" s="163"/>
      <c r="K24" s="164">
        <v>1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2713</v>
      </c>
      <c r="C25" s="221"/>
      <c r="D25" s="192"/>
      <c r="E25" s="193"/>
      <c r="F25" s="194"/>
      <c r="G25" s="189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69" t="s">
        <v>2714</v>
      </c>
      <c r="C26" s="221"/>
      <c r="D26" s="192"/>
      <c r="E26" s="193"/>
      <c r="F26" s="194"/>
      <c r="G26" s="189"/>
      <c r="H26" s="184"/>
      <c r="I26" s="196"/>
      <c r="J26" s="163"/>
      <c r="K26" s="164">
        <v>2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3</v>
      </c>
      <c r="B27" s="172" t="s">
        <v>2715</v>
      </c>
      <c r="C27" s="219" t="s">
        <v>2716</v>
      </c>
      <c r="D27" s="174" t="s">
        <v>256</v>
      </c>
      <c r="E27" s="177">
        <v>467.31</v>
      </c>
      <c r="F27" s="182"/>
      <c r="G27" s="183">
        <f>E27*F27</f>
        <v>0</v>
      </c>
      <c r="H27" s="184" t="s">
        <v>257</v>
      </c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40" t="s">
        <v>2717</v>
      </c>
      <c r="D28" s="227"/>
      <c r="E28" s="230">
        <v>403.56</v>
      </c>
      <c r="F28" s="183"/>
      <c r="G28" s="183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40" t="s">
        <v>2718</v>
      </c>
      <c r="D29" s="227"/>
      <c r="E29" s="230">
        <v>63.75</v>
      </c>
      <c r="F29" s="183"/>
      <c r="G29" s="183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69" t="s">
        <v>2719</v>
      </c>
      <c r="C30" s="221"/>
      <c r="D30" s="192"/>
      <c r="E30" s="193"/>
      <c r="F30" s="194"/>
      <c r="G30" s="189"/>
      <c r="H30" s="184"/>
      <c r="I30" s="196"/>
      <c r="J30" s="163"/>
      <c r="K30" s="164">
        <v>1</v>
      </c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69" t="s">
        <v>2720</v>
      </c>
      <c r="C31" s="221"/>
      <c r="D31" s="192"/>
      <c r="E31" s="193"/>
      <c r="F31" s="194"/>
      <c r="G31" s="189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>
        <v>4</v>
      </c>
      <c r="B32" s="172" t="s">
        <v>2721</v>
      </c>
      <c r="C32" s="219" t="s">
        <v>2722</v>
      </c>
      <c r="D32" s="174" t="s">
        <v>217</v>
      </c>
      <c r="E32" s="177">
        <v>75</v>
      </c>
      <c r="F32" s="182"/>
      <c r="G32" s="183">
        <f>E32*F32</f>
        <v>0</v>
      </c>
      <c r="H32" s="184" t="s">
        <v>257</v>
      </c>
      <c r="I32" s="196" t="s">
        <v>207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40" t="s">
        <v>2723</v>
      </c>
      <c r="D33" s="227"/>
      <c r="E33" s="230">
        <v>75</v>
      </c>
      <c r="F33" s="183"/>
      <c r="G33" s="183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69" t="s">
        <v>482</v>
      </c>
      <c r="C34" s="221"/>
      <c r="D34" s="192"/>
      <c r="E34" s="193"/>
      <c r="F34" s="194"/>
      <c r="G34" s="189"/>
      <c r="H34" s="184"/>
      <c r="I34" s="196"/>
      <c r="J34" s="163"/>
      <c r="K34" s="164">
        <v>1</v>
      </c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69" t="s">
        <v>483</v>
      </c>
      <c r="C35" s="221"/>
      <c r="D35" s="192"/>
      <c r="E35" s="193"/>
      <c r="F35" s="194"/>
      <c r="G35" s="189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5" t="str">
        <f>B35</f>
        <v>sypaninou z vhodných hornin tř. 1 - 4 nebo materiálem, uloženým ve vzdálenosti do 30 m od vnějšího kraje objektu, pro jakoukoliv míru zhutnění,</v>
      </c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5</v>
      </c>
      <c r="B36" s="172" t="s">
        <v>484</v>
      </c>
      <c r="C36" s="219" t="s">
        <v>480</v>
      </c>
      <c r="D36" s="174" t="s">
        <v>256</v>
      </c>
      <c r="E36" s="177">
        <v>31.8</v>
      </c>
      <c r="F36" s="182"/>
      <c r="G36" s="183">
        <f>E36*F36</f>
        <v>0</v>
      </c>
      <c r="H36" s="184" t="s">
        <v>257</v>
      </c>
      <c r="I36" s="196" t="s">
        <v>207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40" t="s">
        <v>2705</v>
      </c>
      <c r="D37" s="227"/>
      <c r="E37" s="230">
        <v>26.4</v>
      </c>
      <c r="F37" s="183"/>
      <c r="G37" s="183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40" t="s">
        <v>2724</v>
      </c>
      <c r="D38" s="227"/>
      <c r="E38" s="230">
        <v>5.4</v>
      </c>
      <c r="F38" s="183"/>
      <c r="G38" s="183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69" t="s">
        <v>2725</v>
      </c>
      <c r="C39" s="221"/>
      <c r="D39" s="192"/>
      <c r="E39" s="193"/>
      <c r="F39" s="194"/>
      <c r="G39" s="189"/>
      <c r="H39" s="184"/>
      <c r="I39" s="196"/>
      <c r="J39" s="163"/>
      <c r="K39" s="164">
        <v>1</v>
      </c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69" t="s">
        <v>2726</v>
      </c>
      <c r="C40" s="221"/>
      <c r="D40" s="192"/>
      <c r="E40" s="193"/>
      <c r="F40" s="194"/>
      <c r="G40" s="189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6</v>
      </c>
      <c r="B41" s="172" t="s">
        <v>2727</v>
      </c>
      <c r="C41" s="219" t="s">
        <v>2728</v>
      </c>
      <c r="D41" s="174" t="s">
        <v>217</v>
      </c>
      <c r="E41" s="177">
        <v>536</v>
      </c>
      <c r="F41" s="182"/>
      <c r="G41" s="183">
        <f>E41*F41</f>
        <v>0</v>
      </c>
      <c r="H41" s="184" t="s">
        <v>2729</v>
      </c>
      <c r="I41" s="196" t="s">
        <v>207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0" t="s">
        <v>2730</v>
      </c>
      <c r="D42" s="227"/>
      <c r="E42" s="230">
        <v>536</v>
      </c>
      <c r="F42" s="183"/>
      <c r="G42" s="183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69" t="s">
        <v>2731</v>
      </c>
      <c r="C43" s="221"/>
      <c r="D43" s="192"/>
      <c r="E43" s="193"/>
      <c r="F43" s="194"/>
      <c r="G43" s="189"/>
      <c r="H43" s="184"/>
      <c r="I43" s="196"/>
      <c r="J43" s="163"/>
      <c r="K43" s="164">
        <v>1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69" t="s">
        <v>2732</v>
      </c>
      <c r="C44" s="221"/>
      <c r="D44" s="192"/>
      <c r="E44" s="193"/>
      <c r="F44" s="194"/>
      <c r="G44" s="189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7</v>
      </c>
      <c r="B45" s="172" t="s">
        <v>2733</v>
      </c>
      <c r="C45" s="219" t="s">
        <v>2734</v>
      </c>
      <c r="D45" s="174" t="s">
        <v>217</v>
      </c>
      <c r="E45" s="177">
        <v>1487</v>
      </c>
      <c r="F45" s="182"/>
      <c r="G45" s="183">
        <f>E45*F45</f>
        <v>0</v>
      </c>
      <c r="H45" s="184" t="s">
        <v>257</v>
      </c>
      <c r="I45" s="196" t="s">
        <v>207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2735</v>
      </c>
      <c r="D46" s="227"/>
      <c r="E46" s="230">
        <v>1062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2736</v>
      </c>
      <c r="D47" s="227"/>
      <c r="E47" s="230">
        <v>425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69" t="s">
        <v>2737</v>
      </c>
      <c r="C48" s="221"/>
      <c r="D48" s="192"/>
      <c r="E48" s="193"/>
      <c r="F48" s="194"/>
      <c r="G48" s="189"/>
      <c r="H48" s="184"/>
      <c r="I48" s="196"/>
      <c r="J48" s="163"/>
      <c r="K48" s="164">
        <v>1</v>
      </c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69" t="s">
        <v>2738</v>
      </c>
      <c r="C49" s="221"/>
      <c r="D49" s="192"/>
      <c r="E49" s="193"/>
      <c r="F49" s="194"/>
      <c r="G49" s="189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>
        <v>8</v>
      </c>
      <c r="B50" s="172" t="s">
        <v>2739</v>
      </c>
      <c r="C50" s="219" t="s">
        <v>2740</v>
      </c>
      <c r="D50" s="174" t="s">
        <v>217</v>
      </c>
      <c r="E50" s="177">
        <v>487</v>
      </c>
      <c r="F50" s="182"/>
      <c r="G50" s="183">
        <f>E50*F50</f>
        <v>0</v>
      </c>
      <c r="H50" s="184" t="s">
        <v>257</v>
      </c>
      <c r="I50" s="196" t="s">
        <v>207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40" t="s">
        <v>2741</v>
      </c>
      <c r="D51" s="227"/>
      <c r="E51" s="230">
        <v>487</v>
      </c>
      <c r="F51" s="183"/>
      <c r="G51" s="183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69" t="s">
        <v>2742</v>
      </c>
      <c r="C52" s="221"/>
      <c r="D52" s="192"/>
      <c r="E52" s="193"/>
      <c r="F52" s="194"/>
      <c r="G52" s="189"/>
      <c r="H52" s="184"/>
      <c r="I52" s="196"/>
      <c r="J52" s="164"/>
      <c r="K52" s="164">
        <v>1</v>
      </c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69" t="s">
        <v>2743</v>
      </c>
      <c r="C53" s="221"/>
      <c r="D53" s="192"/>
      <c r="E53" s="193"/>
      <c r="F53" s="194"/>
      <c r="G53" s="189"/>
      <c r="H53" s="184"/>
      <c r="I53" s="196"/>
      <c r="J53" s="164"/>
      <c r="K53" s="164">
        <v>2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9</v>
      </c>
      <c r="B54" s="172" t="s">
        <v>2744</v>
      </c>
      <c r="C54" s="219" t="s">
        <v>2745</v>
      </c>
      <c r="D54" s="174" t="s">
        <v>344</v>
      </c>
      <c r="E54" s="177">
        <v>24</v>
      </c>
      <c r="F54" s="182"/>
      <c r="G54" s="183">
        <f>E54*F54</f>
        <v>0</v>
      </c>
      <c r="H54" s="184" t="s">
        <v>2123</v>
      </c>
      <c r="I54" s="196" t="s">
        <v>207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ht="22.5" outlineLevel="1">
      <c r="A55" s="191"/>
      <c r="B55" s="172"/>
      <c r="C55" s="220" t="s">
        <v>2746</v>
      </c>
      <c r="D55" s="175"/>
      <c r="E55" s="178"/>
      <c r="F55" s="185"/>
      <c r="G55" s="186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Hloubení jamek pro vysazování rostlin v hornině 1 až 4 bez výměny půdy, s případným naložením přebytečných výkopků na dopravní prostředek, s odvozem na vzdálenost do 20 km a se složením. Výsadba keře bez balu do předem vyhloubené jamky se zalitím.</v>
      </c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0" t="s">
        <v>2747</v>
      </c>
      <c r="D56" s="227"/>
      <c r="E56" s="230">
        <v>24</v>
      </c>
      <c r="F56" s="183"/>
      <c r="G56" s="183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10</v>
      </c>
      <c r="B57" s="172" t="s">
        <v>2748</v>
      </c>
      <c r="C57" s="219" t="s">
        <v>2749</v>
      </c>
      <c r="D57" s="174" t="s">
        <v>401</v>
      </c>
      <c r="E57" s="177">
        <v>13.4</v>
      </c>
      <c r="F57" s="182"/>
      <c r="G57" s="183">
        <f>E57*F57</f>
        <v>0</v>
      </c>
      <c r="H57" s="184" t="s">
        <v>499</v>
      </c>
      <c r="I57" s="196" t="s">
        <v>207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40" t="s">
        <v>2750</v>
      </c>
      <c r="D58" s="227"/>
      <c r="E58" s="230">
        <v>13.4</v>
      </c>
      <c r="F58" s="183"/>
      <c r="G58" s="183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11</v>
      </c>
      <c r="B59" s="172" t="s">
        <v>2751</v>
      </c>
      <c r="C59" s="219" t="s">
        <v>2752</v>
      </c>
      <c r="D59" s="174" t="s">
        <v>344</v>
      </c>
      <c r="E59" s="177">
        <v>12</v>
      </c>
      <c r="F59" s="182"/>
      <c r="G59" s="183">
        <f>E59*F59</f>
        <v>0</v>
      </c>
      <c r="H59" s="184" t="s">
        <v>499</v>
      </c>
      <c r="I59" s="196" t="s">
        <v>207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12</v>
      </c>
      <c r="B60" s="172" t="s">
        <v>2753</v>
      </c>
      <c r="C60" s="219" t="s">
        <v>2754</v>
      </c>
      <c r="D60" s="174" t="s">
        <v>344</v>
      </c>
      <c r="E60" s="177">
        <v>12</v>
      </c>
      <c r="F60" s="182"/>
      <c r="G60" s="183">
        <f>E60*F60</f>
        <v>0</v>
      </c>
      <c r="H60" s="184" t="s">
        <v>499</v>
      </c>
      <c r="I60" s="196" t="s">
        <v>207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13</v>
      </c>
      <c r="B61" s="172" t="s">
        <v>2755</v>
      </c>
      <c r="C61" s="219" t="s">
        <v>2756</v>
      </c>
      <c r="D61" s="174" t="s">
        <v>256</v>
      </c>
      <c r="E61" s="177">
        <v>76.702500000000001</v>
      </c>
      <c r="F61" s="182"/>
      <c r="G61" s="183">
        <f>E61*F61</f>
        <v>0</v>
      </c>
      <c r="H61" s="184" t="s">
        <v>499</v>
      </c>
      <c r="I61" s="196" t="s">
        <v>207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40" t="s">
        <v>2757</v>
      </c>
      <c r="D62" s="227"/>
      <c r="E62" s="230">
        <v>73.05</v>
      </c>
      <c r="F62" s="183"/>
      <c r="G62" s="183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40" t="s">
        <v>2758</v>
      </c>
      <c r="D63" s="227"/>
      <c r="E63" s="230">
        <v>3.6524999999999999</v>
      </c>
      <c r="F63" s="183"/>
      <c r="G63" s="183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>
        <v>14</v>
      </c>
      <c r="B64" s="172" t="s">
        <v>2759</v>
      </c>
      <c r="C64" s="219" t="s">
        <v>2760</v>
      </c>
      <c r="D64" s="174" t="s">
        <v>498</v>
      </c>
      <c r="E64" s="177">
        <v>721.6</v>
      </c>
      <c r="F64" s="182"/>
      <c r="G64" s="183">
        <f>E64*F64</f>
        <v>0</v>
      </c>
      <c r="H64" s="184" t="s">
        <v>499</v>
      </c>
      <c r="I64" s="196" t="s">
        <v>207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72"/>
      <c r="C65" s="220" t="s">
        <v>2761</v>
      </c>
      <c r="D65" s="175"/>
      <c r="E65" s="178"/>
      <c r="F65" s="185"/>
      <c r="G65" s="186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5" t="str">
        <f>C65</f>
        <v>pro násypy</v>
      </c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72"/>
      <c r="C66" s="240" t="s">
        <v>2762</v>
      </c>
      <c r="D66" s="227"/>
      <c r="E66" s="230">
        <v>721.6</v>
      </c>
      <c r="F66" s="183"/>
      <c r="G66" s="183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>
      <c r="A67" s="190" t="s">
        <v>145</v>
      </c>
      <c r="B67" s="171" t="s">
        <v>58</v>
      </c>
      <c r="C67" s="218" t="s">
        <v>502</v>
      </c>
      <c r="D67" s="173"/>
      <c r="E67" s="176"/>
      <c r="F67" s="187">
        <f>SUM(G68:G100)</f>
        <v>0</v>
      </c>
      <c r="G67" s="188"/>
      <c r="H67" s="181"/>
      <c r="I67" s="195"/>
    </row>
    <row r="68" spans="1:60" outlineLevel="1">
      <c r="A68" s="191"/>
      <c r="B68" s="225" t="s">
        <v>2763</v>
      </c>
      <c r="C68" s="239"/>
      <c r="D68" s="226"/>
      <c r="E68" s="229"/>
      <c r="F68" s="232"/>
      <c r="G68" s="233"/>
      <c r="H68" s="184"/>
      <c r="I68" s="196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69" t="s">
        <v>2764</v>
      </c>
      <c r="C69" s="221"/>
      <c r="D69" s="192"/>
      <c r="E69" s="193"/>
      <c r="F69" s="194"/>
      <c r="G69" s="189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ht="22.5" outlineLevel="1">
      <c r="A70" s="191">
        <v>15</v>
      </c>
      <c r="B70" s="172" t="s">
        <v>2765</v>
      </c>
      <c r="C70" s="219" t="s">
        <v>2766</v>
      </c>
      <c r="D70" s="174" t="s">
        <v>217</v>
      </c>
      <c r="E70" s="177">
        <v>351</v>
      </c>
      <c r="F70" s="182"/>
      <c r="G70" s="183">
        <f>E70*F70</f>
        <v>0</v>
      </c>
      <c r="H70" s="184" t="s">
        <v>257</v>
      </c>
      <c r="I70" s="196" t="s">
        <v>207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40" t="s">
        <v>2767</v>
      </c>
      <c r="D71" s="227"/>
      <c r="E71" s="230">
        <v>351</v>
      </c>
      <c r="F71" s="183"/>
      <c r="G71" s="183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69" t="s">
        <v>963</v>
      </c>
      <c r="C72" s="221"/>
      <c r="D72" s="192"/>
      <c r="E72" s="193"/>
      <c r="F72" s="194"/>
      <c r="G72" s="189"/>
      <c r="H72" s="184"/>
      <c r="I72" s="196"/>
      <c r="J72" s="164"/>
      <c r="K72" s="164">
        <v>1</v>
      </c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69" t="s">
        <v>964</v>
      </c>
      <c r="C73" s="221"/>
      <c r="D73" s="192"/>
      <c r="E73" s="193"/>
      <c r="F73" s="194"/>
      <c r="G73" s="189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>
        <v>16</v>
      </c>
      <c r="B74" s="172" t="s">
        <v>965</v>
      </c>
      <c r="C74" s="219" t="s">
        <v>506</v>
      </c>
      <c r="D74" s="174" t="s">
        <v>256</v>
      </c>
      <c r="E74" s="177">
        <v>3.06</v>
      </c>
      <c r="F74" s="182"/>
      <c r="G74" s="183">
        <f>E74*F74</f>
        <v>0</v>
      </c>
      <c r="H74" s="184" t="s">
        <v>507</v>
      </c>
      <c r="I74" s="196" t="s">
        <v>207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2702</v>
      </c>
      <c r="D75" s="227"/>
      <c r="E75" s="230">
        <v>1.5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2703</v>
      </c>
      <c r="D76" s="227"/>
      <c r="E76" s="230">
        <v>0.78</v>
      </c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2704</v>
      </c>
      <c r="D77" s="227"/>
      <c r="E77" s="230">
        <v>0.78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69" t="s">
        <v>529</v>
      </c>
      <c r="C78" s="221"/>
      <c r="D78" s="192"/>
      <c r="E78" s="193"/>
      <c r="F78" s="194"/>
      <c r="G78" s="189"/>
      <c r="H78" s="184"/>
      <c r="I78" s="196"/>
      <c r="J78" s="164"/>
      <c r="K78" s="164">
        <v>1</v>
      </c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>
        <v>17</v>
      </c>
      <c r="B79" s="172" t="s">
        <v>530</v>
      </c>
      <c r="C79" s="219" t="s">
        <v>531</v>
      </c>
      <c r="D79" s="174" t="s">
        <v>217</v>
      </c>
      <c r="E79" s="177">
        <v>10.199999999999999</v>
      </c>
      <c r="F79" s="182"/>
      <c r="G79" s="183">
        <f>E79*F79</f>
        <v>0</v>
      </c>
      <c r="H79" s="184" t="s">
        <v>532</v>
      </c>
      <c r="I79" s="196" t="s">
        <v>207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20" t="s">
        <v>2768</v>
      </c>
      <c r="D80" s="175"/>
      <c r="E80" s="178"/>
      <c r="F80" s="185"/>
      <c r="G80" s="186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5" t="str">
        <f>C80</f>
        <v>Včetně případně nutného přepažování a odstranění bednění.</v>
      </c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2769</v>
      </c>
      <c r="D81" s="227"/>
      <c r="E81" s="230">
        <v>5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72"/>
      <c r="C82" s="240" t="s">
        <v>2770</v>
      </c>
      <c r="D82" s="227"/>
      <c r="E82" s="230">
        <v>2.6</v>
      </c>
      <c r="F82" s="183"/>
      <c r="G82" s="183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2771</v>
      </c>
      <c r="D83" s="227"/>
      <c r="E83" s="230">
        <v>2.6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69" t="s">
        <v>2772</v>
      </c>
      <c r="C84" s="221"/>
      <c r="D84" s="192"/>
      <c r="E84" s="193"/>
      <c r="F84" s="194"/>
      <c r="G84" s="189"/>
      <c r="H84" s="184"/>
      <c r="I84" s="196"/>
      <c r="J84" s="164"/>
      <c r="K84" s="164">
        <v>1</v>
      </c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>
        <v>18</v>
      </c>
      <c r="B85" s="172" t="s">
        <v>2773</v>
      </c>
      <c r="C85" s="219" t="s">
        <v>2774</v>
      </c>
      <c r="D85" s="174" t="s">
        <v>217</v>
      </c>
      <c r="E85" s="177">
        <v>10.199999999999999</v>
      </c>
      <c r="F85" s="182"/>
      <c r="G85" s="183">
        <f>E85*F85</f>
        <v>0</v>
      </c>
      <c r="H85" s="184" t="s">
        <v>2775</v>
      </c>
      <c r="I85" s="196" t="s">
        <v>207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69" t="s">
        <v>980</v>
      </c>
      <c r="C86" s="221"/>
      <c r="D86" s="192"/>
      <c r="E86" s="193"/>
      <c r="F86" s="194"/>
      <c r="G86" s="189"/>
      <c r="H86" s="184"/>
      <c r="I86" s="196"/>
      <c r="J86" s="164"/>
      <c r="K86" s="164">
        <v>1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69" t="s">
        <v>981</v>
      </c>
      <c r="C87" s="221"/>
      <c r="D87" s="192"/>
      <c r="E87" s="193"/>
      <c r="F87" s="194"/>
      <c r="G87" s="189"/>
      <c r="H87" s="184"/>
      <c r="I87" s="196"/>
      <c r="J87" s="164"/>
      <c r="K87" s="164">
        <v>2</v>
      </c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>
        <v>19</v>
      </c>
      <c r="B88" s="172" t="s">
        <v>982</v>
      </c>
      <c r="C88" s="219" t="s">
        <v>983</v>
      </c>
      <c r="D88" s="174" t="s">
        <v>426</v>
      </c>
      <c r="E88" s="177">
        <v>0.2</v>
      </c>
      <c r="F88" s="182"/>
      <c r="G88" s="183">
        <f>E88*F88</f>
        <v>0</v>
      </c>
      <c r="H88" s="184" t="s">
        <v>507</v>
      </c>
      <c r="I88" s="196" t="s">
        <v>207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69" t="s">
        <v>2776</v>
      </c>
      <c r="C89" s="221"/>
      <c r="D89" s="192"/>
      <c r="E89" s="193"/>
      <c r="F89" s="194"/>
      <c r="G89" s="189"/>
      <c r="H89" s="184"/>
      <c r="I89" s="196"/>
      <c r="J89" s="164"/>
      <c r="K89" s="164">
        <v>1</v>
      </c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69" t="s">
        <v>504</v>
      </c>
      <c r="C90" s="221"/>
      <c r="D90" s="192"/>
      <c r="E90" s="193"/>
      <c r="F90" s="194"/>
      <c r="G90" s="189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>
        <v>20</v>
      </c>
      <c r="B91" s="172" t="s">
        <v>2777</v>
      </c>
      <c r="C91" s="219" t="s">
        <v>506</v>
      </c>
      <c r="D91" s="174" t="s">
        <v>256</v>
      </c>
      <c r="E91" s="177">
        <v>2.16</v>
      </c>
      <c r="F91" s="182"/>
      <c r="G91" s="183">
        <f>E91*F91</f>
        <v>0</v>
      </c>
      <c r="H91" s="184" t="s">
        <v>507</v>
      </c>
      <c r="I91" s="196" t="s">
        <v>207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2778</v>
      </c>
      <c r="D92" s="227"/>
      <c r="E92" s="230">
        <v>2.16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69" t="s">
        <v>2779</v>
      </c>
      <c r="C93" s="221"/>
      <c r="D93" s="192"/>
      <c r="E93" s="193"/>
      <c r="F93" s="194"/>
      <c r="G93" s="189"/>
      <c r="H93" s="184"/>
      <c r="I93" s="196"/>
      <c r="J93" s="164"/>
      <c r="K93" s="164">
        <v>1</v>
      </c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ht="22.5" outlineLevel="1">
      <c r="A94" s="191"/>
      <c r="B94" s="169" t="s">
        <v>2780</v>
      </c>
      <c r="C94" s="221"/>
      <c r="D94" s="192"/>
      <c r="E94" s="193"/>
      <c r="F94" s="194"/>
      <c r="G94" s="189"/>
      <c r="H94" s="184"/>
      <c r="I94" s="196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5" t="str">
        <f>B94</f>
        <v>bednění svislé nebo šikmé (odkloněné), půdorysně přímé nebo zalomené, stěn základových patek ve volných nebo zapažených jámách, rýhách, šachtách, včetně případných vzpěr,</v>
      </c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>
        <v>21</v>
      </c>
      <c r="B95" s="172" t="s">
        <v>2781</v>
      </c>
      <c r="C95" s="219" t="s">
        <v>523</v>
      </c>
      <c r="D95" s="174" t="s">
        <v>217</v>
      </c>
      <c r="E95" s="177">
        <v>9.6</v>
      </c>
      <c r="F95" s="182"/>
      <c r="G95" s="183">
        <f>E95*F95</f>
        <v>0</v>
      </c>
      <c r="H95" s="184" t="s">
        <v>507</v>
      </c>
      <c r="I95" s="196" t="s">
        <v>207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>
        <v>22</v>
      </c>
      <c r="B96" s="172" t="s">
        <v>2782</v>
      </c>
      <c r="C96" s="219" t="s">
        <v>526</v>
      </c>
      <c r="D96" s="174" t="s">
        <v>217</v>
      </c>
      <c r="E96" s="177">
        <v>9.6</v>
      </c>
      <c r="F96" s="182"/>
      <c r="G96" s="183">
        <f>E96*F96</f>
        <v>0</v>
      </c>
      <c r="H96" s="184" t="s">
        <v>507</v>
      </c>
      <c r="I96" s="196" t="s">
        <v>207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20" t="s">
        <v>2783</v>
      </c>
      <c r="D97" s="175"/>
      <c r="E97" s="178"/>
      <c r="F97" s="185"/>
      <c r="G97" s="186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5" t="str">
        <f>C97</f>
        <v>Včetně očištění, vytřídění a uložení bednícího materiálu.</v>
      </c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69" t="s">
        <v>2784</v>
      </c>
      <c r="C98" s="221"/>
      <c r="D98" s="192"/>
      <c r="E98" s="193"/>
      <c r="F98" s="194"/>
      <c r="G98" s="189"/>
      <c r="H98" s="184"/>
      <c r="I98" s="196"/>
      <c r="J98" s="164"/>
      <c r="K98" s="164">
        <v>1</v>
      </c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69" t="s">
        <v>2785</v>
      </c>
      <c r="C99" s="221"/>
      <c r="D99" s="192"/>
      <c r="E99" s="193"/>
      <c r="F99" s="194"/>
      <c r="G99" s="189"/>
      <c r="H99" s="184"/>
      <c r="I99" s="196"/>
      <c r="J99" s="164"/>
      <c r="K99" s="164">
        <v>2</v>
      </c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>
        <v>23</v>
      </c>
      <c r="B100" s="172" t="s">
        <v>2786</v>
      </c>
      <c r="C100" s="219" t="s">
        <v>563</v>
      </c>
      <c r="D100" s="174" t="s">
        <v>426</v>
      </c>
      <c r="E100" s="177">
        <v>0.1</v>
      </c>
      <c r="F100" s="182"/>
      <c r="G100" s="183">
        <f>E100*F100</f>
        <v>0</v>
      </c>
      <c r="H100" s="184" t="s">
        <v>507</v>
      </c>
      <c r="I100" s="196" t="s">
        <v>207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>
      <c r="A101" s="190" t="s">
        <v>145</v>
      </c>
      <c r="B101" s="171" t="s">
        <v>678</v>
      </c>
      <c r="C101" s="218" t="s">
        <v>679</v>
      </c>
      <c r="D101" s="173"/>
      <c r="E101" s="176"/>
      <c r="F101" s="187">
        <f>SUM(G102:G147)</f>
        <v>0</v>
      </c>
      <c r="G101" s="188"/>
      <c r="H101" s="181"/>
      <c r="I101" s="195"/>
    </row>
    <row r="102" spans="1:60" outlineLevel="1">
      <c r="A102" s="191"/>
      <c r="B102" s="225" t="s">
        <v>2787</v>
      </c>
      <c r="C102" s="239"/>
      <c r="D102" s="226"/>
      <c r="E102" s="229"/>
      <c r="F102" s="232"/>
      <c r="G102" s="233"/>
      <c r="H102" s="184"/>
      <c r="I102" s="196"/>
      <c r="J102" s="164"/>
      <c r="K102" s="164">
        <v>1</v>
      </c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>
        <v>24</v>
      </c>
      <c r="B103" s="172" t="s">
        <v>2788</v>
      </c>
      <c r="C103" s="219" t="s">
        <v>2789</v>
      </c>
      <c r="D103" s="174" t="s">
        <v>217</v>
      </c>
      <c r="E103" s="177">
        <v>364.64</v>
      </c>
      <c r="F103" s="182"/>
      <c r="G103" s="183">
        <f>E103*F103</f>
        <v>0</v>
      </c>
      <c r="H103" s="184" t="s">
        <v>218</v>
      </c>
      <c r="I103" s="196" t="s">
        <v>207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40" t="s">
        <v>2790</v>
      </c>
      <c r="D104" s="227"/>
      <c r="E104" s="230">
        <v>325</v>
      </c>
      <c r="F104" s="183"/>
      <c r="G104" s="183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2791</v>
      </c>
      <c r="D105" s="227"/>
      <c r="E105" s="230">
        <v>10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2792</v>
      </c>
      <c r="D106" s="227"/>
      <c r="E106" s="230">
        <v>19.239999999999998</v>
      </c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2793</v>
      </c>
      <c r="D107" s="227"/>
      <c r="E107" s="230">
        <v>10.4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223</v>
      </c>
      <c r="D108" s="227"/>
      <c r="E108" s="230"/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2794</v>
      </c>
      <c r="D109" s="227"/>
      <c r="E109" s="230"/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69" t="s">
        <v>2795</v>
      </c>
      <c r="C110" s="221"/>
      <c r="D110" s="192"/>
      <c r="E110" s="193"/>
      <c r="F110" s="194"/>
      <c r="G110" s="189"/>
      <c r="H110" s="184"/>
      <c r="I110" s="196"/>
      <c r="J110" s="164"/>
      <c r="K110" s="164">
        <v>1</v>
      </c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ht="22.5" outlineLevel="1">
      <c r="A111" s="191"/>
      <c r="B111" s="169" t="s">
        <v>2796</v>
      </c>
      <c r="C111" s="221"/>
      <c r="D111" s="192"/>
      <c r="E111" s="193"/>
      <c r="F111" s="194"/>
      <c r="G111" s="189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5" t="str">
        <f>B111</f>
        <v>s provedením lože z kameniva drceného, s vyplněním spár, s dvojitým hutněním a se smetením přebytečného materiálu na krajnici. S dodáním hmot pro lože a výplň spár.</v>
      </c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>
        <v>25</v>
      </c>
      <c r="B112" s="172" t="s">
        <v>2797</v>
      </c>
      <c r="C112" s="219" t="s">
        <v>2798</v>
      </c>
      <c r="D112" s="174" t="s">
        <v>217</v>
      </c>
      <c r="E112" s="177">
        <v>395</v>
      </c>
      <c r="F112" s="182"/>
      <c r="G112" s="183">
        <f>E112*F112</f>
        <v>0</v>
      </c>
      <c r="H112" s="184" t="s">
        <v>218</v>
      </c>
      <c r="I112" s="196" t="s">
        <v>207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40" t="s">
        <v>2799</v>
      </c>
      <c r="D113" s="227"/>
      <c r="E113" s="230">
        <v>325</v>
      </c>
      <c r="F113" s="183"/>
      <c r="G113" s="183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40" t="s">
        <v>223</v>
      </c>
      <c r="D114" s="227"/>
      <c r="E114" s="230"/>
      <c r="F114" s="183"/>
      <c r="G114" s="183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40" t="s">
        <v>2791</v>
      </c>
      <c r="D115" s="227"/>
      <c r="E115" s="230">
        <v>10</v>
      </c>
      <c r="F115" s="183"/>
      <c r="G115" s="183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40" t="s">
        <v>2792</v>
      </c>
      <c r="D116" s="227"/>
      <c r="E116" s="230">
        <v>19.239999999999998</v>
      </c>
      <c r="F116" s="183"/>
      <c r="G116" s="183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72"/>
      <c r="C117" s="240" t="s">
        <v>2793</v>
      </c>
      <c r="D117" s="227"/>
      <c r="E117" s="230">
        <v>10.4</v>
      </c>
      <c r="F117" s="183"/>
      <c r="G117" s="183"/>
      <c r="H117" s="184"/>
      <c r="I117" s="196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72"/>
      <c r="C118" s="240" t="s">
        <v>223</v>
      </c>
      <c r="D118" s="227"/>
      <c r="E118" s="230"/>
      <c r="F118" s="183"/>
      <c r="G118" s="183"/>
      <c r="H118" s="184"/>
      <c r="I118" s="196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/>
      <c r="B119" s="172"/>
      <c r="C119" s="240" t="s">
        <v>2800</v>
      </c>
      <c r="D119" s="227"/>
      <c r="E119" s="230"/>
      <c r="F119" s="183"/>
      <c r="G119" s="183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40" t="s">
        <v>2801</v>
      </c>
      <c r="D120" s="227"/>
      <c r="E120" s="230">
        <v>25.76</v>
      </c>
      <c r="F120" s="183"/>
      <c r="G120" s="183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40" t="s">
        <v>2802</v>
      </c>
      <c r="D121" s="227"/>
      <c r="E121" s="230"/>
      <c r="F121" s="183"/>
      <c r="G121" s="183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40" t="s">
        <v>2803</v>
      </c>
      <c r="D122" s="227"/>
      <c r="E122" s="230">
        <v>4.5999999999999996</v>
      </c>
      <c r="F122" s="183"/>
      <c r="G122" s="183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69" t="s">
        <v>2119</v>
      </c>
      <c r="C123" s="221"/>
      <c r="D123" s="192"/>
      <c r="E123" s="193"/>
      <c r="F123" s="194"/>
      <c r="G123" s="189"/>
      <c r="H123" s="184"/>
      <c r="I123" s="196"/>
      <c r="J123" s="164"/>
      <c r="K123" s="164">
        <v>1</v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/>
      <c r="B124" s="169" t="s">
        <v>2120</v>
      </c>
      <c r="C124" s="221"/>
      <c r="D124" s="192"/>
      <c r="E124" s="193"/>
      <c r="F124" s="194"/>
      <c r="G124" s="189"/>
      <c r="H124" s="184"/>
      <c r="I124" s="196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5" t="str">
        <f>B124</f>
        <v>montáž odvodňovacích žlabů a vpustí k odvodňovacím žlabům z polymerbetonu, včetně betonového lože popř. obetonování, s dodávkou žlabů a vpustí.</v>
      </c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>
        <v>26</v>
      </c>
      <c r="B125" s="172" t="s">
        <v>2804</v>
      </c>
      <c r="C125" s="219" t="s">
        <v>2805</v>
      </c>
      <c r="D125" s="174" t="s">
        <v>249</v>
      </c>
      <c r="E125" s="177">
        <v>115.5</v>
      </c>
      <c r="F125" s="182"/>
      <c r="G125" s="183">
        <f>E125*F125</f>
        <v>0</v>
      </c>
      <c r="H125" s="184" t="s">
        <v>2123</v>
      </c>
      <c r="I125" s="196" t="s">
        <v>207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20" t="s">
        <v>2806</v>
      </c>
      <c r="D126" s="175"/>
      <c r="E126" s="178"/>
      <c r="F126" s="185"/>
      <c r="G126" s="186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5" t="str">
        <f>C126</f>
        <v>Těleso žlabu, nátrubek, čelo žlabu, nátrubek, pozinkovaný rošt A15, aretace roštu</v>
      </c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/>
      <c r="B127" s="172"/>
      <c r="C127" s="240" t="s">
        <v>2807</v>
      </c>
      <c r="D127" s="227"/>
      <c r="E127" s="230">
        <v>13</v>
      </c>
      <c r="F127" s="183"/>
      <c r="G127" s="183"/>
      <c r="H127" s="184"/>
      <c r="I127" s="196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40" t="s">
        <v>1145</v>
      </c>
      <c r="D128" s="227"/>
      <c r="E128" s="230">
        <v>7.5</v>
      </c>
      <c r="F128" s="183"/>
      <c r="G128" s="183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72"/>
      <c r="C129" s="240" t="s">
        <v>1146</v>
      </c>
      <c r="D129" s="227"/>
      <c r="E129" s="230">
        <v>32</v>
      </c>
      <c r="F129" s="183"/>
      <c r="G129" s="183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/>
      <c r="B130" s="172"/>
      <c r="C130" s="240" t="s">
        <v>2808</v>
      </c>
      <c r="D130" s="227"/>
      <c r="E130" s="230">
        <v>34</v>
      </c>
      <c r="F130" s="183"/>
      <c r="G130" s="183"/>
      <c r="H130" s="184"/>
      <c r="I130" s="196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72"/>
      <c r="C131" s="240" t="s">
        <v>2809</v>
      </c>
      <c r="D131" s="227"/>
      <c r="E131" s="230">
        <v>23</v>
      </c>
      <c r="F131" s="183"/>
      <c r="G131" s="183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/>
      <c r="B132" s="172"/>
      <c r="C132" s="240" t="s">
        <v>2810</v>
      </c>
      <c r="D132" s="227"/>
      <c r="E132" s="230">
        <v>6</v>
      </c>
      <c r="F132" s="183"/>
      <c r="G132" s="183"/>
      <c r="H132" s="184"/>
      <c r="I132" s="196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>
        <v>27</v>
      </c>
      <c r="B133" s="172" t="s">
        <v>2121</v>
      </c>
      <c r="C133" s="219" t="s">
        <v>2122</v>
      </c>
      <c r="D133" s="174" t="s">
        <v>344</v>
      </c>
      <c r="E133" s="177">
        <v>15</v>
      </c>
      <c r="F133" s="182"/>
      <c r="G133" s="183">
        <f>E133*F133</f>
        <v>0</v>
      </c>
      <c r="H133" s="184" t="s">
        <v>2123</v>
      </c>
      <c r="I133" s="196" t="s">
        <v>207</v>
      </c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>
        <v>21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ht="22.5" outlineLevel="1">
      <c r="A134" s="191">
        <v>28</v>
      </c>
      <c r="B134" s="172" t="s">
        <v>2811</v>
      </c>
      <c r="C134" s="219" t="s">
        <v>2812</v>
      </c>
      <c r="D134" s="174" t="s">
        <v>217</v>
      </c>
      <c r="E134" s="177">
        <v>69</v>
      </c>
      <c r="F134" s="182"/>
      <c r="G134" s="183">
        <f>E134*F134</f>
        <v>0</v>
      </c>
      <c r="H134" s="184" t="s">
        <v>499</v>
      </c>
      <c r="I134" s="196" t="s">
        <v>207</v>
      </c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>
        <v>21</v>
      </c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40" t="s">
        <v>2792</v>
      </c>
      <c r="D135" s="227"/>
      <c r="E135" s="230">
        <v>19.239999999999998</v>
      </c>
      <c r="F135" s="183"/>
      <c r="G135" s="183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/>
      <c r="B136" s="172"/>
      <c r="C136" s="240" t="s">
        <v>2793</v>
      </c>
      <c r="D136" s="227"/>
      <c r="E136" s="230">
        <v>10.4</v>
      </c>
      <c r="F136" s="183"/>
      <c r="G136" s="183"/>
      <c r="H136" s="184"/>
      <c r="I136" s="196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40" t="s">
        <v>223</v>
      </c>
      <c r="D137" s="227"/>
      <c r="E137" s="230"/>
      <c r="F137" s="183"/>
      <c r="G137" s="183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40" t="s">
        <v>2813</v>
      </c>
      <c r="D138" s="227"/>
      <c r="E138" s="230"/>
      <c r="F138" s="183"/>
      <c r="G138" s="183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72"/>
      <c r="C139" s="240" t="s">
        <v>2801</v>
      </c>
      <c r="D139" s="227"/>
      <c r="E139" s="230">
        <v>25.76</v>
      </c>
      <c r="F139" s="183"/>
      <c r="G139" s="183"/>
      <c r="H139" s="184"/>
      <c r="I139" s="196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40" t="s">
        <v>2802</v>
      </c>
      <c r="D140" s="227"/>
      <c r="E140" s="230"/>
      <c r="F140" s="183"/>
      <c r="G140" s="183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40" t="s">
        <v>2803</v>
      </c>
      <c r="D141" s="227"/>
      <c r="E141" s="230">
        <v>4.5999999999999996</v>
      </c>
      <c r="F141" s="183"/>
      <c r="G141" s="183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/>
      <c r="B142" s="172"/>
      <c r="C142" s="240" t="s">
        <v>223</v>
      </c>
      <c r="D142" s="227"/>
      <c r="E142" s="230"/>
      <c r="F142" s="183"/>
      <c r="G142" s="183"/>
      <c r="H142" s="184"/>
      <c r="I142" s="196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40" t="s">
        <v>2814</v>
      </c>
      <c r="D143" s="227"/>
      <c r="E143" s="230">
        <v>9</v>
      </c>
      <c r="F143" s="183"/>
      <c r="G143" s="183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>
        <v>29</v>
      </c>
      <c r="B144" s="172" t="s">
        <v>2815</v>
      </c>
      <c r="C144" s="219" t="s">
        <v>2816</v>
      </c>
      <c r="D144" s="174" t="s">
        <v>217</v>
      </c>
      <c r="E144" s="177">
        <v>368.5</v>
      </c>
      <c r="F144" s="182"/>
      <c r="G144" s="183">
        <f>E144*F144</f>
        <v>0</v>
      </c>
      <c r="H144" s="184" t="s">
        <v>499</v>
      </c>
      <c r="I144" s="196" t="s">
        <v>207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72"/>
      <c r="C145" s="240" t="s">
        <v>2817</v>
      </c>
      <c r="D145" s="227"/>
      <c r="E145" s="230">
        <v>325</v>
      </c>
      <c r="F145" s="183"/>
      <c r="G145" s="183"/>
      <c r="H145" s="184"/>
      <c r="I145" s="196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72"/>
      <c r="C146" s="240" t="s">
        <v>2791</v>
      </c>
      <c r="D146" s="227"/>
      <c r="E146" s="230">
        <v>10</v>
      </c>
      <c r="F146" s="183"/>
      <c r="G146" s="183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40" t="s">
        <v>1804</v>
      </c>
      <c r="D147" s="227"/>
      <c r="E147" s="230">
        <v>33.5</v>
      </c>
      <c r="F147" s="183"/>
      <c r="G147" s="183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>
      <c r="A148" s="190" t="s">
        <v>145</v>
      </c>
      <c r="B148" s="171" t="s">
        <v>289</v>
      </c>
      <c r="C148" s="218" t="s">
        <v>290</v>
      </c>
      <c r="D148" s="173"/>
      <c r="E148" s="176"/>
      <c r="F148" s="187">
        <f>SUM(G149:G159)</f>
        <v>0</v>
      </c>
      <c r="G148" s="188"/>
      <c r="H148" s="181"/>
      <c r="I148" s="195"/>
    </row>
    <row r="149" spans="1:60" outlineLevel="1">
      <c r="A149" s="191"/>
      <c r="B149" s="225" t="s">
        <v>2818</v>
      </c>
      <c r="C149" s="239"/>
      <c r="D149" s="226"/>
      <c r="E149" s="229"/>
      <c r="F149" s="232"/>
      <c r="G149" s="233"/>
      <c r="H149" s="184"/>
      <c r="I149" s="196"/>
      <c r="J149" s="164"/>
      <c r="K149" s="164">
        <v>1</v>
      </c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69" t="s">
        <v>2819</v>
      </c>
      <c r="C150" s="221"/>
      <c r="D150" s="192"/>
      <c r="E150" s="193"/>
      <c r="F150" s="194"/>
      <c r="G150" s="189"/>
      <c r="H150" s="184"/>
      <c r="I150" s="196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>
        <v>30</v>
      </c>
      <c r="B151" s="172" t="s">
        <v>2820</v>
      </c>
      <c r="C151" s="219" t="s">
        <v>2821</v>
      </c>
      <c r="D151" s="174" t="s">
        <v>249</v>
      </c>
      <c r="E151" s="177">
        <v>135</v>
      </c>
      <c r="F151" s="182"/>
      <c r="G151" s="183">
        <f>E151*F151</f>
        <v>0</v>
      </c>
      <c r="H151" s="184" t="s">
        <v>218</v>
      </c>
      <c r="I151" s="196" t="s">
        <v>207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40" t="s">
        <v>2822</v>
      </c>
      <c r="D152" s="227"/>
      <c r="E152" s="230">
        <v>135</v>
      </c>
      <c r="F152" s="183"/>
      <c r="G152" s="183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69" t="s">
        <v>1149</v>
      </c>
      <c r="C153" s="221"/>
      <c r="D153" s="192"/>
      <c r="E153" s="193"/>
      <c r="F153" s="194"/>
      <c r="G153" s="189"/>
      <c r="H153" s="184"/>
      <c r="I153" s="196"/>
      <c r="J153" s="164"/>
      <c r="K153" s="164">
        <v>1</v>
      </c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69" t="s">
        <v>1150</v>
      </c>
      <c r="C154" s="221"/>
      <c r="D154" s="192"/>
      <c r="E154" s="193"/>
      <c r="F154" s="194"/>
      <c r="G154" s="189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>
        <v>31</v>
      </c>
      <c r="B155" s="172" t="s">
        <v>1151</v>
      </c>
      <c r="C155" s="219" t="s">
        <v>2823</v>
      </c>
      <c r="D155" s="174" t="s">
        <v>256</v>
      </c>
      <c r="E155" s="177">
        <v>2.4300000000000002</v>
      </c>
      <c r="F155" s="182"/>
      <c r="G155" s="183">
        <f>E155*F155</f>
        <v>0</v>
      </c>
      <c r="H155" s="184" t="s">
        <v>218</v>
      </c>
      <c r="I155" s="196" t="s">
        <v>207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/>
      <c r="B156" s="172"/>
      <c r="C156" s="240" t="s">
        <v>2824</v>
      </c>
      <c r="D156" s="227"/>
      <c r="E156" s="230">
        <v>2.4300000000000002</v>
      </c>
      <c r="F156" s="183"/>
      <c r="G156" s="183"/>
      <c r="H156" s="184"/>
      <c r="I156" s="196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>
        <v>32</v>
      </c>
      <c r="B157" s="172" t="s">
        <v>2825</v>
      </c>
      <c r="C157" s="219" t="s">
        <v>2826</v>
      </c>
      <c r="D157" s="174" t="s">
        <v>344</v>
      </c>
      <c r="E157" s="177">
        <v>148.5</v>
      </c>
      <c r="F157" s="182"/>
      <c r="G157" s="183">
        <f>E157*F157</f>
        <v>0</v>
      </c>
      <c r="H157" s="184" t="s">
        <v>499</v>
      </c>
      <c r="I157" s="196" t="s">
        <v>207</v>
      </c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>
        <v>21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40" t="s">
        <v>2822</v>
      </c>
      <c r="D158" s="227"/>
      <c r="E158" s="230">
        <v>135</v>
      </c>
      <c r="F158" s="183"/>
      <c r="G158" s="183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40" t="s">
        <v>1804</v>
      </c>
      <c r="D159" s="227"/>
      <c r="E159" s="230">
        <v>13.5</v>
      </c>
      <c r="F159" s="183"/>
      <c r="G159" s="183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>
      <c r="A160" s="190" t="s">
        <v>145</v>
      </c>
      <c r="B160" s="171" t="s">
        <v>724</v>
      </c>
      <c r="C160" s="218" t="s">
        <v>725</v>
      </c>
      <c r="D160" s="173"/>
      <c r="E160" s="176"/>
      <c r="F160" s="187">
        <f>SUM(G161:G163)</f>
        <v>0</v>
      </c>
      <c r="G160" s="188"/>
      <c r="H160" s="181"/>
      <c r="I160" s="195"/>
    </row>
    <row r="161" spans="1:60" outlineLevel="1">
      <c r="A161" s="191"/>
      <c r="B161" s="225" t="s">
        <v>2827</v>
      </c>
      <c r="C161" s="239"/>
      <c r="D161" s="226"/>
      <c r="E161" s="229"/>
      <c r="F161" s="232"/>
      <c r="G161" s="233"/>
      <c r="H161" s="184"/>
      <c r="I161" s="196"/>
      <c r="J161" s="164"/>
      <c r="K161" s="164">
        <v>1</v>
      </c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69" t="s">
        <v>2828</v>
      </c>
      <c r="C162" s="221"/>
      <c r="D162" s="192"/>
      <c r="E162" s="193"/>
      <c r="F162" s="194"/>
      <c r="G162" s="189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>
        <v>33</v>
      </c>
      <c r="B163" s="172" t="s">
        <v>2829</v>
      </c>
      <c r="C163" s="219" t="s">
        <v>2830</v>
      </c>
      <c r="D163" s="174" t="s">
        <v>426</v>
      </c>
      <c r="E163" s="177">
        <v>1117.7196899999999</v>
      </c>
      <c r="F163" s="182"/>
      <c r="G163" s="183">
        <f>E163*F163</f>
        <v>0</v>
      </c>
      <c r="H163" s="184" t="s">
        <v>218</v>
      </c>
      <c r="I163" s="196" t="s">
        <v>207</v>
      </c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>
        <v>21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>
      <c r="A164" s="190" t="s">
        <v>145</v>
      </c>
      <c r="B164" s="171" t="s">
        <v>396</v>
      </c>
      <c r="C164" s="218" t="s">
        <v>397</v>
      </c>
      <c r="D164" s="173"/>
      <c r="E164" s="176"/>
      <c r="F164" s="187">
        <f>SUM(G165:G179)</f>
        <v>0</v>
      </c>
      <c r="G164" s="188"/>
      <c r="H164" s="181"/>
      <c r="I164" s="195"/>
    </row>
    <row r="165" spans="1:60" outlineLevel="1">
      <c r="A165" s="191"/>
      <c r="B165" s="225" t="s">
        <v>2831</v>
      </c>
      <c r="C165" s="239"/>
      <c r="D165" s="226"/>
      <c r="E165" s="229"/>
      <c r="F165" s="232"/>
      <c r="G165" s="233"/>
      <c r="H165" s="184"/>
      <c r="I165" s="196"/>
      <c r="J165" s="164"/>
      <c r="K165" s="164">
        <v>1</v>
      </c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>
        <v>34</v>
      </c>
      <c r="B166" s="172" t="s">
        <v>2832</v>
      </c>
      <c r="C166" s="219" t="s">
        <v>2833</v>
      </c>
      <c r="D166" s="174" t="s">
        <v>344</v>
      </c>
      <c r="E166" s="177">
        <v>10</v>
      </c>
      <c r="F166" s="182"/>
      <c r="G166" s="183">
        <f>E166*F166</f>
        <v>0</v>
      </c>
      <c r="H166" s="184" t="s">
        <v>2323</v>
      </c>
      <c r="I166" s="196" t="s">
        <v>207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>
        <v>35</v>
      </c>
      <c r="B167" s="172" t="s">
        <v>2834</v>
      </c>
      <c r="C167" s="219" t="s">
        <v>2835</v>
      </c>
      <c r="D167" s="174" t="s">
        <v>2836</v>
      </c>
      <c r="E167" s="177">
        <v>0.95</v>
      </c>
      <c r="F167" s="182"/>
      <c r="G167" s="183">
        <f>E167*F167</f>
        <v>0</v>
      </c>
      <c r="H167" s="184"/>
      <c r="I167" s="196" t="s">
        <v>151</v>
      </c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>
        <v>21</v>
      </c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72"/>
      <c r="C168" s="220" t="s">
        <v>2837</v>
      </c>
      <c r="D168" s="175"/>
      <c r="E168" s="178"/>
      <c r="F168" s="185"/>
      <c r="G168" s="186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5" t="str">
        <f>C168</f>
        <v>Z/PT.2</v>
      </c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/>
      <c r="B169" s="172"/>
      <c r="C169" s="220" t="s">
        <v>2838</v>
      </c>
      <c r="D169" s="175"/>
      <c r="E169" s="178"/>
      <c r="F169" s="185"/>
      <c r="G169" s="186"/>
      <c r="H169" s="184"/>
      <c r="I169" s="196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5" t="str">
        <f>C169</f>
        <v>podhrabová deska ceněna zvlášť</v>
      </c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>
        <v>36</v>
      </c>
      <c r="B170" s="172" t="s">
        <v>2839</v>
      </c>
      <c r="C170" s="219" t="s">
        <v>2835</v>
      </c>
      <c r="D170" s="174" t="s">
        <v>2836</v>
      </c>
      <c r="E170" s="177">
        <v>1.05</v>
      </c>
      <c r="F170" s="182"/>
      <c r="G170" s="183">
        <f>E170*F170</f>
        <v>0</v>
      </c>
      <c r="H170" s="184"/>
      <c r="I170" s="196" t="s">
        <v>151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20" t="s">
        <v>2840</v>
      </c>
      <c r="D171" s="175"/>
      <c r="E171" s="178"/>
      <c r="F171" s="185"/>
      <c r="G171" s="186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5" t="str">
        <f>C171</f>
        <v>Z/PT.3</v>
      </c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20" t="s">
        <v>2838</v>
      </c>
      <c r="D172" s="175"/>
      <c r="E172" s="178"/>
      <c r="F172" s="185"/>
      <c r="G172" s="186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5" t="str">
        <f>C172</f>
        <v>podhrabová deska ceněna zvlášť</v>
      </c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>
        <v>37</v>
      </c>
      <c r="B173" s="172" t="s">
        <v>2841</v>
      </c>
      <c r="C173" s="219" t="s">
        <v>2842</v>
      </c>
      <c r="D173" s="174" t="s">
        <v>344</v>
      </c>
      <c r="E173" s="177">
        <v>5</v>
      </c>
      <c r="F173" s="182"/>
      <c r="G173" s="183">
        <f>E173*F173</f>
        <v>0</v>
      </c>
      <c r="H173" s="184" t="s">
        <v>499</v>
      </c>
      <c r="I173" s="196" t="s">
        <v>207</v>
      </c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>
        <v>21</v>
      </c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/>
      <c r="B174" s="172"/>
      <c r="C174" s="220" t="s">
        <v>2843</v>
      </c>
      <c r="D174" s="175"/>
      <c r="E174" s="178"/>
      <c r="F174" s="185"/>
      <c r="G174" s="186"/>
      <c r="H174" s="184"/>
      <c r="I174" s="196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5" t="str">
        <f>C174</f>
        <v>Z/BT.1</v>
      </c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72"/>
      <c r="C175" s="220" t="s">
        <v>2844</v>
      </c>
      <c r="D175" s="175"/>
      <c r="E175" s="178"/>
      <c r="F175" s="185"/>
      <c r="G175" s="186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5" t="str">
        <f>C175</f>
        <v>Včetně doplňku, pomocného materiálu a jejich montáže. Viz výpis.</v>
      </c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>
        <v>38</v>
      </c>
      <c r="B176" s="172" t="s">
        <v>2845</v>
      </c>
      <c r="C176" s="219" t="s">
        <v>2846</v>
      </c>
      <c r="D176" s="174" t="s">
        <v>344</v>
      </c>
      <c r="E176" s="177">
        <v>5</v>
      </c>
      <c r="F176" s="182"/>
      <c r="G176" s="183">
        <f>E176*F176</f>
        <v>0</v>
      </c>
      <c r="H176" s="184"/>
      <c r="I176" s="196" t="s">
        <v>151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/>
      <c r="B177" s="172"/>
      <c r="C177" s="220" t="s">
        <v>2847</v>
      </c>
      <c r="D177" s="175"/>
      <c r="E177" s="178"/>
      <c r="F177" s="185"/>
      <c r="G177" s="186"/>
      <c r="H177" s="184"/>
      <c r="I177" s="196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5" t="str">
        <f>C177</f>
        <v>Z/BT.2</v>
      </c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72"/>
      <c r="C178" s="220" t="s">
        <v>2844</v>
      </c>
      <c r="D178" s="175"/>
      <c r="E178" s="178"/>
      <c r="F178" s="185"/>
      <c r="G178" s="186"/>
      <c r="H178" s="184"/>
      <c r="I178" s="196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5" t="str">
        <f>C178</f>
        <v>Včetně doplňku, pomocného materiálu a jejich montáže. Viz výpis.</v>
      </c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>
        <v>39</v>
      </c>
      <c r="B179" s="172" t="s">
        <v>2848</v>
      </c>
      <c r="C179" s="219" t="s">
        <v>2849</v>
      </c>
      <c r="D179" s="174" t="s">
        <v>807</v>
      </c>
      <c r="E179" s="177">
        <v>200</v>
      </c>
      <c r="F179" s="182"/>
      <c r="G179" s="183">
        <f>E179*F179</f>
        <v>0</v>
      </c>
      <c r="H179" s="184"/>
      <c r="I179" s="196" t="s">
        <v>151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>
        <v>21</v>
      </c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>
      <c r="A180" s="190" t="s">
        <v>145</v>
      </c>
      <c r="B180" s="171" t="s">
        <v>2850</v>
      </c>
      <c r="C180" s="218" t="s">
        <v>2851</v>
      </c>
      <c r="D180" s="173"/>
      <c r="E180" s="176"/>
      <c r="F180" s="187">
        <f>SUM(G181:G183)</f>
        <v>0</v>
      </c>
      <c r="G180" s="188"/>
      <c r="H180" s="181"/>
      <c r="I180" s="195"/>
    </row>
    <row r="181" spans="1:60" outlineLevel="1">
      <c r="A181" s="191"/>
      <c r="B181" s="225" t="s">
        <v>2852</v>
      </c>
      <c r="C181" s="239"/>
      <c r="D181" s="226"/>
      <c r="E181" s="229"/>
      <c r="F181" s="232"/>
      <c r="G181" s="233"/>
      <c r="H181" s="184"/>
      <c r="I181" s="196"/>
      <c r="J181" s="164"/>
      <c r="K181" s="164">
        <v>1</v>
      </c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69" t="s">
        <v>2853</v>
      </c>
      <c r="C182" s="221"/>
      <c r="D182" s="192"/>
      <c r="E182" s="193"/>
      <c r="F182" s="194"/>
      <c r="G182" s="189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ht="13.5" outlineLevel="1" thickBot="1">
      <c r="A183" s="206">
        <v>40</v>
      </c>
      <c r="B183" s="207" t="s">
        <v>2854</v>
      </c>
      <c r="C183" s="222" t="s">
        <v>2855</v>
      </c>
      <c r="D183" s="208" t="s">
        <v>217</v>
      </c>
      <c r="E183" s="209">
        <v>400</v>
      </c>
      <c r="F183" s="210"/>
      <c r="G183" s="211">
        <f>E183*F183</f>
        <v>0</v>
      </c>
      <c r="H183" s="212" t="s">
        <v>2850</v>
      </c>
      <c r="I183" s="213" t="s">
        <v>207</v>
      </c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>
        <v>21</v>
      </c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hidden="1">
      <c r="C184" s="105"/>
      <c r="AK184">
        <f>SUM(AK1:AK183)</f>
        <v>0</v>
      </c>
      <c r="AL184">
        <f>SUM(AL1:AL183)</f>
        <v>0</v>
      </c>
      <c r="AN184">
        <v>15</v>
      </c>
      <c r="AO184">
        <v>21</v>
      </c>
    </row>
    <row r="185" spans="1:60" ht="13.5" hidden="1" thickBot="1">
      <c r="A185" s="235"/>
      <c r="B185" s="236" t="s">
        <v>212</v>
      </c>
      <c r="C185" s="242"/>
      <c r="D185" s="237"/>
      <c r="E185" s="237"/>
      <c r="F185" s="237"/>
      <c r="G185" s="238">
        <f>F8+F67+F101+F148+F160+F164+F180</f>
        <v>0</v>
      </c>
      <c r="AN185">
        <f>SUMIF(AM8:AM184,AN184,G8:G184)</f>
        <v>0</v>
      </c>
      <c r="AO185">
        <f>SUMIF(AM8:AM184,AO184,G8:G184)</f>
        <v>0</v>
      </c>
    </row>
  </sheetData>
  <sheetProtection password="D8FF" sheet="1"/>
  <mergeCells count="73">
    <mergeCell ref="B182:G182"/>
    <mergeCell ref="C174:G174"/>
    <mergeCell ref="C175:G175"/>
    <mergeCell ref="C177:G177"/>
    <mergeCell ref="C178:G178"/>
    <mergeCell ref="F180:G180"/>
    <mergeCell ref="B181:G181"/>
    <mergeCell ref="F164:G164"/>
    <mergeCell ref="B165:G165"/>
    <mergeCell ref="C168:G168"/>
    <mergeCell ref="C169:G169"/>
    <mergeCell ref="C171:G171"/>
    <mergeCell ref="C172:G172"/>
    <mergeCell ref="B150:G150"/>
    <mergeCell ref="B153:G153"/>
    <mergeCell ref="B154:G154"/>
    <mergeCell ref="F160:G160"/>
    <mergeCell ref="B161:G161"/>
    <mergeCell ref="B162:G162"/>
    <mergeCell ref="B111:G111"/>
    <mergeCell ref="B123:G123"/>
    <mergeCell ref="B124:G124"/>
    <mergeCell ref="C126:G126"/>
    <mergeCell ref="F148:G148"/>
    <mergeCell ref="B149:G149"/>
    <mergeCell ref="C97:G97"/>
    <mergeCell ref="B98:G98"/>
    <mergeCell ref="B99:G99"/>
    <mergeCell ref="F101:G101"/>
    <mergeCell ref="B102:G102"/>
    <mergeCell ref="B110:G110"/>
    <mergeCell ref="B86:G86"/>
    <mergeCell ref="B87:G87"/>
    <mergeCell ref="B89:G89"/>
    <mergeCell ref="B90:G90"/>
    <mergeCell ref="B93:G93"/>
    <mergeCell ref="B94:G94"/>
    <mergeCell ref="B69:G69"/>
    <mergeCell ref="B72:G72"/>
    <mergeCell ref="B73:G73"/>
    <mergeCell ref="B78:G78"/>
    <mergeCell ref="C80:G80"/>
    <mergeCell ref="B84:G84"/>
    <mergeCell ref="B52:G52"/>
    <mergeCell ref="B53:G53"/>
    <mergeCell ref="C55:G55"/>
    <mergeCell ref="C65:G65"/>
    <mergeCell ref="F67:G67"/>
    <mergeCell ref="B68:G68"/>
    <mergeCell ref="B39:G39"/>
    <mergeCell ref="B40:G40"/>
    <mergeCell ref="B43:G43"/>
    <mergeCell ref="B44:G44"/>
    <mergeCell ref="B48:G48"/>
    <mergeCell ref="B49:G49"/>
    <mergeCell ref="B25:G25"/>
    <mergeCell ref="B26:G26"/>
    <mergeCell ref="B30:G30"/>
    <mergeCell ref="B31:G31"/>
    <mergeCell ref="B34:G34"/>
    <mergeCell ref="B35:G35"/>
    <mergeCell ref="B9:G9"/>
    <mergeCell ref="B10:G10"/>
    <mergeCell ref="B17:G17"/>
    <mergeCell ref="B18:G18"/>
    <mergeCell ref="C20:G20"/>
    <mergeCell ref="B24:G24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18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113</v>
      </c>
      <c r="C4" s="168" t="s">
        <v>114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SUM(G9:G64)</f>
        <v>0</v>
      </c>
      <c r="G8" s="180"/>
      <c r="H8" s="181"/>
      <c r="I8" s="195"/>
      <c r="J8" s="54"/>
    </row>
    <row r="9" spans="1:60" outlineLevel="1">
      <c r="A9" s="191"/>
      <c r="B9" s="225" t="s">
        <v>2856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69" t="s">
        <v>2857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s odstraněním kořenů a s případným nutným odklizením křovin a stromů na hromady na vzdálenost do 50 m nebo s naložením na dopravní prostředek, do sklonu terénu 1 : 5,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2858</v>
      </c>
      <c r="C11" s="219" t="s">
        <v>2859</v>
      </c>
      <c r="D11" s="174" t="s">
        <v>217</v>
      </c>
      <c r="E11" s="177">
        <v>250</v>
      </c>
      <c r="F11" s="182"/>
      <c r="G11" s="183">
        <f>E11*F11</f>
        <v>0</v>
      </c>
      <c r="H11" s="184" t="s">
        <v>257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2860</v>
      </c>
      <c r="D12" s="227"/>
      <c r="E12" s="230">
        <v>250</v>
      </c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69" t="s">
        <v>2861</v>
      </c>
      <c r="C13" s="221"/>
      <c r="D13" s="192"/>
      <c r="E13" s="193"/>
      <c r="F13" s="194"/>
      <c r="G13" s="189"/>
      <c r="H13" s="184"/>
      <c r="I13" s="196"/>
      <c r="J13" s="163"/>
      <c r="K13" s="164">
        <v>1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69" t="s">
        <v>2862</v>
      </c>
      <c r="C14" s="221"/>
      <c r="D14" s="192"/>
      <c r="E14" s="193"/>
      <c r="F14" s="194"/>
      <c r="G14" s="189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2</v>
      </c>
      <c r="B15" s="172" t="s">
        <v>2863</v>
      </c>
      <c r="C15" s="219" t="s">
        <v>2864</v>
      </c>
      <c r="D15" s="174" t="s">
        <v>217</v>
      </c>
      <c r="E15" s="177">
        <v>250</v>
      </c>
      <c r="F15" s="182"/>
      <c r="G15" s="183">
        <f>E15*F15</f>
        <v>0</v>
      </c>
      <c r="H15" s="184" t="s">
        <v>257</v>
      </c>
      <c r="I15" s="196" t="s">
        <v>207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20" t="s">
        <v>2865</v>
      </c>
      <c r="D16" s="175"/>
      <c r="E16" s="178"/>
      <c r="F16" s="185"/>
      <c r="G16" s="186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Včetně nákladů na přihrnování křovin, očištění spáleniště, uložení popela a zbytků na hromadu.</v>
      </c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2860</v>
      </c>
      <c r="D17" s="227"/>
      <c r="E17" s="230">
        <v>250</v>
      </c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69" t="s">
        <v>2866</v>
      </c>
      <c r="C18" s="221"/>
      <c r="D18" s="192"/>
      <c r="E18" s="193"/>
      <c r="F18" s="194"/>
      <c r="G18" s="189"/>
      <c r="H18" s="184"/>
      <c r="I18" s="196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69" t="s">
        <v>2867</v>
      </c>
      <c r="C19" s="221"/>
      <c r="D19" s="192"/>
      <c r="E19" s="193"/>
      <c r="F19" s="194"/>
      <c r="G19" s="189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 t="str">
        <f>B19</f>
        <v>Sejmutí drnu tl. do 10 cm s nařezáním, vyrýpnutím, zvednutím, přemístěním a složením na vzdálenost do 50 m nebo s naložením na dopravní prostředek</v>
      </c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3</v>
      </c>
      <c r="B20" s="172" t="s">
        <v>2868</v>
      </c>
      <c r="C20" s="219" t="s">
        <v>2869</v>
      </c>
      <c r="D20" s="174" t="s">
        <v>217</v>
      </c>
      <c r="E20" s="177">
        <v>50</v>
      </c>
      <c r="F20" s="182"/>
      <c r="G20" s="183">
        <f>E20*F20</f>
        <v>0</v>
      </c>
      <c r="H20" s="184" t="s">
        <v>2729</v>
      </c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69" t="s">
        <v>2870</v>
      </c>
      <c r="C21" s="221"/>
      <c r="D21" s="192"/>
      <c r="E21" s="193"/>
      <c r="F21" s="194"/>
      <c r="G21" s="189"/>
      <c r="H21" s="184"/>
      <c r="I21" s="196"/>
      <c r="J21" s="163"/>
      <c r="K21" s="164">
        <v>1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ht="22.5" outlineLevel="1">
      <c r="A22" s="191"/>
      <c r="B22" s="169" t="s">
        <v>2871</v>
      </c>
      <c r="C22" s="221"/>
      <c r="D22" s="192"/>
      <c r="E22" s="193"/>
      <c r="F22" s="194"/>
      <c r="G22" s="189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 t="str">
        <f>B22</f>
        <v>s odřezáním kmene a odvětvením, včetně případného odklizení kmene a větví na oddělené hromady na vzdálenost do 50 m nebo s naložením na dopravní prostředek,</v>
      </c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69" t="s">
        <v>2872</v>
      </c>
      <c r="C23" s="221"/>
      <c r="D23" s="192"/>
      <c r="E23" s="193"/>
      <c r="F23" s="194"/>
      <c r="G23" s="189"/>
      <c r="H23" s="184"/>
      <c r="I23" s="196"/>
      <c r="J23" s="163"/>
      <c r="K23" s="164">
        <v>2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4</v>
      </c>
      <c r="B24" s="172" t="s">
        <v>2873</v>
      </c>
      <c r="C24" s="219" t="s">
        <v>2874</v>
      </c>
      <c r="D24" s="174" t="s">
        <v>344</v>
      </c>
      <c r="E24" s="177">
        <v>15</v>
      </c>
      <c r="F24" s="182"/>
      <c r="G24" s="183">
        <f>E24*F24</f>
        <v>0</v>
      </c>
      <c r="H24" s="184" t="s">
        <v>257</v>
      </c>
      <c r="I24" s="196" t="s">
        <v>207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2875</v>
      </c>
      <c r="C25" s="221"/>
      <c r="D25" s="192"/>
      <c r="E25" s="193"/>
      <c r="F25" s="194"/>
      <c r="G25" s="189"/>
      <c r="H25" s="184"/>
      <c r="I25" s="196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69" t="s">
        <v>2876</v>
      </c>
      <c r="C26" s="221"/>
      <c r="D26" s="192"/>
      <c r="E26" s="193"/>
      <c r="F26" s="194"/>
      <c r="G26" s="189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69" t="s">
        <v>2877</v>
      </c>
      <c r="C27" s="221"/>
      <c r="D27" s="192"/>
      <c r="E27" s="193"/>
      <c r="F27" s="194"/>
      <c r="G27" s="189"/>
      <c r="H27" s="184"/>
      <c r="I27" s="196"/>
      <c r="J27" s="163"/>
      <c r="K27" s="164">
        <v>2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>
        <v>5</v>
      </c>
      <c r="B28" s="172" t="s">
        <v>2878</v>
      </c>
      <c r="C28" s="219" t="s">
        <v>2879</v>
      </c>
      <c r="D28" s="174" t="s">
        <v>256</v>
      </c>
      <c r="E28" s="177">
        <v>18</v>
      </c>
      <c r="F28" s="182"/>
      <c r="G28" s="183">
        <f>E28*F28</f>
        <v>0</v>
      </c>
      <c r="H28" s="184" t="s">
        <v>257</v>
      </c>
      <c r="I28" s="196" t="s">
        <v>207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40" t="s">
        <v>2880</v>
      </c>
      <c r="D29" s="227"/>
      <c r="E29" s="230">
        <v>18</v>
      </c>
      <c r="F29" s="183"/>
      <c r="G29" s="183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69" t="s">
        <v>2881</v>
      </c>
      <c r="C30" s="221"/>
      <c r="D30" s="192"/>
      <c r="E30" s="193"/>
      <c r="F30" s="194"/>
      <c r="G30" s="189"/>
      <c r="H30" s="184"/>
      <c r="I30" s="196"/>
      <c r="J30" s="163"/>
      <c r="K30" s="164">
        <v>3</v>
      </c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6</v>
      </c>
      <c r="B31" s="172" t="s">
        <v>2882</v>
      </c>
      <c r="C31" s="219" t="s">
        <v>2883</v>
      </c>
      <c r="D31" s="174" t="s">
        <v>256</v>
      </c>
      <c r="E31" s="177">
        <v>18</v>
      </c>
      <c r="F31" s="182"/>
      <c r="G31" s="183">
        <f>E31*F31</f>
        <v>0</v>
      </c>
      <c r="H31" s="184" t="s">
        <v>257</v>
      </c>
      <c r="I31" s="196" t="s">
        <v>207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860</v>
      </c>
      <c r="C32" s="221"/>
      <c r="D32" s="192"/>
      <c r="E32" s="193"/>
      <c r="F32" s="194"/>
      <c r="G32" s="189"/>
      <c r="H32" s="184"/>
      <c r="I32" s="196"/>
      <c r="J32" s="163"/>
      <c r="K32" s="164">
        <v>1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ht="22.5" outlineLevel="1">
      <c r="A33" s="191"/>
      <c r="B33" s="169" t="s">
        <v>861</v>
      </c>
      <c r="C33" s="221"/>
      <c r="D33" s="192"/>
      <c r="E33" s="193"/>
      <c r="F33" s="194"/>
      <c r="G33" s="189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5" t="str">
        <f>B33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7</v>
      </c>
      <c r="B34" s="172" t="s">
        <v>862</v>
      </c>
      <c r="C34" s="219" t="s">
        <v>863</v>
      </c>
      <c r="D34" s="174" t="s">
        <v>256</v>
      </c>
      <c r="E34" s="177">
        <v>2.8</v>
      </c>
      <c r="F34" s="182"/>
      <c r="G34" s="183">
        <f>E34*F34</f>
        <v>0</v>
      </c>
      <c r="H34" s="184" t="s">
        <v>257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2884</v>
      </c>
      <c r="D35" s="227"/>
      <c r="E35" s="230">
        <v>2.8</v>
      </c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69" t="s">
        <v>461</v>
      </c>
      <c r="C36" s="221"/>
      <c r="D36" s="192"/>
      <c r="E36" s="193"/>
      <c r="F36" s="194"/>
      <c r="G36" s="189"/>
      <c r="H36" s="184"/>
      <c r="I36" s="196"/>
      <c r="J36" s="163"/>
      <c r="K36" s="164">
        <v>1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69" t="s">
        <v>462</v>
      </c>
      <c r="C37" s="221"/>
      <c r="D37" s="192"/>
      <c r="E37" s="193"/>
      <c r="F37" s="194"/>
      <c r="G37" s="189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8</v>
      </c>
      <c r="B38" s="172" t="s">
        <v>463</v>
      </c>
      <c r="C38" s="219" t="s">
        <v>2885</v>
      </c>
      <c r="D38" s="174" t="s">
        <v>256</v>
      </c>
      <c r="E38" s="177">
        <v>0.5</v>
      </c>
      <c r="F38" s="182"/>
      <c r="G38" s="183">
        <f>E38*F38</f>
        <v>0</v>
      </c>
      <c r="H38" s="184" t="s">
        <v>257</v>
      </c>
      <c r="I38" s="196" t="s">
        <v>207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40" t="s">
        <v>2886</v>
      </c>
      <c r="D39" s="227"/>
      <c r="E39" s="230">
        <v>0.5</v>
      </c>
      <c r="F39" s="183"/>
      <c r="G39" s="183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69" t="s">
        <v>870</v>
      </c>
      <c r="C40" s="221"/>
      <c r="D40" s="192"/>
      <c r="E40" s="193"/>
      <c r="F40" s="194"/>
      <c r="G40" s="189"/>
      <c r="H40" s="184"/>
      <c r="I40" s="196"/>
      <c r="J40" s="163"/>
      <c r="K40" s="164">
        <v>1</v>
      </c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69" t="s">
        <v>871</v>
      </c>
      <c r="C41" s="221"/>
      <c r="D41" s="192"/>
      <c r="E41" s="193"/>
      <c r="F41" s="194"/>
      <c r="G41" s="189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>
        <v>9</v>
      </c>
      <c r="B42" s="172" t="s">
        <v>872</v>
      </c>
      <c r="C42" s="219" t="s">
        <v>873</v>
      </c>
      <c r="D42" s="174" t="s">
        <v>256</v>
      </c>
      <c r="E42" s="177">
        <v>3.5</v>
      </c>
      <c r="F42" s="182"/>
      <c r="G42" s="183">
        <f>E42*F42</f>
        <v>0</v>
      </c>
      <c r="H42" s="184" t="s">
        <v>257</v>
      </c>
      <c r="I42" s="196" t="s">
        <v>207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69" t="s">
        <v>2712</v>
      </c>
      <c r="C43" s="221"/>
      <c r="D43" s="192"/>
      <c r="E43" s="193"/>
      <c r="F43" s="194"/>
      <c r="G43" s="189"/>
      <c r="H43" s="184"/>
      <c r="I43" s="196"/>
      <c r="J43" s="163"/>
      <c r="K43" s="164">
        <v>1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69" t="s">
        <v>2713</v>
      </c>
      <c r="C44" s="221"/>
      <c r="D44" s="192"/>
      <c r="E44" s="193"/>
      <c r="F44" s="194"/>
      <c r="G44" s="189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69" t="s">
        <v>2714</v>
      </c>
      <c r="C45" s="221"/>
      <c r="D45" s="192"/>
      <c r="E45" s="193"/>
      <c r="F45" s="194"/>
      <c r="G45" s="189"/>
      <c r="H45" s="184"/>
      <c r="I45" s="196"/>
      <c r="J45" s="163"/>
      <c r="K45" s="164">
        <v>2</v>
      </c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>
        <v>10</v>
      </c>
      <c r="B46" s="172" t="s">
        <v>2715</v>
      </c>
      <c r="C46" s="219" t="s">
        <v>2716</v>
      </c>
      <c r="D46" s="174" t="s">
        <v>256</v>
      </c>
      <c r="E46" s="177">
        <v>3</v>
      </c>
      <c r="F46" s="182"/>
      <c r="G46" s="183">
        <f>E46*F46</f>
        <v>0</v>
      </c>
      <c r="H46" s="184" t="s">
        <v>257</v>
      </c>
      <c r="I46" s="196" t="s">
        <v>207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2887</v>
      </c>
      <c r="D47" s="227"/>
      <c r="E47" s="230">
        <v>3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69" t="s">
        <v>2719</v>
      </c>
      <c r="C48" s="221"/>
      <c r="D48" s="192"/>
      <c r="E48" s="193"/>
      <c r="F48" s="194"/>
      <c r="G48" s="189"/>
      <c r="H48" s="184"/>
      <c r="I48" s="196"/>
      <c r="J48" s="163"/>
      <c r="K48" s="164">
        <v>1</v>
      </c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69" t="s">
        <v>2720</v>
      </c>
      <c r="C49" s="221"/>
      <c r="D49" s="192"/>
      <c r="E49" s="193"/>
      <c r="F49" s="194"/>
      <c r="G49" s="189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>
        <v>11</v>
      </c>
      <c r="B50" s="172" t="s">
        <v>2721</v>
      </c>
      <c r="C50" s="219" t="s">
        <v>2888</v>
      </c>
      <c r="D50" s="174" t="s">
        <v>217</v>
      </c>
      <c r="E50" s="177">
        <v>4</v>
      </c>
      <c r="F50" s="182"/>
      <c r="G50" s="183">
        <f>E50*F50</f>
        <v>0</v>
      </c>
      <c r="H50" s="184" t="s">
        <v>257</v>
      </c>
      <c r="I50" s="196" t="s">
        <v>207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40" t="s">
        <v>2889</v>
      </c>
      <c r="D51" s="227"/>
      <c r="E51" s="230">
        <v>4</v>
      </c>
      <c r="F51" s="183"/>
      <c r="G51" s="183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69" t="s">
        <v>482</v>
      </c>
      <c r="C52" s="221"/>
      <c r="D52" s="192"/>
      <c r="E52" s="193"/>
      <c r="F52" s="194"/>
      <c r="G52" s="189"/>
      <c r="H52" s="184"/>
      <c r="I52" s="196"/>
      <c r="J52" s="164"/>
      <c r="K52" s="164">
        <v>1</v>
      </c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69" t="s">
        <v>483</v>
      </c>
      <c r="C53" s="221"/>
      <c r="D53" s="192"/>
      <c r="E53" s="193"/>
      <c r="F53" s="194"/>
      <c r="G53" s="189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5" t="str">
        <f>B53</f>
        <v>sypaninou z vhodných hornin tř. 1 - 4 nebo materiálem, uloženým ve vzdálenosti do 30 m od vnějšího kraje objektu, pro jakoukoliv míru zhutnění,</v>
      </c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12</v>
      </c>
      <c r="B54" s="172" t="s">
        <v>484</v>
      </c>
      <c r="C54" s="219" t="s">
        <v>2890</v>
      </c>
      <c r="D54" s="174" t="s">
        <v>256</v>
      </c>
      <c r="E54" s="177">
        <v>4.84</v>
      </c>
      <c r="F54" s="182"/>
      <c r="G54" s="183">
        <f>E54*F54</f>
        <v>0</v>
      </c>
      <c r="H54" s="184" t="s">
        <v>257</v>
      </c>
      <c r="I54" s="196" t="s">
        <v>207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0" t="s">
        <v>2891</v>
      </c>
      <c r="D55" s="227"/>
      <c r="E55" s="230">
        <v>3.84</v>
      </c>
      <c r="F55" s="183"/>
      <c r="G55" s="183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0" t="s">
        <v>56</v>
      </c>
      <c r="D56" s="227"/>
      <c r="E56" s="230">
        <v>1</v>
      </c>
      <c r="F56" s="183"/>
      <c r="G56" s="183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69" t="s">
        <v>2892</v>
      </c>
      <c r="C57" s="221"/>
      <c r="D57" s="192"/>
      <c r="E57" s="193"/>
      <c r="F57" s="194"/>
      <c r="G57" s="189"/>
      <c r="H57" s="184"/>
      <c r="I57" s="196"/>
      <c r="J57" s="164"/>
      <c r="K57" s="164">
        <v>1</v>
      </c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69" t="s">
        <v>2893</v>
      </c>
      <c r="C58" s="221"/>
      <c r="D58" s="192"/>
      <c r="E58" s="193"/>
      <c r="F58" s="194"/>
      <c r="G58" s="189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13</v>
      </c>
      <c r="B59" s="172" t="s">
        <v>2894</v>
      </c>
      <c r="C59" s="219" t="s">
        <v>2895</v>
      </c>
      <c r="D59" s="174" t="s">
        <v>217</v>
      </c>
      <c r="E59" s="177">
        <v>12</v>
      </c>
      <c r="F59" s="182"/>
      <c r="G59" s="183">
        <f>E59*F59</f>
        <v>0</v>
      </c>
      <c r="H59" s="184" t="s">
        <v>257</v>
      </c>
      <c r="I59" s="196" t="s">
        <v>207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40" t="s">
        <v>2896</v>
      </c>
      <c r="D60" s="227"/>
      <c r="E60" s="230">
        <v>12</v>
      </c>
      <c r="F60" s="183"/>
      <c r="G60" s="183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69" t="s">
        <v>2897</v>
      </c>
      <c r="C61" s="221"/>
      <c r="D61" s="192"/>
      <c r="E61" s="193"/>
      <c r="F61" s="194"/>
      <c r="G61" s="189"/>
      <c r="H61" s="184"/>
      <c r="I61" s="196"/>
      <c r="J61" s="164"/>
      <c r="K61" s="164">
        <v>1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69" t="s">
        <v>2898</v>
      </c>
      <c r="C62" s="221"/>
      <c r="D62" s="192"/>
      <c r="E62" s="193"/>
      <c r="F62" s="194"/>
      <c r="G62" s="189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>
        <v>14</v>
      </c>
      <c r="B63" s="172" t="s">
        <v>2899</v>
      </c>
      <c r="C63" s="219" t="s">
        <v>2900</v>
      </c>
      <c r="D63" s="174" t="s">
        <v>217</v>
      </c>
      <c r="E63" s="177">
        <v>60</v>
      </c>
      <c r="F63" s="182"/>
      <c r="G63" s="183">
        <f>E63*F63</f>
        <v>0</v>
      </c>
      <c r="H63" s="184" t="s">
        <v>257</v>
      </c>
      <c r="I63" s="196" t="s">
        <v>207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40" t="s">
        <v>2901</v>
      </c>
      <c r="D64" s="227"/>
      <c r="E64" s="230">
        <v>60</v>
      </c>
      <c r="F64" s="183"/>
      <c r="G64" s="183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>
      <c r="A65" s="190" t="s">
        <v>145</v>
      </c>
      <c r="B65" s="171" t="s">
        <v>58</v>
      </c>
      <c r="C65" s="218" t="s">
        <v>502</v>
      </c>
      <c r="D65" s="173"/>
      <c r="E65" s="176"/>
      <c r="F65" s="187">
        <f>SUM(G66:G93)</f>
        <v>0</v>
      </c>
      <c r="G65" s="188"/>
      <c r="H65" s="181"/>
      <c r="I65" s="195"/>
    </row>
    <row r="66" spans="1:60" outlineLevel="1">
      <c r="A66" s="191"/>
      <c r="B66" s="225" t="s">
        <v>891</v>
      </c>
      <c r="C66" s="239"/>
      <c r="D66" s="226"/>
      <c r="E66" s="229"/>
      <c r="F66" s="232"/>
      <c r="G66" s="233"/>
      <c r="H66" s="184"/>
      <c r="I66" s="196"/>
      <c r="J66" s="164"/>
      <c r="K66" s="164">
        <v>1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69" t="s">
        <v>892</v>
      </c>
      <c r="C67" s="221"/>
      <c r="D67" s="192"/>
      <c r="E67" s="193"/>
      <c r="F67" s="194"/>
      <c r="G67" s="189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>
        <v>15</v>
      </c>
      <c r="B68" s="172" t="s">
        <v>2902</v>
      </c>
      <c r="C68" s="219" t="s">
        <v>2903</v>
      </c>
      <c r="D68" s="174" t="s">
        <v>249</v>
      </c>
      <c r="E68" s="177">
        <v>8</v>
      </c>
      <c r="F68" s="182"/>
      <c r="G68" s="183">
        <f>E68*F68</f>
        <v>0</v>
      </c>
      <c r="H68" s="184" t="s">
        <v>494</v>
      </c>
      <c r="I68" s="196" t="s">
        <v>207</v>
      </c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>
        <v>21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69" t="s">
        <v>2763</v>
      </c>
      <c r="C69" s="221"/>
      <c r="D69" s="192"/>
      <c r="E69" s="193"/>
      <c r="F69" s="194"/>
      <c r="G69" s="189"/>
      <c r="H69" s="184"/>
      <c r="I69" s="196"/>
      <c r="J69" s="164"/>
      <c r="K69" s="164">
        <v>1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69" t="s">
        <v>2764</v>
      </c>
      <c r="C70" s="221"/>
      <c r="D70" s="192"/>
      <c r="E70" s="193"/>
      <c r="F70" s="194"/>
      <c r="G70" s="189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ht="22.5" outlineLevel="1">
      <c r="A71" s="191">
        <v>16</v>
      </c>
      <c r="B71" s="172" t="s">
        <v>2765</v>
      </c>
      <c r="C71" s="219" t="s">
        <v>2766</v>
      </c>
      <c r="D71" s="174" t="s">
        <v>217</v>
      </c>
      <c r="E71" s="177">
        <v>50</v>
      </c>
      <c r="F71" s="182"/>
      <c r="G71" s="183">
        <f>E71*F71</f>
        <v>0</v>
      </c>
      <c r="H71" s="184" t="s">
        <v>257</v>
      </c>
      <c r="I71" s="196" t="s">
        <v>207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69" t="s">
        <v>901</v>
      </c>
      <c r="C72" s="221"/>
      <c r="D72" s="192"/>
      <c r="E72" s="193"/>
      <c r="F72" s="194"/>
      <c r="G72" s="189"/>
      <c r="H72" s="184"/>
      <c r="I72" s="196"/>
      <c r="J72" s="164"/>
      <c r="K72" s="164">
        <v>1</v>
      </c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17</v>
      </c>
      <c r="B73" s="172" t="s">
        <v>902</v>
      </c>
      <c r="C73" s="219" t="s">
        <v>903</v>
      </c>
      <c r="D73" s="174" t="s">
        <v>256</v>
      </c>
      <c r="E73" s="177">
        <v>0.28000000000000003</v>
      </c>
      <c r="F73" s="182"/>
      <c r="G73" s="183">
        <f>E73*F73</f>
        <v>0</v>
      </c>
      <c r="H73" s="184" t="s">
        <v>904</v>
      </c>
      <c r="I73" s="196" t="s">
        <v>207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40" t="s">
        <v>2904</v>
      </c>
      <c r="D74" s="227"/>
      <c r="E74" s="230"/>
      <c r="F74" s="183"/>
      <c r="G74" s="183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2905</v>
      </c>
      <c r="D75" s="227"/>
      <c r="E75" s="230">
        <v>0.28000000000000003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69" t="s">
        <v>509</v>
      </c>
      <c r="C76" s="221"/>
      <c r="D76" s="192"/>
      <c r="E76" s="193"/>
      <c r="F76" s="194"/>
      <c r="G76" s="189"/>
      <c r="H76" s="184"/>
      <c r="I76" s="196"/>
      <c r="J76" s="164"/>
      <c r="K76" s="164">
        <v>1</v>
      </c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69" t="s">
        <v>510</v>
      </c>
      <c r="C77" s="221"/>
      <c r="D77" s="192"/>
      <c r="E77" s="193"/>
      <c r="F77" s="194"/>
      <c r="G77" s="189"/>
      <c r="H77" s="184"/>
      <c r="I77" s="196"/>
      <c r="J77" s="164"/>
      <c r="K77" s="164">
        <v>2</v>
      </c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>
        <v>18</v>
      </c>
      <c r="B78" s="172" t="s">
        <v>511</v>
      </c>
      <c r="C78" s="219" t="s">
        <v>2906</v>
      </c>
      <c r="D78" s="174" t="s">
        <v>256</v>
      </c>
      <c r="E78" s="177">
        <v>1.1200000000000001</v>
      </c>
      <c r="F78" s="182"/>
      <c r="G78" s="183">
        <f>E78*F78</f>
        <v>0</v>
      </c>
      <c r="H78" s="184" t="s">
        <v>507</v>
      </c>
      <c r="I78" s="196" t="s">
        <v>207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>
        <v>21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72"/>
      <c r="C79" s="240" t="s">
        <v>2907</v>
      </c>
      <c r="D79" s="227"/>
      <c r="E79" s="230">
        <v>1.1200000000000001</v>
      </c>
      <c r="F79" s="183"/>
      <c r="G79" s="183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69" t="s">
        <v>520</v>
      </c>
      <c r="C80" s="221"/>
      <c r="D80" s="192"/>
      <c r="E80" s="193"/>
      <c r="F80" s="194"/>
      <c r="G80" s="189"/>
      <c r="H80" s="184"/>
      <c r="I80" s="196"/>
      <c r="J80" s="164"/>
      <c r="K80" s="164">
        <v>1</v>
      </c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ht="22.5" outlineLevel="1">
      <c r="A81" s="191"/>
      <c r="B81" s="169" t="s">
        <v>521</v>
      </c>
      <c r="C81" s="221"/>
      <c r="D81" s="192"/>
      <c r="E81" s="193"/>
      <c r="F81" s="194"/>
      <c r="G81" s="189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5" t="str">
        <f>B81</f>
        <v>svislé nebo šikmé (odkloněné), půdorysně přímé nebo zalomené, stěn základových pasů ve volných nebo zapažených jámách, rýhách, šachtách, včetně případných vzpěr,</v>
      </c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19</v>
      </c>
      <c r="B82" s="172" t="s">
        <v>522</v>
      </c>
      <c r="C82" s="219" t="s">
        <v>523</v>
      </c>
      <c r="D82" s="174" t="s">
        <v>217</v>
      </c>
      <c r="E82" s="177">
        <v>1</v>
      </c>
      <c r="F82" s="182"/>
      <c r="G82" s="183">
        <f>E82*F82</f>
        <v>0</v>
      </c>
      <c r="H82" s="184" t="s">
        <v>507</v>
      </c>
      <c r="I82" s="196" t="s">
        <v>207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2908</v>
      </c>
      <c r="D83" s="227"/>
      <c r="E83" s="230">
        <v>1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>
        <v>20</v>
      </c>
      <c r="B84" s="172" t="s">
        <v>2909</v>
      </c>
      <c r="C84" s="219" t="s">
        <v>526</v>
      </c>
      <c r="D84" s="174" t="s">
        <v>217</v>
      </c>
      <c r="E84" s="177">
        <v>1</v>
      </c>
      <c r="F84" s="182"/>
      <c r="G84" s="183">
        <f>E84*F84</f>
        <v>0</v>
      </c>
      <c r="H84" s="184" t="s">
        <v>507</v>
      </c>
      <c r="I84" s="196" t="s">
        <v>207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20" t="s">
        <v>527</v>
      </c>
      <c r="D85" s="175"/>
      <c r="E85" s="178"/>
      <c r="F85" s="185"/>
      <c r="G85" s="186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5" t="str">
        <f>C85</f>
        <v>Včetně očištění, vytřídění a uložení bednicího materiálu.</v>
      </c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69" t="s">
        <v>972</v>
      </c>
      <c r="C86" s="221"/>
      <c r="D86" s="192"/>
      <c r="E86" s="193"/>
      <c r="F86" s="194"/>
      <c r="G86" s="189"/>
      <c r="H86" s="184"/>
      <c r="I86" s="196"/>
      <c r="J86" s="164"/>
      <c r="K86" s="164">
        <v>1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69" t="s">
        <v>973</v>
      </c>
      <c r="C87" s="221"/>
      <c r="D87" s="192"/>
      <c r="E87" s="193"/>
      <c r="F87" s="194"/>
      <c r="G87" s="189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>
        <v>21</v>
      </c>
      <c r="B88" s="172" t="s">
        <v>2910</v>
      </c>
      <c r="C88" s="219" t="s">
        <v>2911</v>
      </c>
      <c r="D88" s="174" t="s">
        <v>344</v>
      </c>
      <c r="E88" s="177">
        <v>1</v>
      </c>
      <c r="F88" s="182"/>
      <c r="G88" s="183">
        <f>E88*F88</f>
        <v>0</v>
      </c>
      <c r="H88" s="184" t="s">
        <v>507</v>
      </c>
      <c r="I88" s="196" t="s">
        <v>207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69" t="s">
        <v>980</v>
      </c>
      <c r="C89" s="221"/>
      <c r="D89" s="192"/>
      <c r="E89" s="193"/>
      <c r="F89" s="194"/>
      <c r="G89" s="189"/>
      <c r="H89" s="184"/>
      <c r="I89" s="196"/>
      <c r="J89" s="164"/>
      <c r="K89" s="164">
        <v>1</v>
      </c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69" t="s">
        <v>981</v>
      </c>
      <c r="C90" s="221"/>
      <c r="D90" s="192"/>
      <c r="E90" s="193"/>
      <c r="F90" s="194"/>
      <c r="G90" s="189"/>
      <c r="H90" s="184"/>
      <c r="I90" s="196"/>
      <c r="J90" s="164"/>
      <c r="K90" s="164">
        <v>2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>
        <v>22</v>
      </c>
      <c r="B91" s="172" t="s">
        <v>982</v>
      </c>
      <c r="C91" s="219" t="s">
        <v>2912</v>
      </c>
      <c r="D91" s="174" t="s">
        <v>426</v>
      </c>
      <c r="E91" s="177">
        <v>7.8399999999999997E-2</v>
      </c>
      <c r="F91" s="182"/>
      <c r="G91" s="183">
        <f>E91*F91</f>
        <v>0</v>
      </c>
      <c r="H91" s="184" t="s">
        <v>507</v>
      </c>
      <c r="I91" s="196" t="s">
        <v>207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2913</v>
      </c>
      <c r="D92" s="227"/>
      <c r="E92" s="230">
        <v>7.8399999999999997E-2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>
        <v>23</v>
      </c>
      <c r="B93" s="172" t="s">
        <v>496</v>
      </c>
      <c r="C93" s="219" t="s">
        <v>497</v>
      </c>
      <c r="D93" s="174" t="s">
        <v>498</v>
      </c>
      <c r="E93" s="177">
        <v>4</v>
      </c>
      <c r="F93" s="182"/>
      <c r="G93" s="183">
        <f>E93*F93</f>
        <v>0</v>
      </c>
      <c r="H93" s="184" t="s">
        <v>499</v>
      </c>
      <c r="I93" s="196" t="s">
        <v>207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>
      <c r="A94" s="190" t="s">
        <v>145</v>
      </c>
      <c r="B94" s="171" t="s">
        <v>550</v>
      </c>
      <c r="C94" s="218" t="s">
        <v>551</v>
      </c>
      <c r="D94" s="173"/>
      <c r="E94" s="176"/>
      <c r="F94" s="187">
        <f>SUM(G95:G102)</f>
        <v>0</v>
      </c>
      <c r="G94" s="188"/>
      <c r="H94" s="181"/>
      <c r="I94" s="195"/>
    </row>
    <row r="95" spans="1:60" outlineLevel="1">
      <c r="A95" s="191"/>
      <c r="B95" s="225" t="s">
        <v>986</v>
      </c>
      <c r="C95" s="239"/>
      <c r="D95" s="226"/>
      <c r="E95" s="229"/>
      <c r="F95" s="232"/>
      <c r="G95" s="233"/>
      <c r="H95" s="184"/>
      <c r="I95" s="196"/>
      <c r="J95" s="164"/>
      <c r="K95" s="164">
        <v>1</v>
      </c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69" t="s">
        <v>987</v>
      </c>
      <c r="C96" s="221"/>
      <c r="D96" s="192"/>
      <c r="E96" s="193"/>
      <c r="F96" s="194"/>
      <c r="G96" s="189"/>
      <c r="H96" s="184"/>
      <c r="I96" s="196"/>
      <c r="J96" s="164"/>
      <c r="K96" s="164">
        <v>2</v>
      </c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>
        <v>24</v>
      </c>
      <c r="B97" s="172" t="s">
        <v>988</v>
      </c>
      <c r="C97" s="219" t="s">
        <v>983</v>
      </c>
      <c r="D97" s="174" t="s">
        <v>426</v>
      </c>
      <c r="E97" s="177">
        <v>0.12</v>
      </c>
      <c r="F97" s="182"/>
      <c r="G97" s="183">
        <f>E97*F97</f>
        <v>0</v>
      </c>
      <c r="H97" s="184" t="s">
        <v>507</v>
      </c>
      <c r="I97" s="196" t="s">
        <v>207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40" t="s">
        <v>2914</v>
      </c>
      <c r="D98" s="227"/>
      <c r="E98" s="230">
        <v>0.12</v>
      </c>
      <c r="F98" s="183"/>
      <c r="G98" s="183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69" t="s">
        <v>992</v>
      </c>
      <c r="C99" s="221"/>
      <c r="D99" s="192"/>
      <c r="E99" s="193"/>
      <c r="F99" s="194"/>
      <c r="G99" s="189"/>
      <c r="H99" s="184"/>
      <c r="I99" s="196"/>
      <c r="J99" s="164"/>
      <c r="K99" s="164">
        <v>1</v>
      </c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/>
      <c r="B100" s="169" t="s">
        <v>993</v>
      </c>
      <c r="C100" s="221"/>
      <c r="D100" s="192"/>
      <c r="E100" s="193"/>
      <c r="F100" s="194"/>
      <c r="G100" s="189"/>
      <c r="H100" s="184"/>
      <c r="I100" s="196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>
        <v>25</v>
      </c>
      <c r="B101" s="172" t="s">
        <v>994</v>
      </c>
      <c r="C101" s="219" t="s">
        <v>995</v>
      </c>
      <c r="D101" s="174" t="s">
        <v>217</v>
      </c>
      <c r="E101" s="177">
        <v>4</v>
      </c>
      <c r="F101" s="182"/>
      <c r="G101" s="183">
        <f>E101*F101</f>
        <v>0</v>
      </c>
      <c r="H101" s="184" t="s">
        <v>507</v>
      </c>
      <c r="I101" s="196" t="s">
        <v>207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2915</v>
      </c>
      <c r="D102" s="227"/>
      <c r="E102" s="230">
        <v>4</v>
      </c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>
      <c r="A103" s="190" t="s">
        <v>145</v>
      </c>
      <c r="B103" s="171" t="s">
        <v>678</v>
      </c>
      <c r="C103" s="218" t="s">
        <v>679</v>
      </c>
      <c r="D103" s="173"/>
      <c r="E103" s="176"/>
      <c r="F103" s="187">
        <f>SUM(G104:G112)</f>
        <v>0</v>
      </c>
      <c r="G103" s="188"/>
      <c r="H103" s="181"/>
      <c r="I103" s="195"/>
    </row>
    <row r="104" spans="1:60" outlineLevel="1">
      <c r="A104" s="191"/>
      <c r="B104" s="225" t="s">
        <v>2787</v>
      </c>
      <c r="C104" s="239"/>
      <c r="D104" s="226"/>
      <c r="E104" s="229"/>
      <c r="F104" s="232"/>
      <c r="G104" s="233"/>
      <c r="H104" s="184"/>
      <c r="I104" s="196"/>
      <c r="J104" s="164"/>
      <c r="K104" s="164">
        <v>1</v>
      </c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>
        <v>26</v>
      </c>
      <c r="B105" s="172" t="s">
        <v>2916</v>
      </c>
      <c r="C105" s="219" t="s">
        <v>2917</v>
      </c>
      <c r="D105" s="174" t="s">
        <v>217</v>
      </c>
      <c r="E105" s="177">
        <v>45.5</v>
      </c>
      <c r="F105" s="182"/>
      <c r="G105" s="183">
        <f>E105*F105</f>
        <v>0</v>
      </c>
      <c r="H105" s="184" t="s">
        <v>218</v>
      </c>
      <c r="I105" s="196" t="s">
        <v>207</v>
      </c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>
        <v>21</v>
      </c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2918</v>
      </c>
      <c r="D106" s="227"/>
      <c r="E106" s="230">
        <v>37.5</v>
      </c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2919</v>
      </c>
      <c r="D107" s="227"/>
      <c r="E107" s="230">
        <v>8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69" t="s">
        <v>2920</v>
      </c>
      <c r="C108" s="221"/>
      <c r="D108" s="192"/>
      <c r="E108" s="193"/>
      <c r="F108" s="194"/>
      <c r="G108" s="189"/>
      <c r="H108" s="184"/>
      <c r="I108" s="196"/>
      <c r="J108" s="164"/>
      <c r="K108" s="164">
        <v>1</v>
      </c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69" t="s">
        <v>2921</v>
      </c>
      <c r="C109" s="221"/>
      <c r="D109" s="192"/>
      <c r="E109" s="193"/>
      <c r="F109" s="194"/>
      <c r="G109" s="189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>
        <v>27</v>
      </c>
      <c r="B110" s="172" t="s">
        <v>2922</v>
      </c>
      <c r="C110" s="219" t="s">
        <v>2923</v>
      </c>
      <c r="D110" s="174" t="s">
        <v>217</v>
      </c>
      <c r="E110" s="177">
        <v>45.5</v>
      </c>
      <c r="F110" s="182"/>
      <c r="G110" s="183">
        <f>E110*F110</f>
        <v>0</v>
      </c>
      <c r="H110" s="184" t="s">
        <v>218</v>
      </c>
      <c r="I110" s="196" t="s">
        <v>207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69" t="s">
        <v>2924</v>
      </c>
      <c r="C111" s="221"/>
      <c r="D111" s="192"/>
      <c r="E111" s="193"/>
      <c r="F111" s="194"/>
      <c r="G111" s="189"/>
      <c r="H111" s="184"/>
      <c r="I111" s="196"/>
      <c r="J111" s="164"/>
      <c r="K111" s="164">
        <v>1</v>
      </c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ht="22.5" outlineLevel="1">
      <c r="A112" s="191">
        <v>28</v>
      </c>
      <c r="B112" s="172" t="s">
        <v>2925</v>
      </c>
      <c r="C112" s="219" t="s">
        <v>2926</v>
      </c>
      <c r="D112" s="174" t="s">
        <v>217</v>
      </c>
      <c r="E112" s="177">
        <v>45.5</v>
      </c>
      <c r="F112" s="182"/>
      <c r="G112" s="183">
        <f>E112*F112</f>
        <v>0</v>
      </c>
      <c r="H112" s="184" t="s">
        <v>218</v>
      </c>
      <c r="I112" s="196" t="s">
        <v>207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>
      <c r="A113" s="190" t="s">
        <v>145</v>
      </c>
      <c r="B113" s="171" t="s">
        <v>724</v>
      </c>
      <c r="C113" s="218" t="s">
        <v>725</v>
      </c>
      <c r="D113" s="173"/>
      <c r="E113" s="176"/>
      <c r="F113" s="187">
        <f>SUM(G114:G116)</f>
        <v>0</v>
      </c>
      <c r="G113" s="188"/>
      <c r="H113" s="181"/>
      <c r="I113" s="195"/>
    </row>
    <row r="114" spans="1:60" outlineLevel="1">
      <c r="A114" s="191"/>
      <c r="B114" s="225" t="s">
        <v>2927</v>
      </c>
      <c r="C114" s="239"/>
      <c r="D114" s="226"/>
      <c r="E114" s="229"/>
      <c r="F114" s="232"/>
      <c r="G114" s="233"/>
      <c r="H114" s="184"/>
      <c r="I114" s="196"/>
      <c r="J114" s="164"/>
      <c r="K114" s="164">
        <v>1</v>
      </c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69" t="s">
        <v>2828</v>
      </c>
      <c r="C115" s="221"/>
      <c r="D115" s="192"/>
      <c r="E115" s="193"/>
      <c r="F115" s="194"/>
      <c r="G115" s="189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ht="13.5" outlineLevel="1" thickBot="1">
      <c r="A116" s="206">
        <v>29</v>
      </c>
      <c r="B116" s="207" t="s">
        <v>2928</v>
      </c>
      <c r="C116" s="222" t="s">
        <v>2929</v>
      </c>
      <c r="D116" s="208" t="s">
        <v>426</v>
      </c>
      <c r="E116" s="209">
        <v>39.199350000000003</v>
      </c>
      <c r="F116" s="210"/>
      <c r="G116" s="211">
        <f>E116*F116</f>
        <v>0</v>
      </c>
      <c r="H116" s="212" t="s">
        <v>218</v>
      </c>
      <c r="I116" s="213" t="s">
        <v>207</v>
      </c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>
        <v>21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hidden="1">
      <c r="C117" s="105"/>
      <c r="AK117">
        <f>SUM(AK1:AK116)</f>
        <v>0</v>
      </c>
      <c r="AL117">
        <f>SUM(AL1:AL116)</f>
        <v>0</v>
      </c>
      <c r="AN117">
        <v>15</v>
      </c>
      <c r="AO117">
        <v>21</v>
      </c>
    </row>
    <row r="118" spans="1:60" ht="13.5" hidden="1" thickBot="1">
      <c r="A118" s="235"/>
      <c r="B118" s="236" t="s">
        <v>212</v>
      </c>
      <c r="C118" s="242"/>
      <c r="D118" s="237"/>
      <c r="E118" s="237"/>
      <c r="F118" s="237"/>
      <c r="G118" s="238">
        <f>F8+F65+F94+F103+F113</f>
        <v>0</v>
      </c>
      <c r="AN118">
        <f>SUMIF(AM8:AM117,AN117,G8:G117)</f>
        <v>0</v>
      </c>
      <c r="AO118">
        <f>SUMIF(AM8:AM117,AO117,G8:G117)</f>
        <v>0</v>
      </c>
    </row>
  </sheetData>
  <sheetProtection password="D8FF" sheet="1"/>
  <mergeCells count="65">
    <mergeCell ref="B109:G109"/>
    <mergeCell ref="B111:G111"/>
    <mergeCell ref="F113:G113"/>
    <mergeCell ref="B114:G114"/>
    <mergeCell ref="B115:G115"/>
    <mergeCell ref="B96:G96"/>
    <mergeCell ref="B99:G99"/>
    <mergeCell ref="B100:G100"/>
    <mergeCell ref="F103:G103"/>
    <mergeCell ref="B104:G104"/>
    <mergeCell ref="B108:G108"/>
    <mergeCell ref="B86:G86"/>
    <mergeCell ref="B87:G87"/>
    <mergeCell ref="B89:G89"/>
    <mergeCell ref="B90:G90"/>
    <mergeCell ref="F94:G94"/>
    <mergeCell ref="B95:G95"/>
    <mergeCell ref="B72:G72"/>
    <mergeCell ref="B76:G76"/>
    <mergeCell ref="B77:G77"/>
    <mergeCell ref="B80:G80"/>
    <mergeCell ref="B81:G81"/>
    <mergeCell ref="C85:G85"/>
    <mergeCell ref="B62:G62"/>
    <mergeCell ref="F65:G65"/>
    <mergeCell ref="B66:G66"/>
    <mergeCell ref="B67:G67"/>
    <mergeCell ref="B69:G69"/>
    <mergeCell ref="B70:G70"/>
    <mergeCell ref="B49:G49"/>
    <mergeCell ref="B52:G52"/>
    <mergeCell ref="B53:G53"/>
    <mergeCell ref="B57:G57"/>
    <mergeCell ref="B58:G58"/>
    <mergeCell ref="B61:G61"/>
    <mergeCell ref="B40:G40"/>
    <mergeCell ref="B41:G41"/>
    <mergeCell ref="B43:G43"/>
    <mergeCell ref="B44:G44"/>
    <mergeCell ref="B45:G45"/>
    <mergeCell ref="B48:G48"/>
    <mergeCell ref="B27:G27"/>
    <mergeCell ref="B30:G30"/>
    <mergeCell ref="B32:G32"/>
    <mergeCell ref="B33:G33"/>
    <mergeCell ref="B36:G36"/>
    <mergeCell ref="B37:G37"/>
    <mergeCell ref="B19:G19"/>
    <mergeCell ref="B21:G21"/>
    <mergeCell ref="B22:G22"/>
    <mergeCell ref="B23:G23"/>
    <mergeCell ref="B25:G25"/>
    <mergeCell ref="B26:G26"/>
    <mergeCell ref="B9:G9"/>
    <mergeCell ref="B10:G10"/>
    <mergeCell ref="B13:G13"/>
    <mergeCell ref="B14:G14"/>
    <mergeCell ref="C16:G16"/>
    <mergeCell ref="B18:G1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42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115</v>
      </c>
      <c r="C4" s="168" t="s">
        <v>116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2930</v>
      </c>
      <c r="C8" s="218" t="s">
        <v>2931</v>
      </c>
      <c r="D8" s="173"/>
      <c r="E8" s="176"/>
      <c r="F8" s="179">
        <f>SUM(G9:G240)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2932</v>
      </c>
      <c r="C9" s="219" t="s">
        <v>2933</v>
      </c>
      <c r="D9" s="174" t="s">
        <v>2934</v>
      </c>
      <c r="E9" s="177">
        <v>5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72"/>
      <c r="C10" s="220" t="s">
        <v>2935</v>
      </c>
      <c r="D10" s="175"/>
      <c r="E10" s="178"/>
      <c r="F10" s="185"/>
      <c r="G10" s="186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Stohovatelná židle, nosnost 100 kg</v>
      </c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72"/>
      <c r="C11" s="220" t="s">
        <v>2936</v>
      </c>
      <c r="D11" s="175"/>
      <c r="E11" s="178"/>
      <c r="F11" s="185"/>
      <c r="G11" s="186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5" t="str">
        <f>C11</f>
        <v>SPECIFIKACE VIZ ČÁST DOKUMENTACE - INTERIÉR.</v>
      </c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2</v>
      </c>
      <c r="B12" s="172" t="s">
        <v>2937</v>
      </c>
      <c r="C12" s="219" t="s">
        <v>2938</v>
      </c>
      <c r="D12" s="174" t="s">
        <v>2934</v>
      </c>
      <c r="E12" s="177">
        <v>1</v>
      </c>
      <c r="F12" s="182"/>
      <c r="G12" s="183">
        <f>E12*F12</f>
        <v>0</v>
      </c>
      <c r="H12" s="184"/>
      <c r="I12" s="196" t="s">
        <v>151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20" t="s">
        <v>2939</v>
      </c>
      <c r="D13" s="175"/>
      <c r="E13" s="178"/>
      <c r="F13" s="185"/>
      <c r="G13" s="186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Věšák se šesti háčky</v>
      </c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20" t="s">
        <v>2936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SPECIFIKACE VIZ ČÁST DOKUMENTACE - INTERIÉR.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3</v>
      </c>
      <c r="B15" s="172" t="s">
        <v>2940</v>
      </c>
      <c r="C15" s="219" t="s">
        <v>2941</v>
      </c>
      <c r="D15" s="174" t="s">
        <v>2934</v>
      </c>
      <c r="E15" s="177">
        <v>2</v>
      </c>
      <c r="F15" s="182"/>
      <c r="G15" s="183">
        <f>E15*F15</f>
        <v>0</v>
      </c>
      <c r="H15" s="184"/>
      <c r="I15" s="196" t="s">
        <v>151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20" t="s">
        <v>2942</v>
      </c>
      <c r="D16" s="175"/>
      <c r="E16" s="178"/>
      <c r="F16" s="185"/>
      <c r="G16" s="186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Výškově nastavitelná, polohovatelná, kolečková židle s područkami</v>
      </c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20" t="s">
        <v>2936</v>
      </c>
      <c r="D17" s="175"/>
      <c r="E17" s="178"/>
      <c r="F17" s="185"/>
      <c r="G17" s="186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5" t="str">
        <f>C17</f>
        <v>SPECIFIKACE VIZ ČÁST DOKUMENTACE - INTERIÉR.</v>
      </c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4</v>
      </c>
      <c r="B18" s="172" t="s">
        <v>2943</v>
      </c>
      <c r="C18" s="219" t="s">
        <v>2944</v>
      </c>
      <c r="D18" s="174" t="s">
        <v>2934</v>
      </c>
      <c r="E18" s="177">
        <v>1</v>
      </c>
      <c r="F18" s="182"/>
      <c r="G18" s="183">
        <f>E18*F18</f>
        <v>0</v>
      </c>
      <c r="H18" s="184"/>
      <c r="I18" s="196" t="s">
        <v>151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20" t="s">
        <v>2945</v>
      </c>
      <c r="D19" s="175"/>
      <c r="E19" s="178"/>
      <c r="F19" s="185"/>
      <c r="G19" s="186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5" t="str">
        <f>C19</f>
        <v>Stůl + uzamykatelný šuplíkový kontejner</v>
      </c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20" t="s">
        <v>2936</v>
      </c>
      <c r="D20" s="175"/>
      <c r="E20" s="178"/>
      <c r="F20" s="185"/>
      <c r="G20" s="186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SPECIFIKACE VIZ ČÁST DOKUMENTACE - INTERIÉR.</v>
      </c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5</v>
      </c>
      <c r="B21" s="172" t="s">
        <v>2946</v>
      </c>
      <c r="C21" s="219" t="s">
        <v>2944</v>
      </c>
      <c r="D21" s="174" t="s">
        <v>2934</v>
      </c>
      <c r="E21" s="177">
        <v>1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20" t="s">
        <v>2947</v>
      </c>
      <c r="D22" s="175"/>
      <c r="E22" s="178"/>
      <c r="F22" s="185"/>
      <c r="G22" s="186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Stůl s výsuvem pro klávesnici, místem pro pc, deska s vývodem na kabely + uzamykatelný šuplíkový kontejner</v>
      </c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20" t="s">
        <v>2936</v>
      </c>
      <c r="D23" s="175"/>
      <c r="E23" s="178"/>
      <c r="F23" s="185"/>
      <c r="G23" s="186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 t="str">
        <f>C23</f>
        <v>SPECIFIKACE VIZ ČÁST DOKUMENTACE - INTERIÉR.</v>
      </c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6</v>
      </c>
      <c r="B24" s="172" t="s">
        <v>2948</v>
      </c>
      <c r="C24" s="219" t="s">
        <v>2949</v>
      </c>
      <c r="D24" s="174" t="s">
        <v>2934</v>
      </c>
      <c r="E24" s="177">
        <v>1</v>
      </c>
      <c r="F24" s="182"/>
      <c r="G24" s="183">
        <f>E24*F24</f>
        <v>0</v>
      </c>
      <c r="H24" s="184"/>
      <c r="I24" s="196" t="s">
        <v>151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20" t="s">
        <v>2950</v>
      </c>
      <c r="D25" s="175"/>
      <c r="E25" s="178"/>
      <c r="F25" s="185"/>
      <c r="G25" s="186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5" t="str">
        <f>C25</f>
        <v>Nízká kancelářská skříň, vodorovné police, uzavřeno uzamykatelnými dveřmi</v>
      </c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20" t="s">
        <v>2936</v>
      </c>
      <c r="D26" s="175"/>
      <c r="E26" s="178"/>
      <c r="F26" s="185"/>
      <c r="G26" s="186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5" t="str">
        <f>C26</f>
        <v>SPECIFIKACE VIZ ČÁST DOKUMENTACE - INTERIÉR.</v>
      </c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7</v>
      </c>
      <c r="B27" s="172" t="s">
        <v>2951</v>
      </c>
      <c r="C27" s="219" t="s">
        <v>2949</v>
      </c>
      <c r="D27" s="174" t="s">
        <v>211</v>
      </c>
      <c r="E27" s="177">
        <v>1</v>
      </c>
      <c r="F27" s="182"/>
      <c r="G27" s="183">
        <f>E27*F27</f>
        <v>0</v>
      </c>
      <c r="H27" s="184"/>
      <c r="I27" s="196" t="s">
        <v>151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20" t="s">
        <v>2952</v>
      </c>
      <c r="D28" s="175"/>
      <c r="E28" s="178"/>
      <c r="F28" s="185"/>
      <c r="G28" s="186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soubor:</v>
      </c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20" t="s">
        <v>2953</v>
      </c>
      <c r="D29" s="175"/>
      <c r="E29" s="178"/>
      <c r="F29" s="185"/>
      <c r="G29" s="186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5" t="str">
        <f>C29</f>
        <v>- 1x Vestavěná kancelářská skřín, jedna třetina plochy skříně otevřené police, dvě třetiny uzavřeno dveřmi</v>
      </c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20" t="s">
        <v>2954</v>
      </c>
      <c r="D30" s="175"/>
      <c r="E30" s="178"/>
      <c r="F30" s="185"/>
      <c r="G30" s="186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- 6x pořadač na papíry</v>
      </c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20" t="s">
        <v>2955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- 1x uzamykatelná pokladna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20" t="s">
        <v>2936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SPECIFIKACE VIZ ČÁST DOKUMENTACE - INTERIÉR.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8</v>
      </c>
      <c r="B33" s="172" t="s">
        <v>2956</v>
      </c>
      <c r="C33" s="219" t="s">
        <v>2957</v>
      </c>
      <c r="D33" s="174" t="s">
        <v>2934</v>
      </c>
      <c r="E33" s="177">
        <v>1</v>
      </c>
      <c r="F33" s="182"/>
      <c r="G33" s="183">
        <f>E33*F33</f>
        <v>0</v>
      </c>
      <c r="H33" s="184"/>
      <c r="I33" s="196" t="s">
        <v>151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20" t="s">
        <v>2958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PC, klavesnice, myš, monitor LCD 22”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2936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SPECIFIKACE VIZ ČÁST DOKUMENTACE - INTERIÉR.</v>
      </c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9</v>
      </c>
      <c r="B36" s="172" t="s">
        <v>2959</v>
      </c>
      <c r="C36" s="219" t="s">
        <v>2960</v>
      </c>
      <c r="D36" s="174" t="s">
        <v>2934</v>
      </c>
      <c r="E36" s="177">
        <v>1</v>
      </c>
      <c r="F36" s="182"/>
      <c r="G36" s="183">
        <f>E36*F36</f>
        <v>0</v>
      </c>
      <c r="H36" s="184"/>
      <c r="I36" s="196" t="s">
        <v>151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20" t="s">
        <v>2961</v>
      </c>
      <c r="D37" s="175"/>
      <c r="E37" s="178"/>
      <c r="F37" s="185"/>
      <c r="G37" s="186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5" t="str">
        <f>C37</f>
        <v>tiskárna, scanner, kopírka</v>
      </c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20" t="s">
        <v>2936</v>
      </c>
      <c r="D38" s="175"/>
      <c r="E38" s="178"/>
      <c r="F38" s="185"/>
      <c r="G38" s="186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SPECIFIKACE VIZ ČÁST DOKUMENTACE - INTERIÉR.</v>
      </c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>
        <v>10</v>
      </c>
      <c r="B39" s="172" t="s">
        <v>2962</v>
      </c>
      <c r="C39" s="219" t="s">
        <v>2963</v>
      </c>
      <c r="D39" s="174" t="s">
        <v>2934</v>
      </c>
      <c r="E39" s="177">
        <v>6</v>
      </c>
      <c r="F39" s="182"/>
      <c r="G39" s="183">
        <f>E39*F39</f>
        <v>0</v>
      </c>
      <c r="H39" s="184"/>
      <c r="I39" s="196" t="s">
        <v>151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20" t="s">
        <v>2936</v>
      </c>
      <c r="D40" s="175"/>
      <c r="E40" s="178"/>
      <c r="F40" s="185"/>
      <c r="G40" s="186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SPECIFIKACE VIZ ČÁST DOKUMENTACE - INTERIÉR.</v>
      </c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11</v>
      </c>
      <c r="B41" s="172" t="s">
        <v>2964</v>
      </c>
      <c r="C41" s="219" t="s">
        <v>2965</v>
      </c>
      <c r="D41" s="174" t="s">
        <v>2934</v>
      </c>
      <c r="E41" s="177">
        <v>1</v>
      </c>
      <c r="F41" s="182"/>
      <c r="G41" s="183">
        <f>E41*F41</f>
        <v>0</v>
      </c>
      <c r="H41" s="184"/>
      <c r="I41" s="196" t="s">
        <v>151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20" t="s">
        <v>2936</v>
      </c>
      <c r="D42" s="175"/>
      <c r="E42" s="178"/>
      <c r="F42" s="185"/>
      <c r="G42" s="186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SPECIFIKACE VIZ ČÁST DOKUMENTACE - INTERIÉR.</v>
      </c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12</v>
      </c>
      <c r="B43" s="172" t="s">
        <v>2966</v>
      </c>
      <c r="C43" s="219" t="s">
        <v>2949</v>
      </c>
      <c r="D43" s="174" t="s">
        <v>2934</v>
      </c>
      <c r="E43" s="177">
        <v>1</v>
      </c>
      <c r="F43" s="182"/>
      <c r="G43" s="183">
        <f>E43*F43</f>
        <v>0</v>
      </c>
      <c r="H43" s="184"/>
      <c r="I43" s="196" t="s">
        <v>151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20" t="s">
        <v>2967</v>
      </c>
      <c r="D44" s="175"/>
      <c r="E44" s="178"/>
      <c r="F44" s="185"/>
      <c r="G44" s="186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Nízká vestavěná skříň, vodorovné police, uzavřeno dveřmi</v>
      </c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20" t="s">
        <v>2936</v>
      </c>
      <c r="D45" s="175"/>
      <c r="E45" s="178"/>
      <c r="F45" s="185"/>
      <c r="G45" s="186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5" t="str">
        <f>C45</f>
        <v>SPECIFIKACE VIZ ČÁST DOKUMENTACE - INTERIÉR.</v>
      </c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>
        <v>13</v>
      </c>
      <c r="B46" s="172" t="s">
        <v>2968</v>
      </c>
      <c r="C46" s="219" t="s">
        <v>2969</v>
      </c>
      <c r="D46" s="174" t="s">
        <v>211</v>
      </c>
      <c r="E46" s="177">
        <v>1</v>
      </c>
      <c r="F46" s="182"/>
      <c r="G46" s="183">
        <f>E46*F46</f>
        <v>0</v>
      </c>
      <c r="H46" s="184"/>
      <c r="I46" s="196" t="s">
        <v>151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20" t="s">
        <v>2952</v>
      </c>
      <c r="D47" s="175"/>
      <c r="E47" s="178"/>
      <c r="F47" s="185"/>
      <c r="G47" s="186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5" t="str">
        <f>C47</f>
        <v>soubor:</v>
      </c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20" t="s">
        <v>2970</v>
      </c>
      <c r="D48" s="175"/>
      <c r="E48" s="178"/>
      <c r="F48" s="185"/>
      <c r="G48" s="186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5" t="str">
        <f>C48</f>
        <v>- Pracovní deska</v>
      </c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20" t="s">
        <v>2971</v>
      </c>
      <c r="D49" s="175"/>
      <c r="E49" s="178"/>
      <c r="F49" s="185"/>
      <c r="G49" s="186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5" t="str">
        <f>C49</f>
        <v>- 4x Horní skříňky - 2x vodorovná police, 2x dvířka s nerez úchytkou</v>
      </c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20" t="s">
        <v>2972</v>
      </c>
      <c r="D50" s="175"/>
      <c r="E50" s="178"/>
      <c r="F50" s="185"/>
      <c r="G50" s="186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5" t="str">
        <f>C50</f>
        <v>- 1x Horní skříňka otevřená, 2x police</v>
      </c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20" t="s">
        <v>2973</v>
      </c>
      <c r="D51" s="175"/>
      <c r="E51" s="178"/>
      <c r="F51" s="185"/>
      <c r="G51" s="186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5" t="str">
        <f>C51</f>
        <v>- 3x Spodní skříňky - 2x vodorovná police, 1x dvířka s nerez úchytkou</v>
      </c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2974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- Varná deska - dvojvařič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20" t="s">
        <v>2975</v>
      </c>
      <c r="D53" s="175"/>
      <c r="E53" s="178"/>
      <c r="F53" s="185"/>
      <c r="G53" s="186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5" t="str">
        <f>C53</f>
        <v>- Vestavná lednice</v>
      </c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20" t="s">
        <v>2976</v>
      </c>
      <c r="D54" s="175"/>
      <c r="E54" s="178"/>
      <c r="F54" s="185"/>
      <c r="G54" s="186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5" t="str">
        <f>C54</f>
        <v>- Mikrovlnná trouba</v>
      </c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20" t="s">
        <v>2977</v>
      </c>
      <c r="D55" s="175"/>
      <c r="E55" s="178"/>
      <c r="F55" s="185"/>
      <c r="G55" s="186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- Rychlovarná konvice</v>
      </c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20" t="s">
        <v>2936</v>
      </c>
      <c r="D56" s="175"/>
      <c r="E56" s="178"/>
      <c r="F56" s="185"/>
      <c r="G56" s="186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5" t="str">
        <f>C56</f>
        <v>SPECIFIKACE VIZ ČÁST DOKUMENTACE - INTERIÉR.</v>
      </c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14</v>
      </c>
      <c r="B57" s="172" t="s">
        <v>2978</v>
      </c>
      <c r="C57" s="219" t="s">
        <v>2979</v>
      </c>
      <c r="D57" s="174" t="s">
        <v>2934</v>
      </c>
      <c r="E57" s="177">
        <v>2</v>
      </c>
      <c r="F57" s="182"/>
      <c r="G57" s="183">
        <f>E57*F57</f>
        <v>0</v>
      </c>
      <c r="H57" s="184"/>
      <c r="I57" s="196" t="s">
        <v>151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ht="22.5" outlineLevel="1">
      <c r="A58" s="191"/>
      <c r="B58" s="172"/>
      <c r="C58" s="220" t="s">
        <v>2980</v>
      </c>
      <c r="D58" s="175"/>
      <c r="E58" s="178"/>
      <c r="F58" s="185"/>
      <c r="G58" s="186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5" t="str">
        <f>C58</f>
        <v>5x vodorovná police, minimální únosnost jedné police 75 kg, vzdálenost spodní hrany první police od země 150 mm, poslední police v úrovni ukončení nosných stojek</v>
      </c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20" t="s">
        <v>2936</v>
      </c>
      <c r="D59" s="175"/>
      <c r="E59" s="178"/>
      <c r="F59" s="185"/>
      <c r="G59" s="186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5" t="str">
        <f>C59</f>
        <v>SPECIFIKACE VIZ ČÁST DOKUMENTACE - INTERIÉR.</v>
      </c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15</v>
      </c>
      <c r="B60" s="172" t="s">
        <v>2981</v>
      </c>
      <c r="C60" s="219" t="s">
        <v>2982</v>
      </c>
      <c r="D60" s="174" t="s">
        <v>211</v>
      </c>
      <c r="E60" s="177">
        <v>1</v>
      </c>
      <c r="F60" s="182"/>
      <c r="G60" s="183">
        <f>E60*F60</f>
        <v>0</v>
      </c>
      <c r="H60" s="184"/>
      <c r="I60" s="196" t="s">
        <v>151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20" t="s">
        <v>2952</v>
      </c>
      <c r="D61" s="175"/>
      <c r="E61" s="178"/>
      <c r="F61" s="185"/>
      <c r="G61" s="186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5" t="str">
        <f>C61</f>
        <v>soubor:</v>
      </c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20" t="s">
        <v>2983</v>
      </c>
      <c r="D62" s="175"/>
      <c r="E62" s="178"/>
      <c r="F62" s="185"/>
      <c r="G62" s="186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 t="str">
        <f>C62</f>
        <v>- pojízdný úklidový vozík - 2x kýbl, 1x ždímačka</v>
      </c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20" t="s">
        <v>2984</v>
      </c>
      <c r="D63" s="175"/>
      <c r="E63" s="178"/>
      <c r="F63" s="185"/>
      <c r="G63" s="186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5" t="str">
        <f>C63</f>
        <v>- 2x mop</v>
      </c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20" t="s">
        <v>2985</v>
      </c>
      <c r="D64" s="175"/>
      <c r="E64" s="178"/>
      <c r="F64" s="185"/>
      <c r="G64" s="186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5" t="str">
        <f>C64</f>
        <v>- 2x koště</v>
      </c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72"/>
      <c r="C65" s="220" t="s">
        <v>2986</v>
      </c>
      <c r="D65" s="175"/>
      <c r="E65" s="178"/>
      <c r="F65" s="185"/>
      <c r="G65" s="186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5" t="str">
        <f>C65</f>
        <v>- 2x kýbl</v>
      </c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72"/>
      <c r="C66" s="220" t="s">
        <v>2936</v>
      </c>
      <c r="D66" s="175"/>
      <c r="E66" s="178"/>
      <c r="F66" s="185"/>
      <c r="G66" s="186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5" t="str">
        <f>C66</f>
        <v>SPECIFIKACE VIZ ČÁST DOKUMENTACE - INTERIÉR.</v>
      </c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>
        <v>16</v>
      </c>
      <c r="B67" s="172" t="s">
        <v>2987</v>
      </c>
      <c r="C67" s="219" t="s">
        <v>2988</v>
      </c>
      <c r="D67" s="174" t="s">
        <v>211</v>
      </c>
      <c r="E67" s="177">
        <v>1</v>
      </c>
      <c r="F67" s="182"/>
      <c r="G67" s="183">
        <f>E67*F67</f>
        <v>0</v>
      </c>
      <c r="H67" s="184"/>
      <c r="I67" s="196" t="s">
        <v>151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20" t="s">
        <v>2989</v>
      </c>
      <c r="D68" s="175"/>
      <c r="E68" s="178"/>
      <c r="F68" s="185"/>
      <c r="G68" s="186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5" t="str">
        <f>C68</f>
        <v>8x skříňka - uvnitř rozdělena na dva segmenty, uzavzřena zamykatelnými dveřmi, v každé sekci skřínky police a závěs na ramínka</v>
      </c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72"/>
      <c r="C69" s="220" t="s">
        <v>2936</v>
      </c>
      <c r="D69" s="175"/>
      <c r="E69" s="178"/>
      <c r="F69" s="185"/>
      <c r="G69" s="186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5" t="str">
        <f>C69</f>
        <v>SPECIFIKACE VIZ ČÁST DOKUMENTACE - INTERIÉR.</v>
      </c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>
        <v>17</v>
      </c>
      <c r="B70" s="172" t="s">
        <v>2990</v>
      </c>
      <c r="C70" s="219" t="s">
        <v>2938</v>
      </c>
      <c r="D70" s="174" t="s">
        <v>2934</v>
      </c>
      <c r="E70" s="177">
        <v>1</v>
      </c>
      <c r="F70" s="182"/>
      <c r="G70" s="183">
        <f>E70*F70</f>
        <v>0</v>
      </c>
      <c r="H70" s="184"/>
      <c r="I70" s="196" t="s">
        <v>151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20" t="s">
        <v>2939</v>
      </c>
      <c r="D71" s="175"/>
      <c r="E71" s="178"/>
      <c r="F71" s="185"/>
      <c r="G71" s="186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5" t="str">
        <f>C71</f>
        <v>Věšák se šesti háčky</v>
      </c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20" t="s">
        <v>2936</v>
      </c>
      <c r="D72" s="175"/>
      <c r="E72" s="178"/>
      <c r="F72" s="185"/>
      <c r="G72" s="186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5" t="str">
        <f>C72</f>
        <v>SPECIFIKACE VIZ ČÁST DOKUMENTACE - INTERIÉR.</v>
      </c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18</v>
      </c>
      <c r="B73" s="172" t="s">
        <v>2991</v>
      </c>
      <c r="C73" s="219" t="s">
        <v>2992</v>
      </c>
      <c r="D73" s="174" t="s">
        <v>2934</v>
      </c>
      <c r="E73" s="177">
        <v>1</v>
      </c>
      <c r="F73" s="182"/>
      <c r="G73" s="183">
        <f>E73*F73</f>
        <v>0</v>
      </c>
      <c r="H73" s="184"/>
      <c r="I73" s="196" t="s">
        <v>151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20" t="s">
        <v>2993</v>
      </c>
      <c r="D74" s="175"/>
      <c r="E74" s="178"/>
      <c r="F74" s="185"/>
      <c r="G74" s="186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5" t="str">
        <f>C74</f>
        <v>Rozkládací sušák na prádlo</v>
      </c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20" t="s">
        <v>2936</v>
      </c>
      <c r="D75" s="175"/>
      <c r="E75" s="178"/>
      <c r="F75" s="185"/>
      <c r="G75" s="186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5" t="str">
        <f>C75</f>
        <v>SPECIFIKACE VIZ ČÁST DOKUMENTACE - INTERIÉR.</v>
      </c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>
        <v>19</v>
      </c>
      <c r="B76" s="172" t="s">
        <v>2994</v>
      </c>
      <c r="C76" s="219" t="s">
        <v>2995</v>
      </c>
      <c r="D76" s="174" t="s">
        <v>2934</v>
      </c>
      <c r="E76" s="177">
        <v>1</v>
      </c>
      <c r="F76" s="182"/>
      <c r="G76" s="183">
        <f>E76*F76</f>
        <v>0</v>
      </c>
      <c r="H76" s="184"/>
      <c r="I76" s="196" t="s">
        <v>151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20" t="s">
        <v>2996</v>
      </c>
      <c r="D77" s="175"/>
      <c r="E77" s="178"/>
      <c r="F77" s="185"/>
      <c r="G77" s="186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5" t="str">
        <f>C77</f>
        <v>Speciální povrchová úprava - lak s vysokou odolností proti mechanickému opotřebení i působení chemikálií</v>
      </c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20" t="s">
        <v>2936</v>
      </c>
      <c r="D78" s="175"/>
      <c r="E78" s="178"/>
      <c r="F78" s="185"/>
      <c r="G78" s="186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5" t="str">
        <f>C78</f>
        <v>SPECIFIKACE VIZ ČÁST DOKUMENTACE - INTERIÉR.</v>
      </c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>
        <v>20</v>
      </c>
      <c r="B79" s="172" t="s">
        <v>2997</v>
      </c>
      <c r="C79" s="219" t="s">
        <v>2979</v>
      </c>
      <c r="D79" s="174" t="s">
        <v>2934</v>
      </c>
      <c r="E79" s="177">
        <v>2</v>
      </c>
      <c r="F79" s="182"/>
      <c r="G79" s="183">
        <f>E79*F79</f>
        <v>0</v>
      </c>
      <c r="H79" s="184"/>
      <c r="I79" s="196" t="s">
        <v>151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ht="22.5" outlineLevel="1">
      <c r="A80" s="191"/>
      <c r="B80" s="172"/>
      <c r="C80" s="220" t="s">
        <v>2998</v>
      </c>
      <c r="D80" s="175"/>
      <c r="E80" s="178"/>
      <c r="F80" s="185"/>
      <c r="G80" s="186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5" t="str">
        <f>C80</f>
        <v>5x vodorovná police, minimální únosnost jedné police 100 kg, vzdálenost spodní hrany první police od země 150 mm, poslední police v úrovni ukončení nosných stojek</v>
      </c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20" t="s">
        <v>2936</v>
      </c>
      <c r="D81" s="175"/>
      <c r="E81" s="178"/>
      <c r="F81" s="185"/>
      <c r="G81" s="186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5" t="str">
        <f>C81</f>
        <v>SPECIFIKACE VIZ ČÁST DOKUMENTACE - INTERIÉR.</v>
      </c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21</v>
      </c>
      <c r="B82" s="172" t="s">
        <v>2999</v>
      </c>
      <c r="C82" s="219" t="s">
        <v>3000</v>
      </c>
      <c r="D82" s="174" t="s">
        <v>2934</v>
      </c>
      <c r="E82" s="177">
        <v>1</v>
      </c>
      <c r="F82" s="182"/>
      <c r="G82" s="183">
        <f>E82*F82</f>
        <v>0</v>
      </c>
      <c r="H82" s="184"/>
      <c r="I82" s="196" t="s">
        <v>151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20" t="s">
        <v>3001</v>
      </c>
      <c r="D83" s="175"/>
      <c r="E83" s="178"/>
      <c r="F83" s="185"/>
      <c r="G83" s="186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5" t="str">
        <f>C83</f>
        <v>Minimální nosnost 400 kg</v>
      </c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/>
      <c r="B84" s="172"/>
      <c r="C84" s="220" t="s">
        <v>2936</v>
      </c>
      <c r="D84" s="175"/>
      <c r="E84" s="178"/>
      <c r="F84" s="185"/>
      <c r="G84" s="186"/>
      <c r="H84" s="184"/>
      <c r="I84" s="196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5" t="str">
        <f>C84</f>
        <v>SPECIFIKACE VIZ ČÁST DOKUMENTACE - INTERIÉR.</v>
      </c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>
        <v>22</v>
      </c>
      <c r="B85" s="172" t="s">
        <v>3002</v>
      </c>
      <c r="C85" s="219" t="s">
        <v>3003</v>
      </c>
      <c r="D85" s="174" t="s">
        <v>2934</v>
      </c>
      <c r="E85" s="177">
        <v>1</v>
      </c>
      <c r="F85" s="182"/>
      <c r="G85" s="183">
        <f>E85*F85</f>
        <v>0</v>
      </c>
      <c r="H85" s="184"/>
      <c r="I85" s="196" t="s">
        <v>151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72"/>
      <c r="C86" s="220" t="s">
        <v>3004</v>
      </c>
      <c r="D86" s="175"/>
      <c r="E86" s="178"/>
      <c r="F86" s="185"/>
      <c r="G86" s="186"/>
      <c r="H86" s="184"/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5" t="str">
        <f>C86</f>
        <v>Pod pultem umístěna 2x pračka, na pultu 1x dřez</v>
      </c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20" t="s">
        <v>2936</v>
      </c>
      <c r="D87" s="175"/>
      <c r="E87" s="178"/>
      <c r="F87" s="185"/>
      <c r="G87" s="186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5" t="str">
        <f>C87</f>
        <v>SPECIFIKACE VIZ ČÁST DOKUMENTACE - INTERIÉR.</v>
      </c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>
        <v>23</v>
      </c>
      <c r="B88" s="172" t="s">
        <v>3005</v>
      </c>
      <c r="C88" s="219" t="s">
        <v>2979</v>
      </c>
      <c r="D88" s="174" t="s">
        <v>2934</v>
      </c>
      <c r="E88" s="177">
        <v>2</v>
      </c>
      <c r="F88" s="182"/>
      <c r="G88" s="183">
        <f>E88*F88</f>
        <v>0</v>
      </c>
      <c r="H88" s="184"/>
      <c r="I88" s="196" t="s">
        <v>151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ht="22.5" outlineLevel="1">
      <c r="A89" s="191"/>
      <c r="B89" s="172"/>
      <c r="C89" s="220" t="s">
        <v>2980</v>
      </c>
      <c r="D89" s="175"/>
      <c r="E89" s="178"/>
      <c r="F89" s="185"/>
      <c r="G89" s="186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5" t="str">
        <f>C89</f>
        <v>5x vodorovná police, minimální únosnost jedné police 75 kg, vzdálenost spodní hrany první police od země 150 mm, poslední police v úrovni ukončení nosných stojek</v>
      </c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72"/>
      <c r="C90" s="220" t="s">
        <v>2936</v>
      </c>
      <c r="D90" s="175"/>
      <c r="E90" s="178"/>
      <c r="F90" s="185"/>
      <c r="G90" s="186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5" t="str">
        <f>C90</f>
        <v>SPECIFIKACE VIZ ČÁST DOKUMENTACE - INTERIÉR.</v>
      </c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>
        <v>24</v>
      </c>
      <c r="B91" s="172" t="s">
        <v>3006</v>
      </c>
      <c r="C91" s="219" t="s">
        <v>2992</v>
      </c>
      <c r="D91" s="174" t="s">
        <v>2934</v>
      </c>
      <c r="E91" s="177">
        <v>1</v>
      </c>
      <c r="F91" s="182"/>
      <c r="G91" s="183">
        <f>E91*F91</f>
        <v>0</v>
      </c>
      <c r="H91" s="184"/>
      <c r="I91" s="196" t="s">
        <v>151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20" t="s">
        <v>2993</v>
      </c>
      <c r="D92" s="175"/>
      <c r="E92" s="178"/>
      <c r="F92" s="185"/>
      <c r="G92" s="186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5" t="str">
        <f>C92</f>
        <v>Rozkládací sušák na prádlo</v>
      </c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20" t="s">
        <v>2936</v>
      </c>
      <c r="D93" s="175"/>
      <c r="E93" s="178"/>
      <c r="F93" s="185"/>
      <c r="G93" s="186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5" t="str">
        <f>C93</f>
        <v>SPECIFIKACE VIZ ČÁST DOKUMENTACE - INTERIÉR.</v>
      </c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>
        <v>25</v>
      </c>
      <c r="B94" s="172" t="s">
        <v>3007</v>
      </c>
      <c r="C94" s="219" t="s">
        <v>3008</v>
      </c>
      <c r="D94" s="174" t="s">
        <v>2934</v>
      </c>
      <c r="E94" s="177">
        <v>1</v>
      </c>
      <c r="F94" s="182"/>
      <c r="G94" s="183">
        <f>E94*F94</f>
        <v>0</v>
      </c>
      <c r="H94" s="184"/>
      <c r="I94" s="196" t="s">
        <v>151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20" t="s">
        <v>3009</v>
      </c>
      <c r="D95" s="175"/>
      <c r="E95" s="178"/>
      <c r="F95" s="185"/>
      <c r="G95" s="186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5" t="str">
        <f>C95</f>
        <v>Předem plněná automatická pračka, kapacita min. 7 kg prádla</v>
      </c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72"/>
      <c r="C96" s="220" t="s">
        <v>2936</v>
      </c>
      <c r="D96" s="175"/>
      <c r="E96" s="178"/>
      <c r="F96" s="185"/>
      <c r="G96" s="186"/>
      <c r="H96" s="184"/>
      <c r="I96" s="196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5" t="str">
        <f>C96</f>
        <v>SPECIFIKACE VIZ ČÁST DOKUMENTACE - INTERIÉR.</v>
      </c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>
        <v>26</v>
      </c>
      <c r="B97" s="172" t="s">
        <v>3010</v>
      </c>
      <c r="C97" s="219" t="s">
        <v>3011</v>
      </c>
      <c r="D97" s="174" t="s">
        <v>2934</v>
      </c>
      <c r="E97" s="177">
        <v>1</v>
      </c>
      <c r="F97" s="182"/>
      <c r="G97" s="183">
        <f>E97*F97</f>
        <v>0</v>
      </c>
      <c r="H97" s="184"/>
      <c r="I97" s="196" t="s">
        <v>151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20" t="s">
        <v>3012</v>
      </c>
      <c r="D98" s="175"/>
      <c r="E98" s="178"/>
      <c r="F98" s="185"/>
      <c r="G98" s="186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5" t="str">
        <f>C98</f>
        <v>Předem plněná sušička, kapacita min. 7 kg prádla</v>
      </c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20" t="s">
        <v>2936</v>
      </c>
      <c r="D99" s="175"/>
      <c r="E99" s="178"/>
      <c r="F99" s="185"/>
      <c r="G99" s="186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5" t="str">
        <f>C99</f>
        <v>SPECIFIKACE VIZ ČÁST DOKUMENTACE - INTERIÉR.</v>
      </c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>
        <v>27</v>
      </c>
      <c r="B100" s="172" t="s">
        <v>3013</v>
      </c>
      <c r="C100" s="219" t="s">
        <v>2979</v>
      </c>
      <c r="D100" s="174" t="s">
        <v>2934</v>
      </c>
      <c r="E100" s="177">
        <v>2</v>
      </c>
      <c r="F100" s="182"/>
      <c r="G100" s="183">
        <f>E100*F100</f>
        <v>0</v>
      </c>
      <c r="H100" s="184"/>
      <c r="I100" s="196" t="s">
        <v>151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ht="22.5" outlineLevel="1">
      <c r="A101" s="191"/>
      <c r="B101" s="172"/>
      <c r="C101" s="220" t="s">
        <v>2998</v>
      </c>
      <c r="D101" s="175"/>
      <c r="E101" s="178"/>
      <c r="F101" s="185"/>
      <c r="G101" s="186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5" t="str">
        <f>C101</f>
        <v>5x vodorovná police, minimální únosnost jedné police 100 kg, vzdálenost spodní hrany první police od země 150 mm, poslední police v úrovni ukončení nosných stojek</v>
      </c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20" t="s">
        <v>2936</v>
      </c>
      <c r="D102" s="175"/>
      <c r="E102" s="178"/>
      <c r="F102" s="185"/>
      <c r="G102" s="186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5" t="str">
        <f>C102</f>
        <v>SPECIFIKACE VIZ ČÁST DOKUMENTACE - INTERIÉR.</v>
      </c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>
        <v>28</v>
      </c>
      <c r="B103" s="172" t="s">
        <v>3014</v>
      </c>
      <c r="C103" s="219" t="s">
        <v>3015</v>
      </c>
      <c r="D103" s="174" t="s">
        <v>211</v>
      </c>
      <c r="E103" s="177">
        <v>1</v>
      </c>
      <c r="F103" s="182"/>
      <c r="G103" s="183">
        <f>E103*F103</f>
        <v>0</v>
      </c>
      <c r="H103" s="184"/>
      <c r="I103" s="196" t="s">
        <v>151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ht="22.5" outlineLevel="1">
      <c r="A104" s="191"/>
      <c r="B104" s="172"/>
      <c r="C104" s="220" t="s">
        <v>3016</v>
      </c>
      <c r="D104" s="175"/>
      <c r="E104" s="178"/>
      <c r="F104" s="185"/>
      <c r="G104" s="186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5" t="str">
        <f>C104</f>
        <v>Rastr klecí z OSB desek, spojelepéné + pozink vruty, dvířka mřížka uzavřeno kovovou západkou, prahy klecí chráněny lepenou nerez lištou,</v>
      </c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20" t="s">
        <v>2936</v>
      </c>
      <c r="D105" s="175"/>
      <c r="E105" s="178"/>
      <c r="F105" s="185"/>
      <c r="G105" s="186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5" t="str">
        <f>C105</f>
        <v>SPECIFIKACE VIZ ČÁST DOKUMENTACE - INTERIÉR.</v>
      </c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>
        <v>29</v>
      </c>
      <c r="B106" s="172" t="s">
        <v>3017</v>
      </c>
      <c r="C106" s="219" t="s">
        <v>3015</v>
      </c>
      <c r="D106" s="174" t="s">
        <v>211</v>
      </c>
      <c r="E106" s="177">
        <v>1</v>
      </c>
      <c r="F106" s="182"/>
      <c r="G106" s="183">
        <f>E106*F106</f>
        <v>0</v>
      </c>
      <c r="H106" s="184"/>
      <c r="I106" s="196" t="s">
        <v>151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ht="22.5" outlineLevel="1">
      <c r="A107" s="191"/>
      <c r="B107" s="172"/>
      <c r="C107" s="220" t="s">
        <v>3018</v>
      </c>
      <c r="D107" s="175"/>
      <c r="E107" s="178"/>
      <c r="F107" s="185"/>
      <c r="G107" s="186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5" t="str">
        <f>C107</f>
        <v>Rastr klecí z OSB desek, spoje lepéné + pozink vruty, dvířka mřížka uzavřeno kovovou západkou, prahy klecí chráněny lepenou nerez lištou</v>
      </c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20" t="s">
        <v>2936</v>
      </c>
      <c r="D108" s="175"/>
      <c r="E108" s="178"/>
      <c r="F108" s="185"/>
      <c r="G108" s="186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5" t="str">
        <f>C108</f>
        <v>SPECIFIKACE VIZ ČÁST DOKUMENTACE - INTERIÉR.</v>
      </c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>
        <v>30</v>
      </c>
      <c r="B109" s="172" t="s">
        <v>3019</v>
      </c>
      <c r="C109" s="219" t="s">
        <v>3020</v>
      </c>
      <c r="D109" s="174" t="s">
        <v>211</v>
      </c>
      <c r="E109" s="177">
        <v>1</v>
      </c>
      <c r="F109" s="182"/>
      <c r="G109" s="183">
        <f>E109*F109</f>
        <v>0</v>
      </c>
      <c r="H109" s="184"/>
      <c r="I109" s="196" t="s">
        <v>151</v>
      </c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>
        <v>21</v>
      </c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20" t="s">
        <v>3021</v>
      </c>
      <c r="D110" s="175"/>
      <c r="E110" s="178"/>
      <c r="F110" s="185"/>
      <c r="G110" s="186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5" t="str">
        <f>C110</f>
        <v>Rastr klecí z OSB desek, spoje lepéné + pozink vruty, prahy a hrany chráněny lepenou nerez lištou</v>
      </c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20" t="s">
        <v>2936</v>
      </c>
      <c r="D111" s="175"/>
      <c r="E111" s="178"/>
      <c r="F111" s="185"/>
      <c r="G111" s="186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5" t="str">
        <f>C111</f>
        <v>SPECIFIKACE VIZ ČÁST DOKUMENTACE - INTERIÉR.</v>
      </c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>
        <v>31</v>
      </c>
      <c r="B112" s="172" t="s">
        <v>3022</v>
      </c>
      <c r="C112" s="219" t="s">
        <v>3023</v>
      </c>
      <c r="D112" s="174" t="s">
        <v>211</v>
      </c>
      <c r="E112" s="177">
        <v>1</v>
      </c>
      <c r="F112" s="182"/>
      <c r="G112" s="183">
        <f>E112*F112</f>
        <v>0</v>
      </c>
      <c r="H112" s="184"/>
      <c r="I112" s="196" t="s">
        <v>151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20" t="s">
        <v>2952</v>
      </c>
      <c r="D113" s="175"/>
      <c r="E113" s="178"/>
      <c r="F113" s="185"/>
      <c r="G113" s="186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5" t="str">
        <f>C113</f>
        <v>soubor:</v>
      </c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20" t="s">
        <v>2970</v>
      </c>
      <c r="D114" s="175"/>
      <c r="E114" s="178"/>
      <c r="F114" s="185"/>
      <c r="G114" s="186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5" t="str">
        <f>C114</f>
        <v>- Pracovní deska</v>
      </c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20" t="s">
        <v>3024</v>
      </c>
      <c r="D115" s="175"/>
      <c r="E115" s="178"/>
      <c r="F115" s="185"/>
      <c r="G115" s="186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5" t="str">
        <f>C115</f>
        <v>- Spodní skříňky - 2x vodorovná police, 1x dvířka s nerez úchytkou</v>
      </c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20" t="s">
        <v>2936</v>
      </c>
      <c r="D116" s="175"/>
      <c r="E116" s="178"/>
      <c r="F116" s="185"/>
      <c r="G116" s="186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5" t="str">
        <f>C116</f>
        <v>SPECIFIKACE VIZ ČÁST DOKUMENTACE - INTERIÉR.</v>
      </c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>
        <v>32</v>
      </c>
      <c r="B117" s="172" t="s">
        <v>3025</v>
      </c>
      <c r="C117" s="219" t="s">
        <v>2969</v>
      </c>
      <c r="D117" s="174" t="s">
        <v>211</v>
      </c>
      <c r="E117" s="177">
        <v>1</v>
      </c>
      <c r="F117" s="182"/>
      <c r="G117" s="183">
        <f>E117*F117</f>
        <v>0</v>
      </c>
      <c r="H117" s="184"/>
      <c r="I117" s="196" t="s">
        <v>151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72"/>
      <c r="C118" s="220" t="s">
        <v>2952</v>
      </c>
      <c r="D118" s="175"/>
      <c r="E118" s="178"/>
      <c r="F118" s="185"/>
      <c r="G118" s="186"/>
      <c r="H118" s="184"/>
      <c r="I118" s="196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5" t="str">
        <f>C118</f>
        <v>soubor:</v>
      </c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/>
      <c r="B119" s="172"/>
      <c r="C119" s="220" t="s">
        <v>2970</v>
      </c>
      <c r="D119" s="175"/>
      <c r="E119" s="178"/>
      <c r="F119" s="185"/>
      <c r="G119" s="186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5" t="str">
        <f>C119</f>
        <v>- Pracovní deska</v>
      </c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20" t="s">
        <v>3024</v>
      </c>
      <c r="D120" s="175"/>
      <c r="E120" s="178"/>
      <c r="F120" s="185"/>
      <c r="G120" s="186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5" t="str">
        <f>C120</f>
        <v>- Spodní skříňky - 2x vodorovná police, 1x dvířka s nerez úchytkou</v>
      </c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20" t="s">
        <v>3026</v>
      </c>
      <c r="D121" s="175"/>
      <c r="E121" s="178"/>
      <c r="F121" s="185"/>
      <c r="G121" s="186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5" t="str">
        <f>C121</f>
        <v>- Pracovní pult</v>
      </c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20" t="s">
        <v>3027</v>
      </c>
      <c r="D122" s="175"/>
      <c r="E122" s="178"/>
      <c r="F122" s="185"/>
      <c r="G122" s="186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5" t="str">
        <f>C122</f>
        <v>- Varná deska - čtyřvařič</v>
      </c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72"/>
      <c r="C123" s="220" t="s">
        <v>2936</v>
      </c>
      <c r="D123" s="175"/>
      <c r="E123" s="178"/>
      <c r="F123" s="185"/>
      <c r="G123" s="186"/>
      <c r="H123" s="184"/>
      <c r="I123" s="196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5" t="str">
        <f>C123</f>
        <v>SPECIFIKACE VIZ ČÁST DOKUMENTACE - INTERIÉR.</v>
      </c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>
        <v>33</v>
      </c>
      <c r="B124" s="172" t="s">
        <v>3028</v>
      </c>
      <c r="C124" s="219" t="s">
        <v>3029</v>
      </c>
      <c r="D124" s="174" t="s">
        <v>2934</v>
      </c>
      <c r="E124" s="177">
        <v>1</v>
      </c>
      <c r="F124" s="182"/>
      <c r="G124" s="183">
        <f>E124*F124</f>
        <v>0</v>
      </c>
      <c r="H124" s="184"/>
      <c r="I124" s="196" t="s">
        <v>151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/>
      <c r="B125" s="172"/>
      <c r="C125" s="220" t="s">
        <v>3030</v>
      </c>
      <c r="D125" s="175"/>
      <c r="E125" s="178"/>
      <c r="F125" s="185"/>
      <c r="G125" s="186"/>
      <c r="H125" s="184"/>
      <c r="I125" s="196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5" t="str">
        <f>C125</f>
        <v>mrazák min. 200 l</v>
      </c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20" t="s">
        <v>2936</v>
      </c>
      <c r="D126" s="175"/>
      <c r="E126" s="178"/>
      <c r="F126" s="185"/>
      <c r="G126" s="186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5" t="str">
        <f>C126</f>
        <v>SPECIFIKACE VIZ ČÁST DOKUMENTACE - INTERIÉR.</v>
      </c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>
        <v>34</v>
      </c>
      <c r="B127" s="172" t="s">
        <v>3031</v>
      </c>
      <c r="C127" s="219" t="s">
        <v>3032</v>
      </c>
      <c r="D127" s="174" t="s">
        <v>2934</v>
      </c>
      <c r="E127" s="177">
        <v>2</v>
      </c>
      <c r="F127" s="182"/>
      <c r="G127" s="183">
        <f>E127*F127</f>
        <v>0</v>
      </c>
      <c r="H127" s="184"/>
      <c r="I127" s="196" t="s">
        <v>151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20" t="s">
        <v>3033</v>
      </c>
      <c r="D128" s="175"/>
      <c r="E128" s="178"/>
      <c r="F128" s="185"/>
      <c r="G128" s="186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5" t="str">
        <f>C128</f>
        <v>lednice min. 80 l</v>
      </c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72"/>
      <c r="C129" s="220" t="s">
        <v>2936</v>
      </c>
      <c r="D129" s="175"/>
      <c r="E129" s="178"/>
      <c r="F129" s="185"/>
      <c r="G129" s="186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5" t="str">
        <f>C129</f>
        <v>SPECIFIKACE VIZ ČÁST DOKUMENTACE - INTERIÉR.</v>
      </c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>
        <v>35</v>
      </c>
      <c r="B130" s="172" t="s">
        <v>3034</v>
      </c>
      <c r="C130" s="219" t="s">
        <v>2938</v>
      </c>
      <c r="D130" s="174" t="s">
        <v>2934</v>
      </c>
      <c r="E130" s="177">
        <v>2</v>
      </c>
      <c r="F130" s="182"/>
      <c r="G130" s="183">
        <f>E130*F130</f>
        <v>0</v>
      </c>
      <c r="H130" s="184"/>
      <c r="I130" s="196" t="s">
        <v>151</v>
      </c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>
        <v>21</v>
      </c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72"/>
      <c r="C131" s="220" t="s">
        <v>3035</v>
      </c>
      <c r="D131" s="175"/>
      <c r="E131" s="178"/>
      <c r="F131" s="185"/>
      <c r="G131" s="186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5" t="str">
        <f>C131</f>
        <v>Věšák s deseti háčky</v>
      </c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/>
      <c r="B132" s="172"/>
      <c r="C132" s="220" t="s">
        <v>2936</v>
      </c>
      <c r="D132" s="175"/>
      <c r="E132" s="178"/>
      <c r="F132" s="185"/>
      <c r="G132" s="186"/>
      <c r="H132" s="184"/>
      <c r="I132" s="196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5" t="str">
        <f>C132</f>
        <v>SPECIFIKACE VIZ ČÁST DOKUMENTACE - INTERIÉR.</v>
      </c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>
        <v>36</v>
      </c>
      <c r="B133" s="172" t="s">
        <v>3036</v>
      </c>
      <c r="C133" s="219" t="s">
        <v>2979</v>
      </c>
      <c r="D133" s="174" t="s">
        <v>2934</v>
      </c>
      <c r="E133" s="177">
        <v>4</v>
      </c>
      <c r="F133" s="182"/>
      <c r="G133" s="183">
        <f>E133*F133</f>
        <v>0</v>
      </c>
      <c r="H133" s="184"/>
      <c r="I133" s="196" t="s">
        <v>151</v>
      </c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>
        <v>21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ht="22.5" outlineLevel="1">
      <c r="A134" s="191"/>
      <c r="B134" s="172"/>
      <c r="C134" s="220" t="s">
        <v>2998</v>
      </c>
      <c r="D134" s="175"/>
      <c r="E134" s="178"/>
      <c r="F134" s="185"/>
      <c r="G134" s="186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5" t="str">
        <f>C134</f>
        <v>5x vodorovná police, minimální únosnost jedné police 100 kg, vzdálenost spodní hrany první police od země 150 mm, poslední police v úrovni ukončení nosných stojek</v>
      </c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20" t="s">
        <v>2936</v>
      </c>
      <c r="D135" s="175"/>
      <c r="E135" s="178"/>
      <c r="F135" s="185"/>
      <c r="G135" s="186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5" t="str">
        <f>C135</f>
        <v>SPECIFIKACE VIZ ČÁST DOKUMENTACE - INTERIÉR.</v>
      </c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>
        <v>37</v>
      </c>
      <c r="B136" s="172" t="s">
        <v>3037</v>
      </c>
      <c r="C136" s="219" t="s">
        <v>3038</v>
      </c>
      <c r="D136" s="174" t="s">
        <v>211</v>
      </c>
      <c r="E136" s="177">
        <v>1</v>
      </c>
      <c r="F136" s="182"/>
      <c r="G136" s="183">
        <f>E136*F136</f>
        <v>0</v>
      </c>
      <c r="H136" s="184"/>
      <c r="I136" s="196" t="s">
        <v>151</v>
      </c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>
        <v>21</v>
      </c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20" t="s">
        <v>2952</v>
      </c>
      <c r="D137" s="175"/>
      <c r="E137" s="178"/>
      <c r="F137" s="185"/>
      <c r="G137" s="186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5" t="str">
        <f>C137</f>
        <v>soubor:</v>
      </c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20" t="s">
        <v>3039</v>
      </c>
      <c r="D138" s="175"/>
      <c r="E138" s="178"/>
      <c r="F138" s="185"/>
      <c r="G138" s="186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5" t="str">
        <f>C138</f>
        <v>- 2x mobilní velká klec</v>
      </c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72"/>
      <c r="C139" s="220" t="s">
        <v>3040</v>
      </c>
      <c r="D139" s="175"/>
      <c r="E139" s="178"/>
      <c r="F139" s="185"/>
      <c r="G139" s="186"/>
      <c r="H139" s="184"/>
      <c r="I139" s="196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5" t="str">
        <f>C139</f>
        <v>- 2x mobilní malá klec</v>
      </c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20" t="s">
        <v>3041</v>
      </c>
      <c r="D140" s="175"/>
      <c r="E140" s="178"/>
      <c r="F140" s="185"/>
      <c r="G140" s="186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5" t="str">
        <f>C140</f>
        <v>- 2x terarium s odvětráním</v>
      </c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20" t="s">
        <v>2936</v>
      </c>
      <c r="D141" s="175"/>
      <c r="E141" s="178"/>
      <c r="F141" s="185"/>
      <c r="G141" s="186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5" t="str">
        <f>C141</f>
        <v>SPECIFIKACE VIZ ČÁST DOKUMENTACE - INTERIÉR.</v>
      </c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>
        <v>38</v>
      </c>
      <c r="B142" s="172" t="s">
        <v>3042</v>
      </c>
      <c r="C142" s="219" t="s">
        <v>3043</v>
      </c>
      <c r="D142" s="174" t="s">
        <v>2934</v>
      </c>
      <c r="E142" s="177">
        <v>1</v>
      </c>
      <c r="F142" s="182"/>
      <c r="G142" s="183">
        <f>E142*F142</f>
        <v>0</v>
      </c>
      <c r="H142" s="184"/>
      <c r="I142" s="196" t="s">
        <v>151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20" t="s">
        <v>2952</v>
      </c>
      <c r="D143" s="175"/>
      <c r="E143" s="178"/>
      <c r="F143" s="185"/>
      <c r="G143" s="186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5" t="str">
        <f>C143</f>
        <v>soubor:</v>
      </c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/>
      <c r="B144" s="172"/>
      <c r="C144" s="220" t="s">
        <v>3044</v>
      </c>
      <c r="D144" s="175"/>
      <c r="E144" s="178"/>
      <c r="F144" s="185"/>
      <c r="G144" s="186"/>
      <c r="H144" s="184"/>
      <c r="I144" s="196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5" t="str">
        <f>C144</f>
        <v>- Pracovní pult, nosnost min. 100 kg, deska opláštěna plechem 1mm, lemování desky zadní a boční 30 mm, lemování zahnuto pod desku</v>
      </c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72"/>
      <c r="C145" s="220" t="s">
        <v>3045</v>
      </c>
      <c r="D145" s="175"/>
      <c r="E145" s="178"/>
      <c r="F145" s="185"/>
      <c r="G145" s="186"/>
      <c r="H145" s="184"/>
      <c r="I145" s="196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5" t="str">
        <f>C145</f>
        <v>- 2x pojízdný kontejner, víko</v>
      </c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72"/>
      <c r="C146" s="220" t="s">
        <v>3046</v>
      </c>
      <c r="D146" s="175"/>
      <c r="E146" s="178"/>
      <c r="F146" s="185"/>
      <c r="G146" s="186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5" t="str">
        <f>C146</f>
        <v>- gumová podložka, odmínatelná</v>
      </c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20" t="s">
        <v>2936</v>
      </c>
      <c r="D147" s="175"/>
      <c r="E147" s="178"/>
      <c r="F147" s="185"/>
      <c r="G147" s="186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5" t="str">
        <f>C147</f>
        <v>SPECIFIKACE VIZ ČÁST DOKUMENTACE - INTERIÉR.</v>
      </c>
      <c r="BB147" s="164"/>
      <c r="BC147" s="164"/>
      <c r="BD147" s="164"/>
      <c r="BE147" s="164"/>
      <c r="BF147" s="164"/>
      <c r="BG147" s="164"/>
      <c r="BH147" s="164"/>
    </row>
    <row r="148" spans="1:60" outlineLevel="1">
      <c r="A148" s="191">
        <v>39</v>
      </c>
      <c r="B148" s="172" t="s">
        <v>3047</v>
      </c>
      <c r="C148" s="219" t="s">
        <v>3048</v>
      </c>
      <c r="D148" s="174" t="s">
        <v>211</v>
      </c>
      <c r="E148" s="177">
        <v>1</v>
      </c>
      <c r="F148" s="182"/>
      <c r="G148" s="183">
        <f>E148*F148</f>
        <v>0</v>
      </c>
      <c r="H148" s="184"/>
      <c r="I148" s="196" t="s">
        <v>151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/>
      <c r="B149" s="172"/>
      <c r="C149" s="220" t="s">
        <v>3049</v>
      </c>
      <c r="D149" s="175"/>
      <c r="E149" s="178"/>
      <c r="F149" s="185"/>
      <c r="G149" s="186"/>
      <c r="H149" s="184"/>
      <c r="I149" s="196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5" t="str">
        <f>C149</f>
        <v>nerez dvířka na pantu uzavíratelná kovovou západkou, nerez lemování stěny kolem dvířek</v>
      </c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72"/>
      <c r="C150" s="220" t="s">
        <v>2936</v>
      </c>
      <c r="D150" s="175"/>
      <c r="E150" s="178"/>
      <c r="F150" s="185"/>
      <c r="G150" s="186"/>
      <c r="H150" s="184"/>
      <c r="I150" s="196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5" t="str">
        <f>C150</f>
        <v>SPECIFIKACE VIZ ČÁST DOKUMENTACE - INTERIÉR.</v>
      </c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>
        <v>40</v>
      </c>
      <c r="B151" s="172" t="s">
        <v>3050</v>
      </c>
      <c r="C151" s="219" t="s">
        <v>2969</v>
      </c>
      <c r="D151" s="174" t="s">
        <v>211</v>
      </c>
      <c r="E151" s="177">
        <v>1</v>
      </c>
      <c r="F151" s="182"/>
      <c r="G151" s="183">
        <f>E151*F151</f>
        <v>0</v>
      </c>
      <c r="H151" s="184"/>
      <c r="I151" s="196" t="s">
        <v>151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20" t="s">
        <v>2952</v>
      </c>
      <c r="D152" s="175"/>
      <c r="E152" s="178"/>
      <c r="F152" s="185"/>
      <c r="G152" s="186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5" t="str">
        <f>C152</f>
        <v>soubor:</v>
      </c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72"/>
      <c r="C153" s="220" t="s">
        <v>2970</v>
      </c>
      <c r="D153" s="175"/>
      <c r="E153" s="178"/>
      <c r="F153" s="185"/>
      <c r="G153" s="186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5" t="str">
        <f>C153</f>
        <v>- Pracovní deska</v>
      </c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20" t="s">
        <v>3024</v>
      </c>
      <c r="D154" s="175"/>
      <c r="E154" s="178"/>
      <c r="F154" s="185"/>
      <c r="G154" s="186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5" t="str">
        <f>C154</f>
        <v>- Spodní skříňky - 2x vodorovná police, 1x dvířka s nerez úchytkou</v>
      </c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/>
      <c r="B155" s="172"/>
      <c r="C155" s="220" t="s">
        <v>2936</v>
      </c>
      <c r="D155" s="175"/>
      <c r="E155" s="178"/>
      <c r="F155" s="185"/>
      <c r="G155" s="186"/>
      <c r="H155" s="184"/>
      <c r="I155" s="196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5" t="str">
        <f>C155</f>
        <v>SPECIFIKACE VIZ ČÁST DOKUMENTACE - INTERIÉR.</v>
      </c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>
        <v>41</v>
      </c>
      <c r="B156" s="172" t="s">
        <v>3051</v>
      </c>
      <c r="C156" s="219" t="s">
        <v>2941</v>
      </c>
      <c r="D156" s="174" t="s">
        <v>2934</v>
      </c>
      <c r="E156" s="177">
        <v>1</v>
      </c>
      <c r="F156" s="182"/>
      <c r="G156" s="183">
        <f>E156*F156</f>
        <v>0</v>
      </c>
      <c r="H156" s="184"/>
      <c r="I156" s="196" t="s">
        <v>151</v>
      </c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>
        <v>21</v>
      </c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20" t="s">
        <v>2942</v>
      </c>
      <c r="D157" s="175"/>
      <c r="E157" s="178"/>
      <c r="F157" s="185"/>
      <c r="G157" s="186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5" t="str">
        <f>C157</f>
        <v>Výškově nastavitelná, polohovatelná, kolečková židle s područkami</v>
      </c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20" t="s">
        <v>2936</v>
      </c>
      <c r="D158" s="175"/>
      <c r="E158" s="178"/>
      <c r="F158" s="185"/>
      <c r="G158" s="186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5" t="str">
        <f>C158</f>
        <v>SPECIFIKACE VIZ ČÁST DOKUMENTACE - INTERIÉR.</v>
      </c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>
        <v>42</v>
      </c>
      <c r="B159" s="172" t="s">
        <v>3052</v>
      </c>
      <c r="C159" s="219" t="s">
        <v>2944</v>
      </c>
      <c r="D159" s="174" t="s">
        <v>2934</v>
      </c>
      <c r="E159" s="177">
        <v>1</v>
      </c>
      <c r="F159" s="182"/>
      <c r="G159" s="183">
        <f>E159*F159</f>
        <v>0</v>
      </c>
      <c r="H159" s="184"/>
      <c r="I159" s="196" t="s">
        <v>151</v>
      </c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>
        <v>21</v>
      </c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/>
      <c r="B160" s="172"/>
      <c r="C160" s="220" t="s">
        <v>2936</v>
      </c>
      <c r="D160" s="175"/>
      <c r="E160" s="178"/>
      <c r="F160" s="185"/>
      <c r="G160" s="186"/>
      <c r="H160" s="184"/>
      <c r="I160" s="196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5" t="str">
        <f>C160</f>
        <v>SPECIFIKACE VIZ ČÁST DOKUMENTACE - INTERIÉR.</v>
      </c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>
        <v>43</v>
      </c>
      <c r="B161" s="172" t="s">
        <v>3053</v>
      </c>
      <c r="C161" s="219" t="s">
        <v>3054</v>
      </c>
      <c r="D161" s="174" t="s">
        <v>2934</v>
      </c>
      <c r="E161" s="177">
        <v>1</v>
      </c>
      <c r="F161" s="182"/>
      <c r="G161" s="183">
        <f>E161*F161</f>
        <v>0</v>
      </c>
      <c r="H161" s="184"/>
      <c r="I161" s="196" t="s">
        <v>151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72"/>
      <c r="C162" s="220" t="s">
        <v>3055</v>
      </c>
      <c r="D162" s="175"/>
      <c r="E162" s="178"/>
      <c r="F162" s="185"/>
      <c r="G162" s="186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5" t="str">
        <f>C162</f>
        <v>Digitální váha, nosnost min. 100 kg</v>
      </c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20" t="s">
        <v>2936</v>
      </c>
      <c r="D163" s="175"/>
      <c r="E163" s="178"/>
      <c r="F163" s="185"/>
      <c r="G163" s="186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5" t="str">
        <f>C163</f>
        <v>SPECIFIKACE VIZ ČÁST DOKUMENTACE - INTERIÉR.</v>
      </c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>
        <v>44</v>
      </c>
      <c r="B164" s="172" t="s">
        <v>3056</v>
      </c>
      <c r="C164" s="219" t="s">
        <v>3038</v>
      </c>
      <c r="D164" s="174" t="s">
        <v>211</v>
      </c>
      <c r="E164" s="177">
        <v>1</v>
      </c>
      <c r="F164" s="182"/>
      <c r="G164" s="183">
        <f>E164*F164</f>
        <v>0</v>
      </c>
      <c r="H164" s="184"/>
      <c r="I164" s="196" t="s">
        <v>151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ht="22.5" outlineLevel="1">
      <c r="A165" s="191"/>
      <c r="B165" s="172"/>
      <c r="C165" s="220" t="s">
        <v>3057</v>
      </c>
      <c r="D165" s="175"/>
      <c r="E165" s="178"/>
      <c r="F165" s="185"/>
      <c r="G165" s="186"/>
      <c r="H165" s="184"/>
      <c r="I165" s="196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5" t="str">
        <f>C165</f>
        <v>Příčky - betonové tvárnice tl. 50 mm, výška 1200 mm. Na příčky kotvena OSB deska + 3x lak. Dvířka - mřížka uzavřeno kovovou západkou. Možnost samostatně otevíratelného jednoho křídla dveří. Hrana OSB a hrany stěn chráněny lepenou nerez lištou</v>
      </c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/>
      <c r="B166" s="172"/>
      <c r="C166" s="241" t="s">
        <v>223</v>
      </c>
      <c r="D166" s="228"/>
      <c r="E166" s="231"/>
      <c r="F166" s="234"/>
      <c r="G166" s="234"/>
      <c r="H166" s="184"/>
      <c r="I166" s="196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20" t="s">
        <v>3058</v>
      </c>
      <c r="D167" s="175"/>
      <c r="E167" s="178"/>
      <c r="F167" s="185"/>
      <c r="G167" s="186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5" t="str">
        <f>C167</f>
        <v>Příčky a nátěry stěn ceněny zvlášť</v>
      </c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72"/>
      <c r="C168" s="220" t="s">
        <v>2936</v>
      </c>
      <c r="D168" s="175"/>
      <c r="E168" s="178"/>
      <c r="F168" s="185"/>
      <c r="G168" s="186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5" t="str">
        <f>C168</f>
        <v>SPECIFIKACE VIZ ČÁST DOKUMENTACE - INTERIÉR.</v>
      </c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>
        <v>45</v>
      </c>
      <c r="B169" s="172" t="s">
        <v>3059</v>
      </c>
      <c r="C169" s="219" t="s">
        <v>3038</v>
      </c>
      <c r="D169" s="174" t="s">
        <v>211</v>
      </c>
      <c r="E169" s="177">
        <v>1</v>
      </c>
      <c r="F169" s="182"/>
      <c r="G169" s="183">
        <f>E169*F169</f>
        <v>0</v>
      </c>
      <c r="H169" s="184"/>
      <c r="I169" s="196" t="s">
        <v>151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>
        <v>21</v>
      </c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ht="22.5" outlineLevel="1">
      <c r="A170" s="191"/>
      <c r="B170" s="172"/>
      <c r="C170" s="220" t="s">
        <v>3057</v>
      </c>
      <c r="D170" s="175"/>
      <c r="E170" s="178"/>
      <c r="F170" s="185"/>
      <c r="G170" s="186"/>
      <c r="H170" s="184"/>
      <c r="I170" s="196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5" t="str">
        <f>C170</f>
        <v>Příčky - betonové tvárnice tl. 50 mm, výška 1200 mm. Na příčky kotvena OSB deska + 3x lak. Dvířka - mřížka uzavřeno kovovou západkou. Možnost samostatně otevíratelného jednoho křídla dveří. Hrana OSB a hrany stěn chráněny lepenou nerez lištou</v>
      </c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41" t="s">
        <v>223</v>
      </c>
      <c r="D171" s="228"/>
      <c r="E171" s="231"/>
      <c r="F171" s="234"/>
      <c r="G171" s="234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20" t="s">
        <v>3058</v>
      </c>
      <c r="D172" s="175"/>
      <c r="E172" s="178"/>
      <c r="F172" s="185"/>
      <c r="G172" s="186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5" t="str">
        <f>C172</f>
        <v>Příčky a nátěry stěn ceněny zvlášť</v>
      </c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72"/>
      <c r="C173" s="220" t="s">
        <v>2936</v>
      </c>
      <c r="D173" s="175"/>
      <c r="E173" s="178"/>
      <c r="F173" s="185"/>
      <c r="G173" s="186"/>
      <c r="H173" s="184"/>
      <c r="I173" s="196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5" t="str">
        <f>C173</f>
        <v>SPECIFIKACE VIZ ČÁST DOKUMENTACE - INTERIÉR.</v>
      </c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>
        <v>46</v>
      </c>
      <c r="B174" s="172" t="s">
        <v>3060</v>
      </c>
      <c r="C174" s="219" t="s">
        <v>3061</v>
      </c>
      <c r="D174" s="174" t="s">
        <v>2934</v>
      </c>
      <c r="E174" s="177">
        <v>1</v>
      </c>
      <c r="F174" s="182"/>
      <c r="G174" s="183">
        <f>E174*F174</f>
        <v>0</v>
      </c>
      <c r="H174" s="184"/>
      <c r="I174" s="196" t="s">
        <v>151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72"/>
      <c r="C175" s="220" t="s">
        <v>3062</v>
      </c>
      <c r="D175" s="175"/>
      <c r="E175" s="178"/>
      <c r="F175" s="185"/>
      <c r="G175" s="186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5" t="str">
        <f>C175</f>
        <v>Horkovzdušný sterilizátor, teplota 160 -180°C, objem 25 - 55l</v>
      </c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/>
      <c r="B176" s="172"/>
      <c r="C176" s="220" t="s">
        <v>2936</v>
      </c>
      <c r="D176" s="175"/>
      <c r="E176" s="178"/>
      <c r="F176" s="185"/>
      <c r="G176" s="186"/>
      <c r="H176" s="184"/>
      <c r="I176" s="196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5" t="str">
        <f>C176</f>
        <v>SPECIFIKACE VIZ ČÁST DOKUMENTACE - INTERIÉR.</v>
      </c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>
        <v>47</v>
      </c>
      <c r="B177" s="172" t="s">
        <v>3063</v>
      </c>
      <c r="C177" s="219" t="s">
        <v>3064</v>
      </c>
      <c r="D177" s="174" t="s">
        <v>2934</v>
      </c>
      <c r="E177" s="177">
        <v>1</v>
      </c>
      <c r="F177" s="182"/>
      <c r="G177" s="183">
        <f>E177*F177</f>
        <v>0</v>
      </c>
      <c r="H177" s="184"/>
      <c r="I177" s="196" t="s">
        <v>151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>
        <v>21</v>
      </c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72"/>
      <c r="C178" s="220" t="s">
        <v>3065</v>
      </c>
      <c r="D178" s="175"/>
      <c r="E178" s="178"/>
      <c r="F178" s="185"/>
      <c r="G178" s="186"/>
      <c r="H178" s="184"/>
      <c r="I178" s="196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5" t="str">
        <f>C178</f>
        <v>Binokulární, zvětšení okulár 10x, objektiv 40x 100x 400x 1000x</v>
      </c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/>
      <c r="B179" s="172"/>
      <c r="C179" s="220" t="s">
        <v>2936</v>
      </c>
      <c r="D179" s="175"/>
      <c r="E179" s="178"/>
      <c r="F179" s="185"/>
      <c r="G179" s="186"/>
      <c r="H179" s="184"/>
      <c r="I179" s="196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5" t="str">
        <f>C179</f>
        <v>SPECIFIKACE VIZ ČÁST DOKUMENTACE - INTERIÉR.</v>
      </c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>
        <v>48</v>
      </c>
      <c r="B180" s="172" t="s">
        <v>3066</v>
      </c>
      <c r="C180" s="219" t="s">
        <v>3067</v>
      </c>
      <c r="D180" s="174" t="s">
        <v>2934</v>
      </c>
      <c r="E180" s="177">
        <v>1</v>
      </c>
      <c r="F180" s="182"/>
      <c r="G180" s="183">
        <f>E180*F180</f>
        <v>0</v>
      </c>
      <c r="H180" s="184"/>
      <c r="I180" s="196" t="s">
        <v>151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72"/>
      <c r="C181" s="220" t="s">
        <v>3068</v>
      </c>
      <c r="D181" s="175"/>
      <c r="E181" s="178"/>
      <c r="F181" s="185"/>
      <c r="G181" s="186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5" t="str">
        <f>C181</f>
        <v>2x nylonový náhubek od každé velikosti</v>
      </c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72"/>
      <c r="C182" s="220" t="s">
        <v>2936</v>
      </c>
      <c r="D182" s="175"/>
      <c r="E182" s="178"/>
      <c r="F182" s="185"/>
      <c r="G182" s="186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5" t="str">
        <f>C182</f>
        <v>SPECIFIKACE VIZ ČÁST DOKUMENTACE - INTERIÉR.</v>
      </c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>
        <v>49</v>
      </c>
      <c r="B183" s="172" t="s">
        <v>3069</v>
      </c>
      <c r="C183" s="219" t="s">
        <v>2941</v>
      </c>
      <c r="D183" s="174" t="s">
        <v>2934</v>
      </c>
      <c r="E183" s="177">
        <v>1</v>
      </c>
      <c r="F183" s="182"/>
      <c r="G183" s="183">
        <f>E183*F183</f>
        <v>0</v>
      </c>
      <c r="H183" s="184"/>
      <c r="I183" s="196" t="s">
        <v>151</v>
      </c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>
        <v>21</v>
      </c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91"/>
      <c r="B184" s="172"/>
      <c r="C184" s="220" t="s">
        <v>3070</v>
      </c>
      <c r="D184" s="175"/>
      <c r="E184" s="178"/>
      <c r="F184" s="185"/>
      <c r="G184" s="186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5" t="str">
        <f>C184</f>
        <v>Výškově nastavitelná, kolečková, polohovatelná židle s područkami</v>
      </c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/>
      <c r="B185" s="172"/>
      <c r="C185" s="220" t="s">
        <v>2936</v>
      </c>
      <c r="D185" s="175"/>
      <c r="E185" s="178"/>
      <c r="F185" s="185"/>
      <c r="G185" s="186"/>
      <c r="H185" s="184"/>
      <c r="I185" s="196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5" t="str">
        <f>C185</f>
        <v>SPECIFIKACE VIZ ČÁST DOKUMENTACE - INTERIÉR.</v>
      </c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>
        <v>50</v>
      </c>
      <c r="B186" s="172" t="s">
        <v>3071</v>
      </c>
      <c r="C186" s="219" t="s">
        <v>3072</v>
      </c>
      <c r="D186" s="174" t="s">
        <v>211</v>
      </c>
      <c r="E186" s="177">
        <v>1</v>
      </c>
      <c r="F186" s="182"/>
      <c r="G186" s="183">
        <f>E186*F186</f>
        <v>0</v>
      </c>
      <c r="H186" s="184"/>
      <c r="I186" s="196" t="s">
        <v>151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/>
      <c r="B187" s="172"/>
      <c r="C187" s="220" t="s">
        <v>2952</v>
      </c>
      <c r="D187" s="175"/>
      <c r="E187" s="178"/>
      <c r="F187" s="185"/>
      <c r="G187" s="186"/>
      <c r="H187" s="184"/>
      <c r="I187" s="196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5" t="str">
        <f>C187</f>
        <v>soubor:</v>
      </c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20" t="s">
        <v>3073</v>
      </c>
      <c r="D188" s="175"/>
      <c r="E188" s="178"/>
      <c r="F188" s="185"/>
      <c r="G188" s="186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5" t="str">
        <f>C188</f>
        <v>- 2x pracovní stůl</v>
      </c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/>
      <c r="B189" s="172"/>
      <c r="C189" s="220" t="s">
        <v>3074</v>
      </c>
      <c r="D189" s="175"/>
      <c r="E189" s="178"/>
      <c r="F189" s="185"/>
      <c r="G189" s="186"/>
      <c r="H189" s="184"/>
      <c r="I189" s="196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5" t="str">
        <f>C189</f>
        <v>- 1x uzamykatelný šuplíkový kontejner</v>
      </c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20" t="s">
        <v>2936</v>
      </c>
      <c r="D190" s="175"/>
      <c r="E190" s="178"/>
      <c r="F190" s="185"/>
      <c r="G190" s="186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5" t="str">
        <f>C190</f>
        <v>SPECIFIKACE VIZ ČÁST DOKUMENTACE - INTERIÉR.</v>
      </c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>
        <v>51</v>
      </c>
      <c r="B191" s="172" t="s">
        <v>3075</v>
      </c>
      <c r="C191" s="219" t="s">
        <v>3076</v>
      </c>
      <c r="D191" s="174" t="s">
        <v>211</v>
      </c>
      <c r="E191" s="177">
        <v>1</v>
      </c>
      <c r="F191" s="182"/>
      <c r="G191" s="183">
        <f>E191*F191</f>
        <v>0</v>
      </c>
      <c r="H191" s="184"/>
      <c r="I191" s="196" t="s">
        <v>151</v>
      </c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>
        <v>21</v>
      </c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>
      <c r="A192" s="191"/>
      <c r="B192" s="172"/>
      <c r="C192" s="220" t="s">
        <v>2952</v>
      </c>
      <c r="D192" s="175"/>
      <c r="E192" s="178"/>
      <c r="F192" s="185"/>
      <c r="G192" s="186"/>
      <c r="H192" s="184"/>
      <c r="I192" s="196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5" t="str">
        <f>C192</f>
        <v>soubor:</v>
      </c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/>
      <c r="B193" s="172"/>
      <c r="C193" s="220" t="s">
        <v>3077</v>
      </c>
      <c r="D193" s="175"/>
      <c r="E193" s="178"/>
      <c r="F193" s="185"/>
      <c r="G193" s="186"/>
      <c r="H193" s="184"/>
      <c r="I193" s="196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5" t="str">
        <f>C193</f>
        <v>- 2x skříňka - 4x vodorovná police, 1x uzamyk. dvířka s nerez úchytkou</v>
      </c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20" t="s">
        <v>3078</v>
      </c>
      <c r="D194" s="175"/>
      <c r="E194" s="178"/>
      <c r="F194" s="185"/>
      <c r="G194" s="186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5" t="str">
        <f>C194</f>
        <v>- 1x otevřená skříň - 4x police</v>
      </c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72"/>
      <c r="C195" s="220" t="s">
        <v>3079</v>
      </c>
      <c r="D195" s="175"/>
      <c r="E195" s="178"/>
      <c r="F195" s="185"/>
      <c r="G195" s="186"/>
      <c r="H195" s="184"/>
      <c r="I195" s="196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5" t="str">
        <f>C195</f>
        <v>- 8x šuplík - uzamyk., nerez úchytka</v>
      </c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/>
      <c r="B196" s="172"/>
      <c r="C196" s="220" t="s">
        <v>2936</v>
      </c>
      <c r="D196" s="175"/>
      <c r="E196" s="178"/>
      <c r="F196" s="185"/>
      <c r="G196" s="186"/>
      <c r="H196" s="184"/>
      <c r="I196" s="196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5" t="str">
        <f>C196</f>
        <v>SPECIFIKACE VIZ ČÁST DOKUMENTACE - INTERIÉR.</v>
      </c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>
        <v>52</v>
      </c>
      <c r="B197" s="172" t="s">
        <v>3080</v>
      </c>
      <c r="C197" s="219" t="s">
        <v>2969</v>
      </c>
      <c r="D197" s="174" t="s">
        <v>211</v>
      </c>
      <c r="E197" s="177">
        <v>1</v>
      </c>
      <c r="F197" s="182"/>
      <c r="G197" s="183">
        <f>E197*F197</f>
        <v>0</v>
      </c>
      <c r="H197" s="184"/>
      <c r="I197" s="196" t="s">
        <v>151</v>
      </c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>
        <v>21</v>
      </c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/>
      <c r="B198" s="172"/>
      <c r="C198" s="220" t="s">
        <v>2952</v>
      </c>
      <c r="D198" s="175"/>
      <c r="E198" s="178"/>
      <c r="F198" s="185"/>
      <c r="G198" s="186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5" t="str">
        <f>C198</f>
        <v>soubor:</v>
      </c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20" t="s">
        <v>2970</v>
      </c>
      <c r="D199" s="175"/>
      <c r="E199" s="178"/>
      <c r="F199" s="185"/>
      <c r="G199" s="186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5" t="str">
        <f>C199</f>
        <v>- Pracovní deska</v>
      </c>
      <c r="BB199" s="164"/>
      <c r="BC199" s="164"/>
      <c r="BD199" s="164"/>
      <c r="BE199" s="164"/>
      <c r="BF199" s="164"/>
      <c r="BG199" s="164"/>
      <c r="BH199" s="164"/>
    </row>
    <row r="200" spans="1:60" outlineLevel="1">
      <c r="A200" s="191"/>
      <c r="B200" s="172"/>
      <c r="C200" s="220" t="s">
        <v>3024</v>
      </c>
      <c r="D200" s="175"/>
      <c r="E200" s="178"/>
      <c r="F200" s="185"/>
      <c r="G200" s="186"/>
      <c r="H200" s="184"/>
      <c r="I200" s="196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5" t="str">
        <f>C200</f>
        <v>- Spodní skříňky - 2x vodorovná police, 1x dvířka s nerez úchytkou</v>
      </c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20" t="s">
        <v>2936</v>
      </c>
      <c r="D201" s="175"/>
      <c r="E201" s="178"/>
      <c r="F201" s="185"/>
      <c r="G201" s="186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5" t="str">
        <f>C201</f>
        <v>SPECIFIKACE VIZ ČÁST DOKUMENTACE - INTERIÉR.</v>
      </c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91">
        <v>53</v>
      </c>
      <c r="B202" s="172" t="s">
        <v>3081</v>
      </c>
      <c r="C202" s="219" t="s">
        <v>3082</v>
      </c>
      <c r="D202" s="174" t="s">
        <v>2934</v>
      </c>
      <c r="E202" s="177">
        <v>1</v>
      </c>
      <c r="F202" s="182"/>
      <c r="G202" s="183">
        <f>E202*F202</f>
        <v>0</v>
      </c>
      <c r="H202" s="184"/>
      <c r="I202" s="196" t="s">
        <v>151</v>
      </c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>
        <v>21</v>
      </c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/>
      <c r="B203" s="172"/>
      <c r="C203" s="220" t="s">
        <v>3083</v>
      </c>
      <c r="D203" s="175"/>
      <c r="E203" s="178"/>
      <c r="F203" s="185"/>
      <c r="G203" s="186"/>
      <c r="H203" s="184"/>
      <c r="I203" s="196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5" t="str">
        <f>C203</f>
        <v>Hydraulický veterinární vyšetřovací stůl, nosnost min. 100 kg</v>
      </c>
      <c r="BB203" s="164"/>
      <c r="BC203" s="164"/>
      <c r="BD203" s="164"/>
      <c r="BE203" s="164"/>
      <c r="BF203" s="164"/>
      <c r="BG203" s="164"/>
      <c r="BH203" s="164"/>
    </row>
    <row r="204" spans="1:60" outlineLevel="1">
      <c r="A204" s="191"/>
      <c r="B204" s="172"/>
      <c r="C204" s="220" t="s">
        <v>2936</v>
      </c>
      <c r="D204" s="175"/>
      <c r="E204" s="178"/>
      <c r="F204" s="185"/>
      <c r="G204" s="186"/>
      <c r="H204" s="184"/>
      <c r="I204" s="196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5" t="str">
        <f>C204</f>
        <v>SPECIFIKACE VIZ ČÁST DOKUMENTACE - INTERIÉR.</v>
      </c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>
        <v>54</v>
      </c>
      <c r="B205" s="172" t="s">
        <v>3084</v>
      </c>
      <c r="C205" s="219" t="s">
        <v>3032</v>
      </c>
      <c r="D205" s="174" t="s">
        <v>2934</v>
      </c>
      <c r="E205" s="177">
        <v>1</v>
      </c>
      <c r="F205" s="182"/>
      <c r="G205" s="183">
        <f>E205*F205</f>
        <v>0</v>
      </c>
      <c r="H205" s="184"/>
      <c r="I205" s="196" t="s">
        <v>151</v>
      </c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>
        <v>21</v>
      </c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>
      <c r="A206" s="191"/>
      <c r="B206" s="172"/>
      <c r="C206" s="220" t="s">
        <v>3085</v>
      </c>
      <c r="D206" s="175"/>
      <c r="E206" s="178"/>
      <c r="F206" s="185"/>
      <c r="G206" s="186"/>
      <c r="H206" s="184"/>
      <c r="I206" s="196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5" t="str">
        <f>C206</f>
        <v>Lednice min.200l s mrazákem min.50l</v>
      </c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91"/>
      <c r="B207" s="172"/>
      <c r="C207" s="220" t="s">
        <v>2936</v>
      </c>
      <c r="D207" s="175"/>
      <c r="E207" s="178"/>
      <c r="F207" s="185"/>
      <c r="G207" s="186"/>
      <c r="H207" s="184"/>
      <c r="I207" s="196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5" t="str">
        <f>C207</f>
        <v>SPECIFIKACE VIZ ČÁST DOKUMENTACE - INTERIÉR.</v>
      </c>
      <c r="BB207" s="164"/>
      <c r="BC207" s="164"/>
      <c r="BD207" s="164"/>
      <c r="BE207" s="164"/>
      <c r="BF207" s="164"/>
      <c r="BG207" s="164"/>
      <c r="BH207" s="164"/>
    </row>
    <row r="208" spans="1:60" outlineLevel="1">
      <c r="A208" s="191">
        <v>55</v>
      </c>
      <c r="B208" s="172" t="s">
        <v>3086</v>
      </c>
      <c r="C208" s="219" t="s">
        <v>2938</v>
      </c>
      <c r="D208" s="174" t="s">
        <v>2934</v>
      </c>
      <c r="E208" s="177">
        <v>1</v>
      </c>
      <c r="F208" s="182"/>
      <c r="G208" s="183">
        <f>E208*F208</f>
        <v>0</v>
      </c>
      <c r="H208" s="184"/>
      <c r="I208" s="196" t="s">
        <v>151</v>
      </c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>
        <v>21</v>
      </c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>
      <c r="A209" s="191"/>
      <c r="B209" s="172"/>
      <c r="C209" s="220" t="s">
        <v>2939</v>
      </c>
      <c r="D209" s="175"/>
      <c r="E209" s="178"/>
      <c r="F209" s="185"/>
      <c r="G209" s="186"/>
      <c r="H209" s="184"/>
      <c r="I209" s="196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5" t="str">
        <f>C209</f>
        <v>Věšák se šesti háčky</v>
      </c>
      <c r="BB209" s="164"/>
      <c r="BC209" s="164"/>
      <c r="BD209" s="164"/>
      <c r="BE209" s="164"/>
      <c r="BF209" s="164"/>
      <c r="BG209" s="164"/>
      <c r="BH209" s="164"/>
    </row>
    <row r="210" spans="1:60" outlineLevel="1">
      <c r="A210" s="191"/>
      <c r="B210" s="172"/>
      <c r="C210" s="220" t="s">
        <v>2936</v>
      </c>
      <c r="D210" s="175"/>
      <c r="E210" s="178"/>
      <c r="F210" s="185"/>
      <c r="G210" s="186"/>
      <c r="H210" s="184"/>
      <c r="I210" s="196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5" t="str">
        <f>C210</f>
        <v>SPECIFIKACE VIZ ČÁST DOKUMENTACE - INTERIÉR.</v>
      </c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>
        <v>56</v>
      </c>
      <c r="B211" s="172" t="s">
        <v>3087</v>
      </c>
      <c r="C211" s="219" t="s">
        <v>3088</v>
      </c>
      <c r="D211" s="174" t="s">
        <v>2934</v>
      </c>
      <c r="E211" s="177">
        <v>1</v>
      </c>
      <c r="F211" s="182"/>
      <c r="G211" s="183">
        <f>E211*F211</f>
        <v>0</v>
      </c>
      <c r="H211" s="184"/>
      <c r="I211" s="196" t="s">
        <v>151</v>
      </c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>
        <v>21</v>
      </c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/>
      <c r="B212" s="172"/>
      <c r="C212" s="220" t="s">
        <v>3089</v>
      </c>
      <c r="D212" s="175"/>
      <c r="E212" s="178"/>
      <c r="F212" s="185"/>
      <c r="G212" s="186"/>
      <c r="H212" s="184"/>
      <c r="I212" s="196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5" t="str">
        <f>C212</f>
        <v>Svítivost lampy min. 30 000 - 40 000 Lx, 6 -12 LED diod, světelné pole 140 - 250 mm, lampa uzpůsobena pro připevnění na strop</v>
      </c>
      <c r="BB212" s="164"/>
      <c r="BC212" s="164"/>
      <c r="BD212" s="164"/>
      <c r="BE212" s="164"/>
      <c r="BF212" s="164"/>
      <c r="BG212" s="164"/>
      <c r="BH212" s="164"/>
    </row>
    <row r="213" spans="1:60" outlineLevel="1">
      <c r="A213" s="191"/>
      <c r="B213" s="172"/>
      <c r="C213" s="220" t="s">
        <v>2936</v>
      </c>
      <c r="D213" s="175"/>
      <c r="E213" s="178"/>
      <c r="F213" s="185"/>
      <c r="G213" s="186"/>
      <c r="H213" s="184"/>
      <c r="I213" s="196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5" t="str">
        <f>C213</f>
        <v>SPECIFIKACE VIZ ČÁST DOKUMENTACE - INTERIÉR.</v>
      </c>
      <c r="BB213" s="164"/>
      <c r="BC213" s="164"/>
      <c r="BD213" s="164"/>
      <c r="BE213" s="164"/>
      <c r="BF213" s="164"/>
      <c r="BG213" s="164"/>
      <c r="BH213" s="164"/>
    </row>
    <row r="214" spans="1:60" outlineLevel="1">
      <c r="A214" s="191">
        <v>57</v>
      </c>
      <c r="B214" s="172" t="s">
        <v>3090</v>
      </c>
      <c r="C214" s="219" t="s">
        <v>3091</v>
      </c>
      <c r="D214" s="174" t="s">
        <v>344</v>
      </c>
      <c r="E214" s="177">
        <v>4</v>
      </c>
      <c r="F214" s="182"/>
      <c r="G214" s="183">
        <f>E214*F214</f>
        <v>0</v>
      </c>
      <c r="H214" s="184"/>
      <c r="I214" s="196" t="s">
        <v>151</v>
      </c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>
        <v>21</v>
      </c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/>
      <c r="B215" s="172"/>
      <c r="C215" s="220" t="s">
        <v>3092</v>
      </c>
      <c r="D215" s="175"/>
      <c r="E215" s="178"/>
      <c r="F215" s="185"/>
      <c r="G215" s="186"/>
      <c r="H215" s="184"/>
      <c r="I215" s="196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5" t="str">
        <f>C215</f>
        <v>Výkon min. 36 W</v>
      </c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/>
      <c r="B216" s="172"/>
      <c r="C216" s="220" t="s">
        <v>2936</v>
      </c>
      <c r="D216" s="175"/>
      <c r="E216" s="178"/>
      <c r="F216" s="185"/>
      <c r="G216" s="186"/>
      <c r="H216" s="184"/>
      <c r="I216" s="196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5" t="str">
        <f>C216</f>
        <v>SPECIFIKACE VIZ ČÁST DOKUMENTACE - INTERIÉR.</v>
      </c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91">
        <v>58</v>
      </c>
      <c r="B217" s="172" t="s">
        <v>3093</v>
      </c>
      <c r="C217" s="219" t="s">
        <v>3094</v>
      </c>
      <c r="D217" s="174" t="s">
        <v>2934</v>
      </c>
      <c r="E217" s="177">
        <v>2</v>
      </c>
      <c r="F217" s="182"/>
      <c r="G217" s="183">
        <f>E217*F217</f>
        <v>0</v>
      </c>
      <c r="H217" s="184"/>
      <c r="I217" s="196" t="s">
        <v>151</v>
      </c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>
        <v>21</v>
      </c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91"/>
      <c r="B218" s="172"/>
      <c r="C218" s="220" t="s">
        <v>3095</v>
      </c>
      <c r="D218" s="175"/>
      <c r="E218" s="178"/>
      <c r="F218" s="185"/>
      <c r="G218" s="186"/>
      <c r="H218" s="184"/>
      <c r="I218" s="196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5" t="str">
        <f>C218</f>
        <v>Pojízdný kontejner s víkem, obsah min 500 l</v>
      </c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91"/>
      <c r="B219" s="172"/>
      <c r="C219" s="220" t="s">
        <v>2936</v>
      </c>
      <c r="D219" s="175"/>
      <c r="E219" s="178"/>
      <c r="F219" s="185"/>
      <c r="G219" s="186"/>
      <c r="H219" s="184"/>
      <c r="I219" s="196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5" t="str">
        <f>C219</f>
        <v>SPECIFIKACE VIZ ČÁST DOKUMENTACE - INTERIÉR.</v>
      </c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>
        <v>59</v>
      </c>
      <c r="B220" s="172" t="s">
        <v>3096</v>
      </c>
      <c r="C220" s="219" t="s">
        <v>3097</v>
      </c>
      <c r="D220" s="174" t="s">
        <v>2934</v>
      </c>
      <c r="E220" s="177">
        <v>4</v>
      </c>
      <c r="F220" s="182"/>
      <c r="G220" s="183">
        <f>E220*F220</f>
        <v>0</v>
      </c>
      <c r="H220" s="184"/>
      <c r="I220" s="196" t="s">
        <v>151</v>
      </c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>
        <v>21</v>
      </c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72"/>
      <c r="C221" s="220" t="s">
        <v>3098</v>
      </c>
      <c r="D221" s="175"/>
      <c r="E221" s="178"/>
      <c r="F221" s="185"/>
      <c r="G221" s="186"/>
      <c r="H221" s="184"/>
      <c r="I221" s="196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5" t="str">
        <f>C221</f>
        <v>Pojízdný kontejner s víkem, obsah min 150 l</v>
      </c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/>
      <c r="B222" s="172"/>
      <c r="C222" s="220" t="s">
        <v>2936</v>
      </c>
      <c r="D222" s="175"/>
      <c r="E222" s="178"/>
      <c r="F222" s="185"/>
      <c r="G222" s="186"/>
      <c r="H222" s="184"/>
      <c r="I222" s="196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5" t="str">
        <f>C222</f>
        <v>SPECIFIKACE VIZ ČÁST DOKUMENTACE - INTERIÉR.</v>
      </c>
      <c r="BB222" s="164"/>
      <c r="BC222" s="164"/>
      <c r="BD222" s="164"/>
      <c r="BE222" s="164"/>
      <c r="BF222" s="164"/>
      <c r="BG222" s="164"/>
      <c r="BH222" s="164"/>
    </row>
    <row r="223" spans="1:60" outlineLevel="1">
      <c r="A223" s="191">
        <v>60</v>
      </c>
      <c r="B223" s="172" t="s">
        <v>3099</v>
      </c>
      <c r="C223" s="219" t="s">
        <v>3097</v>
      </c>
      <c r="D223" s="174" t="s">
        <v>2934</v>
      </c>
      <c r="E223" s="177">
        <v>2</v>
      </c>
      <c r="F223" s="182"/>
      <c r="G223" s="183">
        <f>E223*F223</f>
        <v>0</v>
      </c>
      <c r="H223" s="184"/>
      <c r="I223" s="196" t="s">
        <v>151</v>
      </c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>
        <v>21</v>
      </c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</row>
    <row r="224" spans="1:60" outlineLevel="1">
      <c r="A224" s="191"/>
      <c r="B224" s="172"/>
      <c r="C224" s="220" t="s">
        <v>3100</v>
      </c>
      <c r="D224" s="175"/>
      <c r="E224" s="178"/>
      <c r="F224" s="185"/>
      <c r="G224" s="186"/>
      <c r="H224" s="184"/>
      <c r="I224" s="196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5" t="str">
        <f>C224</f>
        <v>Pojízdný kontejner s víkem, obsah min 1000 l</v>
      </c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/>
      <c r="B225" s="172"/>
      <c r="C225" s="220" t="s">
        <v>2936</v>
      </c>
      <c r="D225" s="175"/>
      <c r="E225" s="178"/>
      <c r="F225" s="185"/>
      <c r="G225" s="186"/>
      <c r="H225" s="184"/>
      <c r="I225" s="196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5" t="str">
        <f>C225</f>
        <v>SPECIFIKACE VIZ ČÁST DOKUMENTACE - INTERIÉR.</v>
      </c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>
        <v>61</v>
      </c>
      <c r="B226" s="172" t="s">
        <v>3101</v>
      </c>
      <c r="C226" s="219" t="s">
        <v>2979</v>
      </c>
      <c r="D226" s="174" t="s">
        <v>2934</v>
      </c>
      <c r="E226" s="177">
        <v>10</v>
      </c>
      <c r="F226" s="182"/>
      <c r="G226" s="183">
        <f>E226*F226</f>
        <v>0</v>
      </c>
      <c r="H226" s="184"/>
      <c r="I226" s="196" t="s">
        <v>151</v>
      </c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>
        <v>21</v>
      </c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ht="22.5" outlineLevel="1">
      <c r="A227" s="191"/>
      <c r="B227" s="172"/>
      <c r="C227" s="220" t="s">
        <v>2998</v>
      </c>
      <c r="D227" s="175"/>
      <c r="E227" s="178"/>
      <c r="F227" s="185"/>
      <c r="G227" s="186"/>
      <c r="H227" s="184"/>
      <c r="I227" s="196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5" t="str">
        <f>C227</f>
        <v>5x vodorovná police, minimální únosnost jedné police 100 kg, vzdálenost spodní hrany první police od země 150 mm, poslední police v úrovni ukončení nosných stojek</v>
      </c>
      <c r="BB227" s="164"/>
      <c r="BC227" s="164"/>
      <c r="BD227" s="164"/>
      <c r="BE227" s="164"/>
      <c r="BF227" s="164"/>
      <c r="BG227" s="164"/>
      <c r="BH227" s="164"/>
    </row>
    <row r="228" spans="1:60" outlineLevel="1">
      <c r="A228" s="191"/>
      <c r="B228" s="172"/>
      <c r="C228" s="220" t="s">
        <v>2936</v>
      </c>
      <c r="D228" s="175"/>
      <c r="E228" s="178"/>
      <c r="F228" s="185"/>
      <c r="G228" s="186"/>
      <c r="H228" s="184"/>
      <c r="I228" s="196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5" t="str">
        <f>C228</f>
        <v>SPECIFIKACE VIZ ČÁST DOKUMENTACE - INTERIÉR.</v>
      </c>
      <c r="BB228" s="164"/>
      <c r="BC228" s="164"/>
      <c r="BD228" s="164"/>
      <c r="BE228" s="164"/>
      <c r="BF228" s="164"/>
      <c r="BG228" s="164"/>
      <c r="BH228" s="164"/>
    </row>
    <row r="229" spans="1:60" outlineLevel="1">
      <c r="A229" s="191">
        <v>62</v>
      </c>
      <c r="B229" s="172" t="s">
        <v>3102</v>
      </c>
      <c r="C229" s="219" t="s">
        <v>2938</v>
      </c>
      <c r="D229" s="174" t="s">
        <v>2934</v>
      </c>
      <c r="E229" s="177">
        <v>1</v>
      </c>
      <c r="F229" s="182"/>
      <c r="G229" s="183">
        <f>E229*F229</f>
        <v>0</v>
      </c>
      <c r="H229" s="184"/>
      <c r="I229" s="196" t="s">
        <v>151</v>
      </c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>
        <v>21</v>
      </c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>
      <c r="A230" s="191"/>
      <c r="B230" s="172"/>
      <c r="C230" s="220" t="s">
        <v>3035</v>
      </c>
      <c r="D230" s="175"/>
      <c r="E230" s="178"/>
      <c r="F230" s="185"/>
      <c r="G230" s="186"/>
      <c r="H230" s="184"/>
      <c r="I230" s="196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5" t="str">
        <f>C230</f>
        <v>Věšák s deseti háčky</v>
      </c>
      <c r="BB230" s="164"/>
      <c r="BC230" s="164"/>
      <c r="BD230" s="164"/>
      <c r="BE230" s="164"/>
      <c r="BF230" s="164"/>
      <c r="BG230" s="164"/>
      <c r="BH230" s="164"/>
    </row>
    <row r="231" spans="1:60" outlineLevel="1">
      <c r="A231" s="191"/>
      <c r="B231" s="172"/>
      <c r="C231" s="220" t="s">
        <v>2936</v>
      </c>
      <c r="D231" s="175"/>
      <c r="E231" s="178"/>
      <c r="F231" s="185"/>
      <c r="G231" s="186"/>
      <c r="H231" s="184"/>
      <c r="I231" s="196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5" t="str">
        <f>C231</f>
        <v>SPECIFIKACE VIZ ČÁST DOKUMENTACE - INTERIÉR.</v>
      </c>
      <c r="BB231" s="164"/>
      <c r="BC231" s="164"/>
      <c r="BD231" s="164"/>
      <c r="BE231" s="164"/>
      <c r="BF231" s="164"/>
      <c r="BG231" s="164"/>
      <c r="BH231" s="164"/>
    </row>
    <row r="232" spans="1:60" outlineLevel="1">
      <c r="A232" s="191">
        <v>63</v>
      </c>
      <c r="B232" s="172" t="s">
        <v>3103</v>
      </c>
      <c r="C232" s="219" t="s">
        <v>2979</v>
      </c>
      <c r="D232" s="174" t="s">
        <v>2934</v>
      </c>
      <c r="E232" s="177">
        <v>9</v>
      </c>
      <c r="F232" s="182"/>
      <c r="G232" s="183">
        <f>E232*F232</f>
        <v>0</v>
      </c>
      <c r="H232" s="184"/>
      <c r="I232" s="196" t="s">
        <v>151</v>
      </c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>
        <v>21</v>
      </c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ht="22.5" outlineLevel="1">
      <c r="A233" s="191"/>
      <c r="B233" s="172"/>
      <c r="C233" s="220" t="s">
        <v>2998</v>
      </c>
      <c r="D233" s="175"/>
      <c r="E233" s="178"/>
      <c r="F233" s="185"/>
      <c r="G233" s="186"/>
      <c r="H233" s="184"/>
      <c r="I233" s="196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5" t="str">
        <f>C233</f>
        <v>5x vodorovná police, minimální únosnost jedné police 100 kg, vzdálenost spodní hrany první police od země 150 mm, poslední police v úrovni ukončení nosných stojek</v>
      </c>
      <c r="BB233" s="164"/>
      <c r="BC233" s="164"/>
      <c r="BD233" s="164"/>
      <c r="BE233" s="164"/>
      <c r="BF233" s="164"/>
      <c r="BG233" s="164"/>
      <c r="BH233" s="164"/>
    </row>
    <row r="234" spans="1:60" outlineLevel="1">
      <c r="A234" s="191"/>
      <c r="B234" s="172"/>
      <c r="C234" s="220" t="s">
        <v>2936</v>
      </c>
      <c r="D234" s="175"/>
      <c r="E234" s="178"/>
      <c r="F234" s="185"/>
      <c r="G234" s="186"/>
      <c r="H234" s="184"/>
      <c r="I234" s="196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5" t="str">
        <f>C234</f>
        <v>SPECIFIKACE VIZ ČÁST DOKUMENTACE - INTERIÉR.</v>
      </c>
      <c r="BB234" s="164"/>
      <c r="BC234" s="164"/>
      <c r="BD234" s="164"/>
      <c r="BE234" s="164"/>
      <c r="BF234" s="164"/>
      <c r="BG234" s="164"/>
      <c r="BH234" s="164"/>
    </row>
    <row r="235" spans="1:60" outlineLevel="1">
      <c r="A235" s="191">
        <v>64</v>
      </c>
      <c r="B235" s="172" t="s">
        <v>3104</v>
      </c>
      <c r="C235" s="219" t="s">
        <v>2938</v>
      </c>
      <c r="D235" s="174" t="s">
        <v>2934</v>
      </c>
      <c r="E235" s="177">
        <v>1</v>
      </c>
      <c r="F235" s="182"/>
      <c r="G235" s="183">
        <f>E235*F235</f>
        <v>0</v>
      </c>
      <c r="H235" s="184"/>
      <c r="I235" s="196" t="s">
        <v>151</v>
      </c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>
        <v>21</v>
      </c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>
      <c r="A236" s="191"/>
      <c r="B236" s="172"/>
      <c r="C236" s="220" t="s">
        <v>3035</v>
      </c>
      <c r="D236" s="175"/>
      <c r="E236" s="178"/>
      <c r="F236" s="185"/>
      <c r="G236" s="186"/>
      <c r="H236" s="184"/>
      <c r="I236" s="196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5" t="str">
        <f>C236</f>
        <v>Věšák s deseti háčky</v>
      </c>
      <c r="BB236" s="164"/>
      <c r="BC236" s="164"/>
      <c r="BD236" s="164"/>
      <c r="BE236" s="164"/>
      <c r="BF236" s="164"/>
      <c r="BG236" s="164"/>
      <c r="BH236" s="164"/>
    </row>
    <row r="237" spans="1:60" outlineLevel="1">
      <c r="A237" s="191"/>
      <c r="B237" s="172"/>
      <c r="C237" s="220" t="s">
        <v>2936</v>
      </c>
      <c r="D237" s="175"/>
      <c r="E237" s="178"/>
      <c r="F237" s="185"/>
      <c r="G237" s="186"/>
      <c r="H237" s="184"/>
      <c r="I237" s="196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5" t="str">
        <f>C237</f>
        <v>SPECIFIKACE VIZ ČÁST DOKUMENTACE - INTERIÉR.</v>
      </c>
      <c r="BB237" s="164"/>
      <c r="BC237" s="164"/>
      <c r="BD237" s="164"/>
      <c r="BE237" s="164"/>
      <c r="BF237" s="164"/>
      <c r="BG237" s="164"/>
      <c r="BH237" s="164"/>
    </row>
    <row r="238" spans="1:60" outlineLevel="1">
      <c r="A238" s="191">
        <v>65</v>
      </c>
      <c r="B238" s="172" t="s">
        <v>3105</v>
      </c>
      <c r="C238" s="219" t="s">
        <v>2979</v>
      </c>
      <c r="D238" s="174" t="s">
        <v>2934</v>
      </c>
      <c r="E238" s="177">
        <v>6</v>
      </c>
      <c r="F238" s="182"/>
      <c r="G238" s="183">
        <f>E238*F238</f>
        <v>0</v>
      </c>
      <c r="H238" s="184"/>
      <c r="I238" s="196" t="s">
        <v>151</v>
      </c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>
        <v>21</v>
      </c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ht="22.5" outlineLevel="1">
      <c r="A239" s="191"/>
      <c r="B239" s="172"/>
      <c r="C239" s="220" t="s">
        <v>2998</v>
      </c>
      <c r="D239" s="175"/>
      <c r="E239" s="178"/>
      <c r="F239" s="185"/>
      <c r="G239" s="186"/>
      <c r="H239" s="184"/>
      <c r="I239" s="196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5" t="str">
        <f>C239</f>
        <v>5x vodorovná police, minimální únosnost jedné police 100 kg, vzdálenost spodní hrany první police od země 150 mm, poslední police v úrovni ukončení nosných stojek</v>
      </c>
      <c r="BB239" s="164"/>
      <c r="BC239" s="164"/>
      <c r="BD239" s="164"/>
      <c r="BE239" s="164"/>
      <c r="BF239" s="164"/>
      <c r="BG239" s="164"/>
      <c r="BH239" s="164"/>
    </row>
    <row r="240" spans="1:60" ht="13.5" outlineLevel="1" thickBot="1">
      <c r="A240" s="206"/>
      <c r="B240" s="207"/>
      <c r="C240" s="253" t="s">
        <v>2936</v>
      </c>
      <c r="D240" s="249"/>
      <c r="E240" s="250"/>
      <c r="F240" s="251"/>
      <c r="G240" s="252"/>
      <c r="H240" s="212"/>
      <c r="I240" s="213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5" t="str">
        <f>C240</f>
        <v>SPECIFIKACE VIZ ČÁST DOKUMENTACE - INTERIÉR.</v>
      </c>
      <c r="BB240" s="164"/>
      <c r="BC240" s="164"/>
      <c r="BD240" s="164"/>
      <c r="BE240" s="164"/>
      <c r="BF240" s="164"/>
      <c r="BG240" s="164"/>
      <c r="BH240" s="164"/>
    </row>
    <row r="241" spans="1:41" hidden="1">
      <c r="C241" s="105"/>
      <c r="AK241">
        <f>SUM(AK1:AK240)</f>
        <v>0</v>
      </c>
      <c r="AL241">
        <f>SUM(AL1:AL240)</f>
        <v>0</v>
      </c>
      <c r="AN241">
        <v>15</v>
      </c>
      <c r="AO241">
        <v>21</v>
      </c>
    </row>
    <row r="242" spans="1:41" ht="13.5" hidden="1" thickBot="1">
      <c r="A242" s="235"/>
      <c r="B242" s="236" t="s">
        <v>212</v>
      </c>
      <c r="C242" s="242"/>
      <c r="D242" s="237"/>
      <c r="E242" s="237"/>
      <c r="F242" s="237"/>
      <c r="G242" s="238">
        <f>F8</f>
        <v>0</v>
      </c>
      <c r="AN242">
        <f>SUMIF(AM8:AM241,AN241,G8:G241)</f>
        <v>0</v>
      </c>
      <c r="AO242">
        <f>SUMIF(AM8:AM241,AO241,G8:G241)</f>
        <v>0</v>
      </c>
    </row>
  </sheetData>
  <sheetProtection password="D8FF" sheet="1"/>
  <mergeCells count="171">
    <mergeCell ref="C237:G237"/>
    <mergeCell ref="C239:G239"/>
    <mergeCell ref="C240:G240"/>
    <mergeCell ref="C228:G228"/>
    <mergeCell ref="C230:G230"/>
    <mergeCell ref="C231:G231"/>
    <mergeCell ref="C233:G233"/>
    <mergeCell ref="C234:G234"/>
    <mergeCell ref="C236:G236"/>
    <mergeCell ref="C219:G219"/>
    <mergeCell ref="C221:G221"/>
    <mergeCell ref="C222:G222"/>
    <mergeCell ref="C224:G224"/>
    <mergeCell ref="C225:G225"/>
    <mergeCell ref="C227:G227"/>
    <mergeCell ref="C210:G210"/>
    <mergeCell ref="C212:G212"/>
    <mergeCell ref="C213:G213"/>
    <mergeCell ref="C215:G215"/>
    <mergeCell ref="C216:G216"/>
    <mergeCell ref="C218:G218"/>
    <mergeCell ref="C201:G201"/>
    <mergeCell ref="C203:G203"/>
    <mergeCell ref="C204:G204"/>
    <mergeCell ref="C206:G206"/>
    <mergeCell ref="C207:G207"/>
    <mergeCell ref="C209:G209"/>
    <mergeCell ref="C194:G194"/>
    <mergeCell ref="C195:G195"/>
    <mergeCell ref="C196:G196"/>
    <mergeCell ref="C198:G198"/>
    <mergeCell ref="C199:G199"/>
    <mergeCell ref="C200:G200"/>
    <mergeCell ref="C187:G187"/>
    <mergeCell ref="C188:G188"/>
    <mergeCell ref="C189:G189"/>
    <mergeCell ref="C190:G190"/>
    <mergeCell ref="C192:G192"/>
    <mergeCell ref="C193:G193"/>
    <mergeCell ref="C178:G178"/>
    <mergeCell ref="C179:G179"/>
    <mergeCell ref="C181:G181"/>
    <mergeCell ref="C182:G182"/>
    <mergeCell ref="C184:G184"/>
    <mergeCell ref="C185:G185"/>
    <mergeCell ref="C168:G168"/>
    <mergeCell ref="C170:G170"/>
    <mergeCell ref="C172:G172"/>
    <mergeCell ref="C173:G173"/>
    <mergeCell ref="C175:G175"/>
    <mergeCell ref="C176:G176"/>
    <mergeCell ref="C158:G158"/>
    <mergeCell ref="C160:G160"/>
    <mergeCell ref="C162:G162"/>
    <mergeCell ref="C163:G163"/>
    <mergeCell ref="C165:G165"/>
    <mergeCell ref="C167:G167"/>
    <mergeCell ref="C150:G150"/>
    <mergeCell ref="C152:G152"/>
    <mergeCell ref="C153:G153"/>
    <mergeCell ref="C154:G154"/>
    <mergeCell ref="C155:G155"/>
    <mergeCell ref="C157:G157"/>
    <mergeCell ref="C143:G143"/>
    <mergeCell ref="C144:G144"/>
    <mergeCell ref="C145:G145"/>
    <mergeCell ref="C146:G146"/>
    <mergeCell ref="C147:G147"/>
    <mergeCell ref="C149:G149"/>
    <mergeCell ref="C135:G135"/>
    <mergeCell ref="C137:G137"/>
    <mergeCell ref="C138:G138"/>
    <mergeCell ref="C139:G139"/>
    <mergeCell ref="C140:G140"/>
    <mergeCell ref="C141:G141"/>
    <mergeCell ref="C126:G126"/>
    <mergeCell ref="C128:G128"/>
    <mergeCell ref="C129:G129"/>
    <mergeCell ref="C131:G131"/>
    <mergeCell ref="C132:G132"/>
    <mergeCell ref="C134:G134"/>
    <mergeCell ref="C119:G119"/>
    <mergeCell ref="C120:G120"/>
    <mergeCell ref="C121:G121"/>
    <mergeCell ref="C122:G122"/>
    <mergeCell ref="C123:G123"/>
    <mergeCell ref="C125:G125"/>
    <mergeCell ref="C111:G111"/>
    <mergeCell ref="C113:G113"/>
    <mergeCell ref="C114:G114"/>
    <mergeCell ref="C115:G115"/>
    <mergeCell ref="C116:G116"/>
    <mergeCell ref="C118:G118"/>
    <mergeCell ref="C102:G102"/>
    <mergeCell ref="C104:G104"/>
    <mergeCell ref="C105:G105"/>
    <mergeCell ref="C107:G107"/>
    <mergeCell ref="C108:G108"/>
    <mergeCell ref="C110:G110"/>
    <mergeCell ref="C93:G93"/>
    <mergeCell ref="C95:G95"/>
    <mergeCell ref="C96:G96"/>
    <mergeCell ref="C98:G98"/>
    <mergeCell ref="C99:G99"/>
    <mergeCell ref="C101:G101"/>
    <mergeCell ref="C84:G84"/>
    <mergeCell ref="C86:G86"/>
    <mergeCell ref="C87:G87"/>
    <mergeCell ref="C89:G89"/>
    <mergeCell ref="C90:G90"/>
    <mergeCell ref="C92:G92"/>
    <mergeCell ref="C75:G75"/>
    <mergeCell ref="C77:G77"/>
    <mergeCell ref="C78:G78"/>
    <mergeCell ref="C80:G80"/>
    <mergeCell ref="C81:G81"/>
    <mergeCell ref="C83:G83"/>
    <mergeCell ref="C66:G66"/>
    <mergeCell ref="C68:G68"/>
    <mergeCell ref="C69:G69"/>
    <mergeCell ref="C71:G71"/>
    <mergeCell ref="C72:G72"/>
    <mergeCell ref="C74:G74"/>
    <mergeCell ref="C59:G59"/>
    <mergeCell ref="C61:G61"/>
    <mergeCell ref="C62:G62"/>
    <mergeCell ref="C63:G63"/>
    <mergeCell ref="C64:G64"/>
    <mergeCell ref="C65:G65"/>
    <mergeCell ref="C52:G52"/>
    <mergeCell ref="C53:G53"/>
    <mergeCell ref="C54:G54"/>
    <mergeCell ref="C55:G55"/>
    <mergeCell ref="C56:G56"/>
    <mergeCell ref="C58:G58"/>
    <mergeCell ref="C45:G45"/>
    <mergeCell ref="C47:G47"/>
    <mergeCell ref="C48:G48"/>
    <mergeCell ref="C49:G49"/>
    <mergeCell ref="C50:G50"/>
    <mergeCell ref="C51:G51"/>
    <mergeCell ref="C35:G35"/>
    <mergeCell ref="C37:G37"/>
    <mergeCell ref="C38:G38"/>
    <mergeCell ref="C40:G40"/>
    <mergeCell ref="C42:G42"/>
    <mergeCell ref="C44:G44"/>
    <mergeCell ref="C28:G28"/>
    <mergeCell ref="C29:G29"/>
    <mergeCell ref="C30:G30"/>
    <mergeCell ref="C31:G31"/>
    <mergeCell ref="C32:G32"/>
    <mergeCell ref="C34:G34"/>
    <mergeCell ref="C19:G19"/>
    <mergeCell ref="C20:G20"/>
    <mergeCell ref="C22:G22"/>
    <mergeCell ref="C23:G23"/>
    <mergeCell ref="C25:G25"/>
    <mergeCell ref="C26:G26"/>
    <mergeCell ref="C10:G10"/>
    <mergeCell ref="C11:G11"/>
    <mergeCell ref="C13:G13"/>
    <mergeCell ref="C14:G14"/>
    <mergeCell ref="C16:G16"/>
    <mergeCell ref="C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64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117</v>
      </c>
      <c r="C4" s="168" t="s">
        <v>118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SUM(G9:G74)</f>
        <v>0</v>
      </c>
      <c r="G8" s="180"/>
      <c r="H8" s="181"/>
      <c r="I8" s="195"/>
      <c r="J8" s="54"/>
    </row>
    <row r="9" spans="1:60" outlineLevel="1">
      <c r="A9" s="191"/>
      <c r="B9" s="225" t="s">
        <v>3106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69" t="s">
        <v>3107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3108</v>
      </c>
      <c r="C11" s="219" t="s">
        <v>3109</v>
      </c>
      <c r="D11" s="174" t="s">
        <v>217</v>
      </c>
      <c r="E11" s="177">
        <v>40</v>
      </c>
      <c r="F11" s="182"/>
      <c r="G11" s="183">
        <f>E11*F11</f>
        <v>0</v>
      </c>
      <c r="H11" s="184" t="s">
        <v>257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2</v>
      </c>
      <c r="B12" s="172" t="s">
        <v>3110</v>
      </c>
      <c r="C12" s="219" t="s">
        <v>3111</v>
      </c>
      <c r="D12" s="174" t="s">
        <v>217</v>
      </c>
      <c r="E12" s="177">
        <v>20</v>
      </c>
      <c r="F12" s="182"/>
      <c r="G12" s="183">
        <f>E12*F12</f>
        <v>0</v>
      </c>
      <c r="H12" s="184" t="s">
        <v>257</v>
      </c>
      <c r="I12" s="196" t="s">
        <v>207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69" t="s">
        <v>3112</v>
      </c>
      <c r="C13" s="221"/>
      <c r="D13" s="192"/>
      <c r="E13" s="193"/>
      <c r="F13" s="194"/>
      <c r="G13" s="189"/>
      <c r="H13" s="184"/>
      <c r="I13" s="196"/>
      <c r="J13" s="163"/>
      <c r="K13" s="164">
        <v>1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69" t="s">
        <v>3113</v>
      </c>
      <c r="C14" s="221"/>
      <c r="D14" s="192"/>
      <c r="E14" s="193"/>
      <c r="F14" s="194"/>
      <c r="G14" s="189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3</v>
      </c>
      <c r="B15" s="172" t="s">
        <v>3114</v>
      </c>
      <c r="C15" s="219" t="s">
        <v>3115</v>
      </c>
      <c r="D15" s="174" t="s">
        <v>217</v>
      </c>
      <c r="E15" s="177">
        <v>40</v>
      </c>
      <c r="F15" s="182"/>
      <c r="G15" s="183">
        <f>E15*F15</f>
        <v>0</v>
      </c>
      <c r="H15" s="184" t="s">
        <v>257</v>
      </c>
      <c r="I15" s="196" t="s">
        <v>207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>
        <v>4</v>
      </c>
      <c r="B16" s="172" t="s">
        <v>3116</v>
      </c>
      <c r="C16" s="219" t="s">
        <v>3117</v>
      </c>
      <c r="D16" s="174" t="s">
        <v>217</v>
      </c>
      <c r="E16" s="177">
        <v>20</v>
      </c>
      <c r="F16" s="182"/>
      <c r="G16" s="183">
        <f>E16*F16</f>
        <v>0</v>
      </c>
      <c r="H16" s="184" t="s">
        <v>257</v>
      </c>
      <c r="I16" s="196" t="s">
        <v>207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69" t="s">
        <v>2623</v>
      </c>
      <c r="C17" s="221"/>
      <c r="D17" s="192"/>
      <c r="E17" s="193"/>
      <c r="F17" s="194"/>
      <c r="G17" s="189"/>
      <c r="H17" s="184"/>
      <c r="I17" s="196"/>
      <c r="J17" s="163"/>
      <c r="K17" s="164">
        <v>1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5</v>
      </c>
      <c r="B18" s="172" t="s">
        <v>3118</v>
      </c>
      <c r="C18" s="219" t="s">
        <v>3119</v>
      </c>
      <c r="D18" s="174" t="s">
        <v>217</v>
      </c>
      <c r="E18" s="177">
        <v>5.9</v>
      </c>
      <c r="F18" s="182"/>
      <c r="G18" s="183">
        <f>E18*F18</f>
        <v>0</v>
      </c>
      <c r="H18" s="184" t="s">
        <v>257</v>
      </c>
      <c r="I18" s="196" t="s">
        <v>207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20" t="s">
        <v>3120</v>
      </c>
      <c r="D19" s="175"/>
      <c r="E19" s="178"/>
      <c r="F19" s="185"/>
      <c r="G19" s="186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5" t="str">
        <f>C19</f>
        <v>Pažení stěn šachet. Výkop šachet je nutno zabezpečit, případně bude pracnost pažení nahrazena rozšířením výkopu šachty.</v>
      </c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69" t="s">
        <v>2626</v>
      </c>
      <c r="C20" s="221"/>
      <c r="D20" s="192"/>
      <c r="E20" s="193"/>
      <c r="F20" s="194"/>
      <c r="G20" s="189"/>
      <c r="H20" s="184"/>
      <c r="I20" s="196"/>
      <c r="J20" s="163"/>
      <c r="K20" s="164">
        <v>1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69" t="s">
        <v>2627</v>
      </c>
      <c r="C21" s="221"/>
      <c r="D21" s="192"/>
      <c r="E21" s="193"/>
      <c r="F21" s="194"/>
      <c r="G21" s="189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>
        <v>6</v>
      </c>
      <c r="B22" s="172" t="s">
        <v>3121</v>
      </c>
      <c r="C22" s="219" t="s">
        <v>3122</v>
      </c>
      <c r="D22" s="174" t="s">
        <v>217</v>
      </c>
      <c r="E22" s="177">
        <v>5.9</v>
      </c>
      <c r="F22" s="182"/>
      <c r="G22" s="183">
        <f>E22*F22</f>
        <v>0</v>
      </c>
      <c r="H22" s="184" t="s">
        <v>257</v>
      </c>
      <c r="I22" s="196" t="s">
        <v>207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20" t="s">
        <v>3120</v>
      </c>
      <c r="D23" s="175"/>
      <c r="E23" s="178"/>
      <c r="F23" s="185"/>
      <c r="G23" s="186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 t="str">
        <f>C23</f>
        <v>Pažení stěn šachet. Výkop šachet je nutno zabezpečit, případně bude pracnost pažení nahrazena rozšířením výkopu šachty.</v>
      </c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69" t="s">
        <v>3123</v>
      </c>
      <c r="C24" s="221"/>
      <c r="D24" s="192"/>
      <c r="E24" s="193"/>
      <c r="F24" s="194"/>
      <c r="G24" s="189"/>
      <c r="H24" s="184"/>
      <c r="I24" s="196"/>
      <c r="J24" s="163"/>
      <c r="K24" s="164">
        <v>1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2630</v>
      </c>
      <c r="C25" s="221"/>
      <c r="D25" s="192"/>
      <c r="E25" s="193"/>
      <c r="F25" s="194"/>
      <c r="G25" s="189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>
        <v>7</v>
      </c>
      <c r="B26" s="172" t="s">
        <v>3124</v>
      </c>
      <c r="C26" s="219" t="s">
        <v>3125</v>
      </c>
      <c r="D26" s="174" t="s">
        <v>256</v>
      </c>
      <c r="E26" s="177">
        <v>5.9</v>
      </c>
      <c r="F26" s="182"/>
      <c r="G26" s="183">
        <f>E26*F26</f>
        <v>0</v>
      </c>
      <c r="H26" s="184" t="s">
        <v>257</v>
      </c>
      <c r="I26" s="196" t="s">
        <v>207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20" t="s">
        <v>3120</v>
      </c>
      <c r="D27" s="175"/>
      <c r="E27" s="178"/>
      <c r="F27" s="185"/>
      <c r="G27" s="186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5" t="str">
        <f>C27</f>
        <v>Pažení stěn šachet. Výkop šachet je nutno zabezpečit, případně bude pracnost pažení nahrazena rozšířením výkopu šachty.</v>
      </c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69" t="s">
        <v>3126</v>
      </c>
      <c r="C28" s="221"/>
      <c r="D28" s="192"/>
      <c r="E28" s="193"/>
      <c r="F28" s="194"/>
      <c r="G28" s="189"/>
      <c r="H28" s="184"/>
      <c r="I28" s="196"/>
      <c r="J28" s="163"/>
      <c r="K28" s="164">
        <v>1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69" t="s">
        <v>3127</v>
      </c>
      <c r="C29" s="221"/>
      <c r="D29" s="192"/>
      <c r="E29" s="193"/>
      <c r="F29" s="194"/>
      <c r="G29" s="189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>
        <v>8</v>
      </c>
      <c r="B30" s="172" t="s">
        <v>3128</v>
      </c>
      <c r="C30" s="219" t="s">
        <v>3129</v>
      </c>
      <c r="D30" s="174" t="s">
        <v>256</v>
      </c>
      <c r="E30" s="177">
        <v>5.9</v>
      </c>
      <c r="F30" s="182"/>
      <c r="G30" s="183">
        <f>E30*F30</f>
        <v>0</v>
      </c>
      <c r="H30" s="184" t="s">
        <v>257</v>
      </c>
      <c r="I30" s="196" t="s">
        <v>207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20" t="s">
        <v>3120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Pažení stěn šachet. Výkop šachet je nutno zabezpečit, případně bude pracnost pažení nahrazena rozšířením výkopu šachty.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2636</v>
      </c>
      <c r="C32" s="221"/>
      <c r="D32" s="192"/>
      <c r="E32" s="193"/>
      <c r="F32" s="194"/>
      <c r="G32" s="189"/>
      <c r="H32" s="184"/>
      <c r="I32" s="196"/>
      <c r="J32" s="163"/>
      <c r="K32" s="164">
        <v>1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69" t="s">
        <v>2637</v>
      </c>
      <c r="C33" s="221"/>
      <c r="D33" s="192"/>
      <c r="E33" s="193"/>
      <c r="F33" s="194"/>
      <c r="G33" s="189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9</v>
      </c>
      <c r="B34" s="172" t="s">
        <v>3130</v>
      </c>
      <c r="C34" s="219" t="s">
        <v>3131</v>
      </c>
      <c r="D34" s="174" t="s">
        <v>256</v>
      </c>
      <c r="E34" s="177">
        <v>6.5</v>
      </c>
      <c r="F34" s="182"/>
      <c r="G34" s="183">
        <f>E34*F34</f>
        <v>0</v>
      </c>
      <c r="H34" s="184" t="s">
        <v>257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3132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Objemy prací dle podélného řezu.</v>
      </c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69" t="s">
        <v>3133</v>
      </c>
      <c r="C36" s="221"/>
      <c r="D36" s="192"/>
      <c r="E36" s="193"/>
      <c r="F36" s="194"/>
      <c r="G36" s="189"/>
      <c r="H36" s="184"/>
      <c r="I36" s="196"/>
      <c r="J36" s="163"/>
      <c r="K36" s="164">
        <v>1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69" t="s">
        <v>3134</v>
      </c>
      <c r="C37" s="221"/>
      <c r="D37" s="192"/>
      <c r="E37" s="193"/>
      <c r="F37" s="194"/>
      <c r="G37" s="189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10</v>
      </c>
      <c r="B38" s="172" t="s">
        <v>3135</v>
      </c>
      <c r="C38" s="219" t="s">
        <v>3136</v>
      </c>
      <c r="D38" s="174" t="s">
        <v>256</v>
      </c>
      <c r="E38" s="177">
        <v>100.35</v>
      </c>
      <c r="F38" s="182"/>
      <c r="G38" s="183">
        <f>E38*F38</f>
        <v>0</v>
      </c>
      <c r="H38" s="184" t="s">
        <v>3137</v>
      </c>
      <c r="I38" s="196" t="s">
        <v>207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69" t="s">
        <v>477</v>
      </c>
      <c r="C39" s="221"/>
      <c r="D39" s="192"/>
      <c r="E39" s="193"/>
      <c r="F39" s="194"/>
      <c r="G39" s="189"/>
      <c r="H39" s="184"/>
      <c r="I39" s="196"/>
      <c r="J39" s="163"/>
      <c r="K39" s="164">
        <v>1</v>
      </c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ht="22.5" outlineLevel="1">
      <c r="A40" s="191"/>
      <c r="B40" s="169" t="s">
        <v>478</v>
      </c>
      <c r="C40" s="221"/>
      <c r="D40" s="192"/>
      <c r="E40" s="193"/>
      <c r="F40" s="194"/>
      <c r="G40" s="189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5" t="str">
        <f>B40</f>
        <v>sypaninou z vhodných hornin tř. 1 - 4 nebo materiálem připraveným podél výkopu ve vzdálenosti do 3 m od jeho kraje, pro jakoukoliv hloubku výkopu a jakoukoliv míru zhutnění,</v>
      </c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11</v>
      </c>
      <c r="B41" s="172" t="s">
        <v>479</v>
      </c>
      <c r="C41" s="219" t="s">
        <v>480</v>
      </c>
      <c r="D41" s="174" t="s">
        <v>256</v>
      </c>
      <c r="E41" s="177">
        <v>77.7</v>
      </c>
      <c r="F41" s="182"/>
      <c r="G41" s="183">
        <f>E41*F41</f>
        <v>0</v>
      </c>
      <c r="H41" s="184" t="s">
        <v>257</v>
      </c>
      <c r="I41" s="196" t="s">
        <v>207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0" t="s">
        <v>3138</v>
      </c>
      <c r="D42" s="227"/>
      <c r="E42" s="230">
        <v>77.7</v>
      </c>
      <c r="F42" s="183"/>
      <c r="G42" s="183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12</v>
      </c>
      <c r="B43" s="172" t="s">
        <v>2615</v>
      </c>
      <c r="C43" s="219" t="s">
        <v>3139</v>
      </c>
      <c r="D43" s="174" t="s">
        <v>256</v>
      </c>
      <c r="E43" s="177">
        <v>15</v>
      </c>
      <c r="F43" s="182"/>
      <c r="G43" s="183">
        <f>E43*F43</f>
        <v>0</v>
      </c>
      <c r="H43" s="184"/>
      <c r="I43" s="196" t="s">
        <v>207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>
        <v>13</v>
      </c>
      <c r="B44" s="172" t="s">
        <v>3140</v>
      </c>
      <c r="C44" s="219" t="s">
        <v>3141</v>
      </c>
      <c r="D44" s="174" t="s">
        <v>256</v>
      </c>
      <c r="E44" s="177">
        <v>5.45</v>
      </c>
      <c r="F44" s="182"/>
      <c r="G44" s="183">
        <f>E44*F44</f>
        <v>0</v>
      </c>
      <c r="H44" s="184"/>
      <c r="I44" s="196" t="s">
        <v>207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14</v>
      </c>
      <c r="B45" s="172" t="s">
        <v>3142</v>
      </c>
      <c r="C45" s="219" t="s">
        <v>3143</v>
      </c>
      <c r="D45" s="174" t="s">
        <v>256</v>
      </c>
      <c r="E45" s="177">
        <v>243.9</v>
      </c>
      <c r="F45" s="182"/>
      <c r="G45" s="183">
        <f>E45*F45</f>
        <v>0</v>
      </c>
      <c r="H45" s="184"/>
      <c r="I45" s="196" t="s">
        <v>207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3144</v>
      </c>
      <c r="D46" s="227"/>
      <c r="E46" s="230">
        <v>42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3145</v>
      </c>
      <c r="D47" s="227"/>
      <c r="E47" s="230">
        <v>18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40" t="s">
        <v>3146</v>
      </c>
      <c r="D48" s="227"/>
      <c r="E48" s="230">
        <v>56.7</v>
      </c>
      <c r="F48" s="183"/>
      <c r="G48" s="183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40" t="s">
        <v>3147</v>
      </c>
      <c r="D49" s="227"/>
      <c r="E49" s="230">
        <v>61.8</v>
      </c>
      <c r="F49" s="183"/>
      <c r="G49" s="183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0" t="s">
        <v>3148</v>
      </c>
      <c r="D50" s="227"/>
      <c r="E50" s="230">
        <v>30</v>
      </c>
      <c r="F50" s="183"/>
      <c r="G50" s="183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40" t="s">
        <v>3149</v>
      </c>
      <c r="D51" s="227"/>
      <c r="E51" s="230">
        <v>35.4</v>
      </c>
      <c r="F51" s="183"/>
      <c r="G51" s="183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15</v>
      </c>
      <c r="B52" s="172" t="s">
        <v>3150</v>
      </c>
      <c r="C52" s="219" t="s">
        <v>3151</v>
      </c>
      <c r="D52" s="174" t="s">
        <v>256</v>
      </c>
      <c r="E52" s="177">
        <v>243.9</v>
      </c>
      <c r="F52" s="182"/>
      <c r="G52" s="183">
        <f>E52*F52</f>
        <v>0</v>
      </c>
      <c r="H52" s="184"/>
      <c r="I52" s="196" t="s">
        <v>207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3144</v>
      </c>
      <c r="D53" s="227"/>
      <c r="E53" s="230">
        <v>42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40" t="s">
        <v>3145</v>
      </c>
      <c r="D54" s="227"/>
      <c r="E54" s="230">
        <v>18</v>
      </c>
      <c r="F54" s="183"/>
      <c r="G54" s="183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0" t="s">
        <v>3146</v>
      </c>
      <c r="D55" s="227"/>
      <c r="E55" s="230">
        <v>56.7</v>
      </c>
      <c r="F55" s="183"/>
      <c r="G55" s="183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0" t="s">
        <v>3147</v>
      </c>
      <c r="D56" s="227"/>
      <c r="E56" s="230">
        <v>61.8</v>
      </c>
      <c r="F56" s="183"/>
      <c r="G56" s="183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72"/>
      <c r="C57" s="240" t="s">
        <v>3148</v>
      </c>
      <c r="D57" s="227"/>
      <c r="E57" s="230">
        <v>30</v>
      </c>
      <c r="F57" s="183"/>
      <c r="G57" s="183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40" t="s">
        <v>3149</v>
      </c>
      <c r="D58" s="227"/>
      <c r="E58" s="230">
        <v>35.4</v>
      </c>
      <c r="F58" s="183"/>
      <c r="G58" s="183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16</v>
      </c>
      <c r="B59" s="172" t="s">
        <v>274</v>
      </c>
      <c r="C59" s="219" t="s">
        <v>3152</v>
      </c>
      <c r="D59" s="174" t="s">
        <v>256</v>
      </c>
      <c r="E59" s="177">
        <v>8.36</v>
      </c>
      <c r="F59" s="182"/>
      <c r="G59" s="183">
        <f>E59*F59</f>
        <v>0</v>
      </c>
      <c r="H59" s="184"/>
      <c r="I59" s="196" t="s">
        <v>207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17</v>
      </c>
      <c r="B60" s="172" t="s">
        <v>3153</v>
      </c>
      <c r="C60" s="219" t="s">
        <v>3154</v>
      </c>
      <c r="D60" s="174" t="s">
        <v>256</v>
      </c>
      <c r="E60" s="177">
        <v>6.75</v>
      </c>
      <c r="F60" s="182"/>
      <c r="G60" s="183">
        <f>E60*F60</f>
        <v>0</v>
      </c>
      <c r="H60" s="184"/>
      <c r="I60" s="196" t="s">
        <v>207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40" t="s">
        <v>3155</v>
      </c>
      <c r="D61" s="227"/>
      <c r="E61" s="230">
        <v>6.75</v>
      </c>
      <c r="F61" s="183"/>
      <c r="G61" s="183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>
        <v>18</v>
      </c>
      <c r="B62" s="172" t="s">
        <v>3156</v>
      </c>
      <c r="C62" s="219" t="s">
        <v>3157</v>
      </c>
      <c r="D62" s="174" t="s">
        <v>256</v>
      </c>
      <c r="E62" s="177">
        <v>6.75</v>
      </c>
      <c r="F62" s="182"/>
      <c r="G62" s="183">
        <f>E62*F62</f>
        <v>0</v>
      </c>
      <c r="H62" s="184"/>
      <c r="I62" s="196" t="s">
        <v>207</v>
      </c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>
        <v>21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40" t="s">
        <v>3155</v>
      </c>
      <c r="D63" s="227"/>
      <c r="E63" s="230">
        <v>6.75</v>
      </c>
      <c r="F63" s="183"/>
      <c r="G63" s="183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>
        <v>19</v>
      </c>
      <c r="B64" s="172" t="s">
        <v>463</v>
      </c>
      <c r="C64" s="219" t="s">
        <v>3158</v>
      </c>
      <c r="D64" s="174" t="s">
        <v>256</v>
      </c>
      <c r="E64" s="177">
        <v>19.87</v>
      </c>
      <c r="F64" s="182"/>
      <c r="G64" s="183">
        <f>E64*F64</f>
        <v>0</v>
      </c>
      <c r="H64" s="184"/>
      <c r="I64" s="196" t="s">
        <v>207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>
        <v>20</v>
      </c>
      <c r="B65" s="172" t="s">
        <v>3159</v>
      </c>
      <c r="C65" s="219" t="s">
        <v>3160</v>
      </c>
      <c r="D65" s="174" t="s">
        <v>256</v>
      </c>
      <c r="E65" s="177">
        <v>8</v>
      </c>
      <c r="F65" s="182"/>
      <c r="G65" s="183">
        <f>E65*F65</f>
        <v>0</v>
      </c>
      <c r="H65" s="184"/>
      <c r="I65" s="196" t="s">
        <v>207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>
        <v>21</v>
      </c>
      <c r="B66" s="172" t="s">
        <v>872</v>
      </c>
      <c r="C66" s="219" t="s">
        <v>3161</v>
      </c>
      <c r="D66" s="174" t="s">
        <v>256</v>
      </c>
      <c r="E66" s="177">
        <v>275.64999999999998</v>
      </c>
      <c r="F66" s="182"/>
      <c r="G66" s="183">
        <f>E66*F66</f>
        <v>0</v>
      </c>
      <c r="H66" s="184"/>
      <c r="I66" s="196" t="s">
        <v>207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40" t="s">
        <v>3162</v>
      </c>
      <c r="D67" s="227"/>
      <c r="E67" s="230">
        <v>275.64999999999998</v>
      </c>
      <c r="F67" s="183"/>
      <c r="G67" s="183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>
        <v>22</v>
      </c>
      <c r="B68" s="172" t="s">
        <v>3163</v>
      </c>
      <c r="C68" s="219" t="s">
        <v>3164</v>
      </c>
      <c r="D68" s="174" t="s">
        <v>256</v>
      </c>
      <c r="E68" s="177">
        <v>100.35</v>
      </c>
      <c r="F68" s="182"/>
      <c r="G68" s="183">
        <f>E68*F68</f>
        <v>0</v>
      </c>
      <c r="H68" s="184"/>
      <c r="I68" s="196" t="s">
        <v>207</v>
      </c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>
        <v>21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72"/>
      <c r="C69" s="240" t="s">
        <v>3165</v>
      </c>
      <c r="D69" s="227"/>
      <c r="E69" s="230">
        <v>100.35</v>
      </c>
      <c r="F69" s="183"/>
      <c r="G69" s="183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>
        <v>23</v>
      </c>
      <c r="B70" s="172" t="s">
        <v>3166</v>
      </c>
      <c r="C70" s="219" t="s">
        <v>3167</v>
      </c>
      <c r="D70" s="174" t="s">
        <v>256</v>
      </c>
      <c r="E70" s="177">
        <v>100.35</v>
      </c>
      <c r="F70" s="182"/>
      <c r="G70" s="183">
        <f>E70*F70</f>
        <v>0</v>
      </c>
      <c r="H70" s="184"/>
      <c r="I70" s="196" t="s">
        <v>207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40" t="s">
        <v>3165</v>
      </c>
      <c r="D71" s="227"/>
      <c r="E71" s="230">
        <v>100.35</v>
      </c>
      <c r="F71" s="183"/>
      <c r="G71" s="183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>
        <v>24</v>
      </c>
      <c r="B72" s="172" t="s">
        <v>467</v>
      </c>
      <c r="C72" s="219" t="s">
        <v>3168</v>
      </c>
      <c r="D72" s="174" t="s">
        <v>256</v>
      </c>
      <c r="E72" s="177">
        <v>143.55000000000001</v>
      </c>
      <c r="F72" s="182"/>
      <c r="G72" s="183">
        <f>E72*F72</f>
        <v>0</v>
      </c>
      <c r="H72" s="184"/>
      <c r="I72" s="196" t="s">
        <v>207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72"/>
      <c r="C73" s="240" t="s">
        <v>3169</v>
      </c>
      <c r="D73" s="227"/>
      <c r="E73" s="230">
        <v>143.55000000000001</v>
      </c>
      <c r="F73" s="183"/>
      <c r="G73" s="183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>
        <v>25</v>
      </c>
      <c r="B74" s="172" t="s">
        <v>3170</v>
      </c>
      <c r="C74" s="219" t="s">
        <v>3171</v>
      </c>
      <c r="D74" s="174" t="s">
        <v>3172</v>
      </c>
      <c r="E74" s="177">
        <v>1</v>
      </c>
      <c r="F74" s="182"/>
      <c r="G74" s="183">
        <f>E74*F74</f>
        <v>0</v>
      </c>
      <c r="H74" s="184"/>
      <c r="I74" s="196" t="s">
        <v>151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>
      <c r="A75" s="190" t="s">
        <v>145</v>
      </c>
      <c r="B75" s="171" t="s">
        <v>58</v>
      </c>
      <c r="C75" s="218" t="s">
        <v>3173</v>
      </c>
      <c r="D75" s="173"/>
      <c r="E75" s="176"/>
      <c r="F75" s="187">
        <f>SUM(G76:G90)</f>
        <v>0</v>
      </c>
      <c r="G75" s="188"/>
      <c r="H75" s="181"/>
      <c r="I75" s="195"/>
    </row>
    <row r="76" spans="1:60" outlineLevel="1">
      <c r="A76" s="191"/>
      <c r="B76" s="225" t="s">
        <v>901</v>
      </c>
      <c r="C76" s="239"/>
      <c r="D76" s="226"/>
      <c r="E76" s="229"/>
      <c r="F76" s="232"/>
      <c r="G76" s="233"/>
      <c r="H76" s="184"/>
      <c r="I76" s="196"/>
      <c r="J76" s="164"/>
      <c r="K76" s="164">
        <v>1</v>
      </c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>
        <v>26</v>
      </c>
      <c r="B77" s="172" t="s">
        <v>3174</v>
      </c>
      <c r="C77" s="219" t="s">
        <v>3175</v>
      </c>
      <c r="D77" s="174" t="s">
        <v>256</v>
      </c>
      <c r="E77" s="177">
        <v>9</v>
      </c>
      <c r="F77" s="182"/>
      <c r="G77" s="183">
        <f>E77*F77</f>
        <v>0</v>
      </c>
      <c r="H77" s="184" t="s">
        <v>904</v>
      </c>
      <c r="I77" s="196" t="s">
        <v>207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3176</v>
      </c>
      <c r="D78" s="227"/>
      <c r="E78" s="230">
        <v>9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69" t="s">
        <v>963</v>
      </c>
      <c r="C79" s="221"/>
      <c r="D79" s="192"/>
      <c r="E79" s="193"/>
      <c r="F79" s="194"/>
      <c r="G79" s="189"/>
      <c r="H79" s="184"/>
      <c r="I79" s="196"/>
      <c r="J79" s="164"/>
      <c r="K79" s="164">
        <v>1</v>
      </c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69" t="s">
        <v>964</v>
      </c>
      <c r="C80" s="221"/>
      <c r="D80" s="192"/>
      <c r="E80" s="193"/>
      <c r="F80" s="194"/>
      <c r="G80" s="189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>
        <v>27</v>
      </c>
      <c r="B81" s="172" t="s">
        <v>965</v>
      </c>
      <c r="C81" s="219" t="s">
        <v>506</v>
      </c>
      <c r="D81" s="174" t="s">
        <v>256</v>
      </c>
      <c r="E81" s="177">
        <v>6</v>
      </c>
      <c r="F81" s="182"/>
      <c r="G81" s="183">
        <f>E81*F81</f>
        <v>0</v>
      </c>
      <c r="H81" s="184" t="s">
        <v>507</v>
      </c>
      <c r="I81" s="196" t="s">
        <v>207</v>
      </c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>
        <v>21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72"/>
      <c r="C82" s="220" t="s">
        <v>3177</v>
      </c>
      <c r="D82" s="175"/>
      <c r="E82" s="178"/>
      <c r="F82" s="185"/>
      <c r="G82" s="186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5" t="str">
        <f>C82</f>
        <v>Zpětné doplnění desky po rýhách ve stávající desce</v>
      </c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3178</v>
      </c>
      <c r="D83" s="227"/>
      <c r="E83" s="230">
        <v>6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>
        <v>28</v>
      </c>
      <c r="B84" s="172" t="s">
        <v>3179</v>
      </c>
      <c r="C84" s="219" t="s">
        <v>3180</v>
      </c>
      <c r="D84" s="174" t="s">
        <v>344</v>
      </c>
      <c r="E84" s="177">
        <v>10</v>
      </c>
      <c r="F84" s="182"/>
      <c r="G84" s="183">
        <f>E84*F84</f>
        <v>0</v>
      </c>
      <c r="H84" s="184" t="s">
        <v>499</v>
      </c>
      <c r="I84" s="196" t="s">
        <v>207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40" t="s">
        <v>3181</v>
      </c>
      <c r="D85" s="227"/>
      <c r="E85" s="230">
        <v>10</v>
      </c>
      <c r="F85" s="183"/>
      <c r="G85" s="183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>
        <v>29</v>
      </c>
      <c r="B86" s="172" t="s">
        <v>3182</v>
      </c>
      <c r="C86" s="219" t="s">
        <v>3183</v>
      </c>
      <c r="D86" s="174" t="s">
        <v>1242</v>
      </c>
      <c r="E86" s="177">
        <v>1</v>
      </c>
      <c r="F86" s="182"/>
      <c r="G86" s="183">
        <f>E86*F86</f>
        <v>0</v>
      </c>
      <c r="H86" s="184"/>
      <c r="I86" s="196" t="s">
        <v>151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40" t="s">
        <v>3184</v>
      </c>
      <c r="D87" s="227"/>
      <c r="E87" s="230">
        <v>1</v>
      </c>
      <c r="F87" s="183"/>
      <c r="G87" s="183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>
        <v>30</v>
      </c>
      <c r="B88" s="172" t="s">
        <v>3185</v>
      </c>
      <c r="C88" s="219" t="s">
        <v>3186</v>
      </c>
      <c r="D88" s="174" t="s">
        <v>1242</v>
      </c>
      <c r="E88" s="177">
        <v>3</v>
      </c>
      <c r="F88" s="182"/>
      <c r="G88" s="183">
        <f>E88*F88</f>
        <v>0</v>
      </c>
      <c r="H88" s="184"/>
      <c r="I88" s="196" t="s">
        <v>151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40" t="s">
        <v>3184</v>
      </c>
      <c r="D89" s="227"/>
      <c r="E89" s="230">
        <v>1</v>
      </c>
      <c r="F89" s="183"/>
      <c r="G89" s="183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/>
      <c r="B90" s="172"/>
      <c r="C90" s="240" t="s">
        <v>3187</v>
      </c>
      <c r="D90" s="227"/>
      <c r="E90" s="230">
        <v>2</v>
      </c>
      <c r="F90" s="183"/>
      <c r="G90" s="183"/>
      <c r="H90" s="184"/>
      <c r="I90" s="196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>
      <c r="A91" s="190" t="s">
        <v>145</v>
      </c>
      <c r="B91" s="171" t="s">
        <v>643</v>
      </c>
      <c r="C91" s="218" t="s">
        <v>644</v>
      </c>
      <c r="D91" s="173"/>
      <c r="E91" s="176"/>
      <c r="F91" s="187">
        <f>SUM(G92:G96)</f>
        <v>0</v>
      </c>
      <c r="G91" s="188"/>
      <c r="H91" s="181"/>
      <c r="I91" s="195"/>
    </row>
    <row r="92" spans="1:60" outlineLevel="1">
      <c r="A92" s="191"/>
      <c r="B92" s="225" t="s">
        <v>490</v>
      </c>
      <c r="C92" s="239"/>
      <c r="D92" s="226"/>
      <c r="E92" s="229"/>
      <c r="F92" s="232"/>
      <c r="G92" s="233"/>
      <c r="H92" s="184"/>
      <c r="I92" s="196"/>
      <c r="J92" s="164"/>
      <c r="K92" s="164">
        <v>1</v>
      </c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69" t="s">
        <v>491</v>
      </c>
      <c r="C93" s="221"/>
      <c r="D93" s="192"/>
      <c r="E93" s="193"/>
      <c r="F93" s="194"/>
      <c r="G93" s="189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>
        <v>31</v>
      </c>
      <c r="B94" s="172" t="s">
        <v>492</v>
      </c>
      <c r="C94" s="219" t="s">
        <v>493</v>
      </c>
      <c r="D94" s="174" t="s">
        <v>256</v>
      </c>
      <c r="E94" s="177">
        <v>22.65</v>
      </c>
      <c r="F94" s="182"/>
      <c r="G94" s="183">
        <f>E94*F94</f>
        <v>0</v>
      </c>
      <c r="H94" s="184" t="s">
        <v>494</v>
      </c>
      <c r="I94" s="196" t="s">
        <v>207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40" t="s">
        <v>3188</v>
      </c>
      <c r="D95" s="227"/>
      <c r="E95" s="230">
        <v>22.2</v>
      </c>
      <c r="F95" s="183"/>
      <c r="G95" s="183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72"/>
      <c r="C96" s="240" t="s">
        <v>3189</v>
      </c>
      <c r="D96" s="227"/>
      <c r="E96" s="230">
        <v>0.45</v>
      </c>
      <c r="F96" s="183"/>
      <c r="G96" s="183"/>
      <c r="H96" s="184"/>
      <c r="I96" s="196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>
      <c r="A97" s="190" t="s">
        <v>145</v>
      </c>
      <c r="B97" s="171" t="s">
        <v>1480</v>
      </c>
      <c r="C97" s="218" t="s">
        <v>1481</v>
      </c>
      <c r="D97" s="173"/>
      <c r="E97" s="176"/>
      <c r="F97" s="187">
        <f>SUM(G98:G99)</f>
        <v>0</v>
      </c>
      <c r="G97" s="188"/>
      <c r="H97" s="181"/>
      <c r="I97" s="195"/>
    </row>
    <row r="98" spans="1:60" outlineLevel="1">
      <c r="A98" s="191">
        <v>32</v>
      </c>
      <c r="B98" s="172" t="s">
        <v>3190</v>
      </c>
      <c r="C98" s="219" t="s">
        <v>3191</v>
      </c>
      <c r="D98" s="174" t="s">
        <v>249</v>
      </c>
      <c r="E98" s="177">
        <v>40</v>
      </c>
      <c r="F98" s="182"/>
      <c r="G98" s="183">
        <f>E98*F98</f>
        <v>0</v>
      </c>
      <c r="H98" s="184"/>
      <c r="I98" s="196" t="s">
        <v>207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40" t="s">
        <v>3192</v>
      </c>
      <c r="D99" s="227"/>
      <c r="E99" s="230">
        <v>40</v>
      </c>
      <c r="F99" s="183"/>
      <c r="G99" s="183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>
      <c r="A100" s="190" t="s">
        <v>145</v>
      </c>
      <c r="B100" s="171" t="s">
        <v>2679</v>
      </c>
      <c r="C100" s="218" t="s">
        <v>2680</v>
      </c>
      <c r="D100" s="173"/>
      <c r="E100" s="176"/>
      <c r="F100" s="187">
        <f>SUM(G101:G178)</f>
        <v>0</v>
      </c>
      <c r="G100" s="188"/>
      <c r="H100" s="181"/>
      <c r="I100" s="195"/>
    </row>
    <row r="101" spans="1:60" outlineLevel="1">
      <c r="A101" s="191">
        <v>33</v>
      </c>
      <c r="B101" s="172" t="s">
        <v>3193</v>
      </c>
      <c r="C101" s="219" t="s">
        <v>3194</v>
      </c>
      <c r="D101" s="174" t="s">
        <v>249</v>
      </c>
      <c r="E101" s="177">
        <v>220</v>
      </c>
      <c r="F101" s="182"/>
      <c r="G101" s="183">
        <f>E101*F101</f>
        <v>0</v>
      </c>
      <c r="H101" s="184"/>
      <c r="I101" s="196" t="s">
        <v>207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3195</v>
      </c>
      <c r="D102" s="227"/>
      <c r="E102" s="230">
        <v>87</v>
      </c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3196</v>
      </c>
      <c r="D103" s="227"/>
      <c r="E103" s="230">
        <v>120</v>
      </c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/>
      <c r="B104" s="172"/>
      <c r="C104" s="240" t="s">
        <v>3197</v>
      </c>
      <c r="D104" s="227"/>
      <c r="E104" s="230">
        <v>13</v>
      </c>
      <c r="F104" s="183"/>
      <c r="G104" s="183"/>
      <c r="H104" s="184"/>
      <c r="I104" s="196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>
        <v>34</v>
      </c>
      <c r="B105" s="172" t="s">
        <v>3198</v>
      </c>
      <c r="C105" s="219" t="s">
        <v>3199</v>
      </c>
      <c r="D105" s="174" t="s">
        <v>249</v>
      </c>
      <c r="E105" s="177">
        <v>220</v>
      </c>
      <c r="F105" s="182"/>
      <c r="G105" s="183">
        <f>E105*F105</f>
        <v>0</v>
      </c>
      <c r="H105" s="184"/>
      <c r="I105" s="196" t="s">
        <v>151</v>
      </c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>
        <v>21</v>
      </c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3195</v>
      </c>
      <c r="D106" s="227"/>
      <c r="E106" s="230">
        <v>87</v>
      </c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3196</v>
      </c>
      <c r="D107" s="227"/>
      <c r="E107" s="230">
        <v>120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3197</v>
      </c>
      <c r="D108" s="227"/>
      <c r="E108" s="230">
        <v>13</v>
      </c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>
        <v>35</v>
      </c>
      <c r="B109" s="172" t="s">
        <v>3200</v>
      </c>
      <c r="C109" s="219" t="s">
        <v>3201</v>
      </c>
      <c r="D109" s="174" t="s">
        <v>249</v>
      </c>
      <c r="E109" s="177">
        <v>38</v>
      </c>
      <c r="F109" s="182"/>
      <c r="G109" s="183">
        <f>E109*F109</f>
        <v>0</v>
      </c>
      <c r="H109" s="184"/>
      <c r="I109" s="196" t="s">
        <v>151</v>
      </c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>
        <v>21</v>
      </c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40" t="s">
        <v>3202</v>
      </c>
      <c r="D110" s="227"/>
      <c r="E110" s="230">
        <v>16</v>
      </c>
      <c r="F110" s="183"/>
      <c r="G110" s="183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40" t="s">
        <v>3203</v>
      </c>
      <c r="D111" s="227"/>
      <c r="E111" s="230">
        <v>22</v>
      </c>
      <c r="F111" s="183"/>
      <c r="G111" s="183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>
        <v>36</v>
      </c>
      <c r="B112" s="172" t="s">
        <v>3204</v>
      </c>
      <c r="C112" s="219" t="s">
        <v>3205</v>
      </c>
      <c r="D112" s="174" t="s">
        <v>249</v>
      </c>
      <c r="E112" s="177">
        <v>153</v>
      </c>
      <c r="F112" s="182"/>
      <c r="G112" s="183">
        <f>E112*F112</f>
        <v>0</v>
      </c>
      <c r="H112" s="184"/>
      <c r="I112" s="196" t="s">
        <v>207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/>
      <c r="B113" s="172"/>
      <c r="C113" s="240" t="s">
        <v>3206</v>
      </c>
      <c r="D113" s="227"/>
      <c r="E113" s="230">
        <v>16</v>
      </c>
      <c r="F113" s="183"/>
      <c r="G113" s="183"/>
      <c r="H113" s="184"/>
      <c r="I113" s="196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40" t="s">
        <v>3207</v>
      </c>
      <c r="D114" s="227"/>
      <c r="E114" s="230">
        <v>22</v>
      </c>
      <c r="F114" s="183"/>
      <c r="G114" s="183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40" t="s">
        <v>3208</v>
      </c>
      <c r="D115" s="227"/>
      <c r="E115" s="230">
        <v>24</v>
      </c>
      <c r="F115" s="183"/>
      <c r="G115" s="183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40" t="s">
        <v>3209</v>
      </c>
      <c r="D116" s="227"/>
      <c r="E116" s="230">
        <v>63</v>
      </c>
      <c r="F116" s="183"/>
      <c r="G116" s="183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72"/>
      <c r="C117" s="240" t="s">
        <v>3210</v>
      </c>
      <c r="D117" s="227"/>
      <c r="E117" s="230">
        <v>28</v>
      </c>
      <c r="F117" s="183"/>
      <c r="G117" s="183"/>
      <c r="H117" s="184"/>
      <c r="I117" s="196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>
        <v>37</v>
      </c>
      <c r="B118" s="172" t="s">
        <v>3211</v>
      </c>
      <c r="C118" s="219" t="s">
        <v>3212</v>
      </c>
      <c r="D118" s="174" t="s">
        <v>249</v>
      </c>
      <c r="E118" s="177">
        <v>115</v>
      </c>
      <c r="F118" s="182"/>
      <c r="G118" s="183">
        <f>E118*F118</f>
        <v>0</v>
      </c>
      <c r="H118" s="184"/>
      <c r="I118" s="196" t="s">
        <v>151</v>
      </c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>
        <v>21</v>
      </c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/>
      <c r="B119" s="172"/>
      <c r="C119" s="240" t="s">
        <v>3213</v>
      </c>
      <c r="D119" s="227"/>
      <c r="E119" s="230">
        <v>24</v>
      </c>
      <c r="F119" s="183"/>
      <c r="G119" s="183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40" t="s">
        <v>3214</v>
      </c>
      <c r="D120" s="227"/>
      <c r="E120" s="230">
        <v>63</v>
      </c>
      <c r="F120" s="183"/>
      <c r="G120" s="183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40" t="s">
        <v>3215</v>
      </c>
      <c r="D121" s="227"/>
      <c r="E121" s="230">
        <v>28</v>
      </c>
      <c r="F121" s="183"/>
      <c r="G121" s="183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>
        <v>38</v>
      </c>
      <c r="B122" s="172" t="s">
        <v>3216</v>
      </c>
      <c r="C122" s="219" t="s">
        <v>3217</v>
      </c>
      <c r="D122" s="174" t="s">
        <v>249</v>
      </c>
      <c r="E122" s="177">
        <v>33</v>
      </c>
      <c r="F122" s="182"/>
      <c r="G122" s="183">
        <f>E122*F122</f>
        <v>0</v>
      </c>
      <c r="H122" s="184"/>
      <c r="I122" s="196" t="s">
        <v>207</v>
      </c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>
        <v>21</v>
      </c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72"/>
      <c r="C123" s="240" t="s">
        <v>3218</v>
      </c>
      <c r="D123" s="227"/>
      <c r="E123" s="230">
        <v>33</v>
      </c>
      <c r="F123" s="183"/>
      <c r="G123" s="183"/>
      <c r="H123" s="184"/>
      <c r="I123" s="196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>
        <v>39</v>
      </c>
      <c r="B124" s="172" t="s">
        <v>3219</v>
      </c>
      <c r="C124" s="219" t="s">
        <v>3220</v>
      </c>
      <c r="D124" s="174" t="s">
        <v>249</v>
      </c>
      <c r="E124" s="177">
        <v>36</v>
      </c>
      <c r="F124" s="182"/>
      <c r="G124" s="183">
        <f>E124*F124</f>
        <v>0</v>
      </c>
      <c r="H124" s="184"/>
      <c r="I124" s="196" t="s">
        <v>151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/>
      <c r="B125" s="172"/>
      <c r="C125" s="240" t="s">
        <v>3221</v>
      </c>
      <c r="D125" s="227"/>
      <c r="E125" s="230">
        <v>33</v>
      </c>
      <c r="F125" s="183"/>
      <c r="G125" s="183"/>
      <c r="H125" s="184"/>
      <c r="I125" s="196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40" t="s">
        <v>3222</v>
      </c>
      <c r="D126" s="227"/>
      <c r="E126" s="230">
        <v>3</v>
      </c>
      <c r="F126" s="183"/>
      <c r="G126" s="183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>
        <v>40</v>
      </c>
      <c r="B127" s="172" t="s">
        <v>3223</v>
      </c>
      <c r="C127" s="219" t="s">
        <v>3224</v>
      </c>
      <c r="D127" s="174" t="s">
        <v>249</v>
      </c>
      <c r="E127" s="177">
        <v>7.5</v>
      </c>
      <c r="F127" s="182"/>
      <c r="G127" s="183">
        <f>E127*F127</f>
        <v>0</v>
      </c>
      <c r="H127" s="184"/>
      <c r="I127" s="196" t="s">
        <v>151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40" t="s">
        <v>3225</v>
      </c>
      <c r="D128" s="227"/>
      <c r="E128" s="230">
        <v>7.5</v>
      </c>
      <c r="F128" s="183"/>
      <c r="G128" s="183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>
        <v>41</v>
      </c>
      <c r="B129" s="172" t="s">
        <v>3226</v>
      </c>
      <c r="C129" s="219" t="s">
        <v>3227</v>
      </c>
      <c r="D129" s="174" t="s">
        <v>249</v>
      </c>
      <c r="E129" s="177">
        <v>258</v>
      </c>
      <c r="F129" s="182"/>
      <c r="G129" s="183">
        <f>E129*F129</f>
        <v>0</v>
      </c>
      <c r="H129" s="184"/>
      <c r="I129" s="196" t="s">
        <v>207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>
        <v>42</v>
      </c>
      <c r="B130" s="172" t="s">
        <v>3228</v>
      </c>
      <c r="C130" s="219" t="s">
        <v>3229</v>
      </c>
      <c r="D130" s="174" t="s">
        <v>249</v>
      </c>
      <c r="E130" s="177">
        <v>148</v>
      </c>
      <c r="F130" s="182"/>
      <c r="G130" s="183">
        <f>E130*F130</f>
        <v>0</v>
      </c>
      <c r="H130" s="184"/>
      <c r="I130" s="196" t="s">
        <v>207</v>
      </c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>
        <v>21</v>
      </c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>
        <v>43</v>
      </c>
      <c r="B131" s="172" t="s">
        <v>3230</v>
      </c>
      <c r="C131" s="219" t="s">
        <v>3231</v>
      </c>
      <c r="D131" s="174" t="s">
        <v>344</v>
      </c>
      <c r="E131" s="177">
        <v>1</v>
      </c>
      <c r="F131" s="182"/>
      <c r="G131" s="183">
        <f>E131*F131</f>
        <v>0</v>
      </c>
      <c r="H131" s="184" t="s">
        <v>499</v>
      </c>
      <c r="I131" s="196" t="s">
        <v>207</v>
      </c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>
        <v>21</v>
      </c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>
        <v>44</v>
      </c>
      <c r="B132" s="172" t="s">
        <v>3232</v>
      </c>
      <c r="C132" s="219" t="s">
        <v>3233</v>
      </c>
      <c r="D132" s="174" t="s">
        <v>344</v>
      </c>
      <c r="E132" s="177">
        <v>1</v>
      </c>
      <c r="F132" s="182"/>
      <c r="G132" s="183">
        <f>E132*F132</f>
        <v>0</v>
      </c>
      <c r="H132" s="184"/>
      <c r="I132" s="196" t="s">
        <v>151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/>
      <c r="B133" s="172"/>
      <c r="C133" s="220" t="s">
        <v>3234</v>
      </c>
      <c r="D133" s="175"/>
      <c r="E133" s="178"/>
      <c r="F133" s="185"/>
      <c r="G133" s="186"/>
      <c r="H133" s="184"/>
      <c r="I133" s="196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5" t="str">
        <f>C133</f>
        <v>- d 600 - dno KG 160 90°, st. výška 351 mm</v>
      </c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/>
      <c r="B134" s="172"/>
      <c r="C134" s="220" t="s">
        <v>3235</v>
      </c>
      <c r="D134" s="175"/>
      <c r="E134" s="178"/>
      <c r="F134" s="185"/>
      <c r="G134" s="186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5" t="str">
        <f>C134</f>
        <v>- d 600 - korug.roura 600/2000, l= 1600 mm</v>
      </c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20" t="s">
        <v>3236</v>
      </c>
      <c r="D135" s="175"/>
      <c r="E135" s="178"/>
      <c r="F135" s="185"/>
      <c r="G135" s="186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5" t="str">
        <f>C135</f>
        <v>- teleskopický adaptér A15-C250, st. výška 69 mm</v>
      </c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/>
      <c r="B136" s="172"/>
      <c r="C136" s="220" t="s">
        <v>3237</v>
      </c>
      <c r="D136" s="175"/>
      <c r="E136" s="178"/>
      <c r="F136" s="185"/>
      <c r="G136" s="186"/>
      <c r="H136" s="184"/>
      <c r="I136" s="196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5" t="str">
        <f>C136</f>
        <v>- litinový poklop A15, st. výška 80 mm</v>
      </c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40" t="s">
        <v>3184</v>
      </c>
      <c r="D137" s="227"/>
      <c r="E137" s="230">
        <v>1</v>
      </c>
      <c r="F137" s="183"/>
      <c r="G137" s="183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>
        <v>45</v>
      </c>
      <c r="B138" s="172" t="s">
        <v>3238</v>
      </c>
      <c r="C138" s="219" t="s">
        <v>3239</v>
      </c>
      <c r="D138" s="174" t="s">
        <v>344</v>
      </c>
      <c r="E138" s="177">
        <v>1</v>
      </c>
      <c r="F138" s="182"/>
      <c r="G138" s="183">
        <f>E138*F138</f>
        <v>0</v>
      </c>
      <c r="H138" s="184"/>
      <c r="I138" s="196" t="s">
        <v>151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72"/>
      <c r="C139" s="220" t="s">
        <v>3240</v>
      </c>
      <c r="D139" s="175"/>
      <c r="E139" s="178"/>
      <c r="F139" s="185"/>
      <c r="G139" s="186"/>
      <c r="H139" s="184"/>
      <c r="I139" s="196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5" t="str">
        <f>C139</f>
        <v>- výška šachty z výroby 2000 mm bude upravena na 1500mm</v>
      </c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20" t="s">
        <v>3368</v>
      </c>
      <c r="D140" s="175"/>
      <c r="E140" s="178"/>
      <c r="F140" s="185"/>
      <c r="G140" s="186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5" t="str">
        <f>C140</f>
        <v>- šachtová korugovaná roura 2,0 m, PP 425, 2 x In-situ - spojka DN 160, 1 x In-situ</v>
      </c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20" t="s">
        <v>3369</v>
      </c>
      <c r="D141" s="175"/>
      <c r="E141" s="178"/>
      <c r="F141" s="185"/>
      <c r="G141" s="186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5" t="str">
        <f>C141</f>
        <v>- spojka DN 110 (bezpečtnostní přepad), filtrační koš, plastové dno silniční vpusti 425</v>
      </c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/>
      <c r="B142" s="172"/>
      <c r="C142" s="220" t="s">
        <v>3241</v>
      </c>
      <c r="D142" s="175"/>
      <c r="E142" s="178"/>
      <c r="F142" s="185"/>
      <c r="G142" s="186"/>
      <c r="H142" s="184"/>
      <c r="I142" s="196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5" t="str">
        <f>C142</f>
        <v>- Litinový poklop A15, 425/1,5t, do šachtové trubky</v>
      </c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40" t="s">
        <v>3184</v>
      </c>
      <c r="D143" s="227"/>
      <c r="E143" s="230">
        <v>1</v>
      </c>
      <c r="F143" s="183"/>
      <c r="G143" s="183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>
        <v>46</v>
      </c>
      <c r="B144" s="172" t="s">
        <v>3242</v>
      </c>
      <c r="C144" s="219" t="s">
        <v>3233</v>
      </c>
      <c r="D144" s="174" t="s">
        <v>344</v>
      </c>
      <c r="E144" s="177">
        <v>1</v>
      </c>
      <c r="F144" s="182"/>
      <c r="G144" s="183">
        <f>E144*F144</f>
        <v>0</v>
      </c>
      <c r="H144" s="184"/>
      <c r="I144" s="196" t="s">
        <v>151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/>
      <c r="B145" s="172"/>
      <c r="C145" s="220" t="s">
        <v>3243</v>
      </c>
      <c r="D145" s="175"/>
      <c r="E145" s="178"/>
      <c r="F145" s="185"/>
      <c r="G145" s="186"/>
      <c r="H145" s="184"/>
      <c r="I145" s="196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5" t="str">
        <f>C145</f>
        <v>- d 600 - dno KG 160 60°, st. výška 351 mm</v>
      </c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72"/>
      <c r="C146" s="220" t="s">
        <v>3244</v>
      </c>
      <c r="D146" s="175"/>
      <c r="E146" s="178"/>
      <c r="F146" s="185"/>
      <c r="G146" s="186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5" t="str">
        <f>C146</f>
        <v>- d 600 - korug.roura 600/2000, l= 1700 mm</v>
      </c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20" t="s">
        <v>3245</v>
      </c>
      <c r="D147" s="175"/>
      <c r="E147" s="178"/>
      <c r="F147" s="185"/>
      <c r="G147" s="186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5" t="str">
        <f>C147</f>
        <v>- teleskopický adaptér A15-C250, st. výška 49 mm</v>
      </c>
      <c r="BB147" s="164"/>
      <c r="BC147" s="164"/>
      <c r="BD147" s="164"/>
      <c r="BE147" s="164"/>
      <c r="BF147" s="164"/>
      <c r="BG147" s="164"/>
      <c r="BH147" s="164"/>
    </row>
    <row r="148" spans="1:60" outlineLevel="1">
      <c r="A148" s="191"/>
      <c r="B148" s="172"/>
      <c r="C148" s="220" t="s">
        <v>3237</v>
      </c>
      <c r="D148" s="175"/>
      <c r="E148" s="178"/>
      <c r="F148" s="185"/>
      <c r="G148" s="186"/>
      <c r="H148" s="184"/>
      <c r="I148" s="196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5" t="str">
        <f>C148</f>
        <v>- litinový poklop A15, st. výška 80 mm</v>
      </c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/>
      <c r="B149" s="172"/>
      <c r="C149" s="240" t="s">
        <v>3246</v>
      </c>
      <c r="D149" s="227"/>
      <c r="E149" s="230">
        <v>1</v>
      </c>
      <c r="F149" s="183"/>
      <c r="G149" s="183"/>
      <c r="H149" s="184"/>
      <c r="I149" s="196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>
        <v>47</v>
      </c>
      <c r="B150" s="172" t="s">
        <v>3247</v>
      </c>
      <c r="C150" s="219" t="s">
        <v>3248</v>
      </c>
      <c r="D150" s="174" t="s">
        <v>344</v>
      </c>
      <c r="E150" s="177">
        <v>2</v>
      </c>
      <c r="F150" s="182"/>
      <c r="G150" s="183">
        <f>E150*F150</f>
        <v>0</v>
      </c>
      <c r="H150" s="184"/>
      <c r="I150" s="196" t="s">
        <v>151</v>
      </c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>
        <v>21</v>
      </c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/>
      <c r="B151" s="172"/>
      <c r="C151" s="220" t="s">
        <v>3249</v>
      </c>
      <c r="D151" s="175"/>
      <c r="E151" s="178"/>
      <c r="F151" s="185"/>
      <c r="G151" s="186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5" t="str">
        <f>C151</f>
        <v>- d 600 - dno KG 160 typ T, st. výška 351 mm</v>
      </c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20" t="s">
        <v>3250</v>
      </c>
      <c r="D152" s="175"/>
      <c r="E152" s="178"/>
      <c r="F152" s="185"/>
      <c r="G152" s="186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5" t="str">
        <f>C152</f>
        <v>- d 600 - korug.roura 600/2000, l= 1800 mm</v>
      </c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/>
      <c r="B153" s="172"/>
      <c r="C153" s="220" t="s">
        <v>3251</v>
      </c>
      <c r="D153" s="175"/>
      <c r="E153" s="178"/>
      <c r="F153" s="185"/>
      <c r="G153" s="186"/>
      <c r="H153" s="184"/>
      <c r="I153" s="196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5" t="str">
        <f>C153</f>
        <v>- teleskopický adaptér A15-C250</v>
      </c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20" t="s">
        <v>3237</v>
      </c>
      <c r="D154" s="175"/>
      <c r="E154" s="178"/>
      <c r="F154" s="185"/>
      <c r="G154" s="186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5" t="str">
        <f>C154</f>
        <v>- litinový poklop A15, st. výška 80 mm</v>
      </c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/>
      <c r="B155" s="172"/>
      <c r="C155" s="240" t="s">
        <v>3187</v>
      </c>
      <c r="D155" s="227"/>
      <c r="E155" s="230">
        <v>2</v>
      </c>
      <c r="F155" s="183"/>
      <c r="G155" s="183"/>
      <c r="H155" s="184"/>
      <c r="I155" s="196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>
        <v>48</v>
      </c>
      <c r="B156" s="172" t="s">
        <v>3252</v>
      </c>
      <c r="C156" s="219" t="s">
        <v>3239</v>
      </c>
      <c r="D156" s="174" t="s">
        <v>344</v>
      </c>
      <c r="E156" s="177">
        <v>4</v>
      </c>
      <c r="F156" s="182"/>
      <c r="G156" s="183">
        <f>E156*F156</f>
        <v>0</v>
      </c>
      <c r="H156" s="184"/>
      <c r="I156" s="196" t="s">
        <v>151</v>
      </c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>
        <v>21</v>
      </c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20" t="s">
        <v>3370</v>
      </c>
      <c r="D157" s="175"/>
      <c r="E157" s="178"/>
      <c r="F157" s="185"/>
      <c r="G157" s="186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5" t="str">
        <f>C157</f>
        <v>výška šachty z výroby 2000 mm bude upravena na 1500mm: 1x</v>
      </c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/>
      <c r="B158" s="172"/>
      <c r="C158" s="220" t="s">
        <v>3371</v>
      </c>
      <c r="D158" s="175"/>
      <c r="E158" s="178"/>
      <c r="F158" s="185"/>
      <c r="G158" s="186"/>
      <c r="H158" s="184"/>
      <c r="I158" s="196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5" t="str">
        <f>C158</f>
        <v>výška šachty z výroby 2000 mm bude upravena na 1700mm: 3x</v>
      </c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20" t="s">
        <v>3372</v>
      </c>
      <c r="D159" s="175"/>
      <c r="E159" s="178"/>
      <c r="F159" s="185"/>
      <c r="G159" s="186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5" t="str">
        <f>C159</f>
        <v>šachtová korugovaná roura 2,0 m, PP 425, 2 x In-situ spojka DN 160, 1 x In-situ</v>
      </c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/>
      <c r="B160" s="172"/>
      <c r="C160" s="220" t="s">
        <v>3373</v>
      </c>
      <c r="D160" s="175"/>
      <c r="E160" s="178"/>
      <c r="F160" s="185"/>
      <c r="G160" s="186"/>
      <c r="H160" s="184"/>
      <c r="I160" s="196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5" t="str">
        <f>C160</f>
        <v>spojka DN 110 (bezpečtnostní přepad), filtrační koš, plastové dno silniční vpusti 425</v>
      </c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/>
      <c r="B161" s="172"/>
      <c r="C161" s="220" t="s">
        <v>3374</v>
      </c>
      <c r="D161" s="175"/>
      <c r="E161" s="178"/>
      <c r="F161" s="185"/>
      <c r="G161" s="186"/>
      <c r="H161" s="184"/>
      <c r="I161" s="196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5" t="str">
        <f>C161</f>
        <v>Litinový poklop A15, 425/1,5t, do šachtové trubky: 1x</v>
      </c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/>
      <c r="B162" s="172"/>
      <c r="C162" s="220" t="s">
        <v>3375</v>
      </c>
      <c r="D162" s="175"/>
      <c r="E162" s="178"/>
      <c r="F162" s="185"/>
      <c r="G162" s="186"/>
      <c r="H162" s="184"/>
      <c r="I162" s="196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5" t="str">
        <f>C162</f>
        <v>Betonový poklop B125 s rámem 3t čtvercový na šachtovou rouru: 3x</v>
      </c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20" t="s">
        <v>3253</v>
      </c>
      <c r="D163" s="175"/>
      <c r="E163" s="178"/>
      <c r="F163" s="185"/>
      <c r="G163" s="186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5" t="str">
        <f>C163</f>
        <v>Spojka In-situ DN 110 do šachty  DN 425: 7x</v>
      </c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/>
      <c r="B164" s="172"/>
      <c r="C164" s="240" t="s">
        <v>3254</v>
      </c>
      <c r="D164" s="227"/>
      <c r="E164" s="230">
        <v>4</v>
      </c>
      <c r="F164" s="183"/>
      <c r="G164" s="183"/>
      <c r="H164" s="184"/>
      <c r="I164" s="196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>
        <v>49</v>
      </c>
      <c r="B165" s="172" t="s">
        <v>3255</v>
      </c>
      <c r="C165" s="219" t="s">
        <v>3256</v>
      </c>
      <c r="D165" s="174" t="s">
        <v>344</v>
      </c>
      <c r="E165" s="177">
        <v>1</v>
      </c>
      <c r="F165" s="182"/>
      <c r="G165" s="183">
        <f>E165*F165</f>
        <v>0</v>
      </c>
      <c r="H165" s="184"/>
      <c r="I165" s="196" t="s">
        <v>151</v>
      </c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>
        <v>21</v>
      </c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>
      <c r="A166" s="191"/>
      <c r="B166" s="172"/>
      <c r="C166" s="220" t="s">
        <v>3257</v>
      </c>
      <c r="D166" s="175"/>
      <c r="E166" s="178"/>
      <c r="F166" s="185"/>
      <c r="G166" s="186"/>
      <c r="H166" s="184"/>
      <c r="I166" s="196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5" t="str">
        <f>C166</f>
        <v>- d 600 - dno KG 160 přímé, st. výška 351 mm</v>
      </c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20" t="s">
        <v>3258</v>
      </c>
      <c r="D167" s="175"/>
      <c r="E167" s="178"/>
      <c r="F167" s="185"/>
      <c r="G167" s="186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5" t="str">
        <f>C167</f>
        <v>- d 600 - korug.roura 600/3000, l= 2600 mm</v>
      </c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/>
      <c r="B168" s="172"/>
      <c r="C168" s="220" t="s">
        <v>3259</v>
      </c>
      <c r="D168" s="175"/>
      <c r="E168" s="178"/>
      <c r="F168" s="185"/>
      <c r="G168" s="186"/>
      <c r="H168" s="184"/>
      <c r="I168" s="196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5" t="str">
        <f>C168</f>
        <v>- teleskopický adaptér A15-C250, st. výška 79 mm</v>
      </c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/>
      <c r="B169" s="172"/>
      <c r="C169" s="220" t="s">
        <v>3237</v>
      </c>
      <c r="D169" s="175"/>
      <c r="E169" s="178"/>
      <c r="F169" s="185"/>
      <c r="G169" s="186"/>
      <c r="H169" s="184"/>
      <c r="I169" s="196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5" t="str">
        <f>C169</f>
        <v>- litinový poklop A15, st. výška 80 mm</v>
      </c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/>
      <c r="B170" s="172"/>
      <c r="C170" s="240" t="s">
        <v>3260</v>
      </c>
      <c r="D170" s="227"/>
      <c r="E170" s="230">
        <v>1</v>
      </c>
      <c r="F170" s="183"/>
      <c r="G170" s="183"/>
      <c r="H170" s="184"/>
      <c r="I170" s="196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>
        <v>50</v>
      </c>
      <c r="B171" s="172" t="s">
        <v>3261</v>
      </c>
      <c r="C171" s="219" t="s">
        <v>3262</v>
      </c>
      <c r="D171" s="174" t="s">
        <v>344</v>
      </c>
      <c r="E171" s="177">
        <v>1</v>
      </c>
      <c r="F171" s="182"/>
      <c r="G171" s="183">
        <f>E171*F171</f>
        <v>0</v>
      </c>
      <c r="H171" s="184"/>
      <c r="I171" s="196" t="s">
        <v>151</v>
      </c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>
        <v>21</v>
      </c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/>
      <c r="B172" s="172"/>
      <c r="C172" s="220" t="s">
        <v>3263</v>
      </c>
      <c r="D172" s="175"/>
      <c r="E172" s="178"/>
      <c r="F172" s="185"/>
      <c r="G172" s="186"/>
      <c r="H172" s="184"/>
      <c r="I172" s="196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5" t="str">
        <f>C172</f>
        <v>- d 425 - dno KG 160 60°, st. výška 320 mm</v>
      </c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72"/>
      <c r="C173" s="220" t="s">
        <v>3264</v>
      </c>
      <c r="D173" s="175"/>
      <c r="E173" s="178"/>
      <c r="F173" s="185"/>
      <c r="G173" s="186"/>
      <c r="H173" s="184"/>
      <c r="I173" s="196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5" t="str">
        <f>C173</f>
        <v>- d 425 - korug.roura 425/1500, l= 1200 mm</v>
      </c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/>
      <c r="B174" s="172"/>
      <c r="C174" s="220" t="s">
        <v>3265</v>
      </c>
      <c r="D174" s="175"/>
      <c r="E174" s="178"/>
      <c r="F174" s="185"/>
      <c r="G174" s="186"/>
      <c r="H174" s="184"/>
      <c r="I174" s="196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5" t="str">
        <f>C174</f>
        <v>- Betonový poklop B125 s rámem 3t čtvercový na šachtovou rouru</v>
      </c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72"/>
      <c r="C175" s="240" t="s">
        <v>3260</v>
      </c>
      <c r="D175" s="227"/>
      <c r="E175" s="230">
        <v>1</v>
      </c>
      <c r="F175" s="183"/>
      <c r="G175" s="183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>
        <v>51</v>
      </c>
      <c r="B176" s="172" t="s">
        <v>3266</v>
      </c>
      <c r="C176" s="219" t="s">
        <v>3267</v>
      </c>
      <c r="D176" s="174" t="s">
        <v>249</v>
      </c>
      <c r="E176" s="177">
        <v>10</v>
      </c>
      <c r="F176" s="182"/>
      <c r="G176" s="183">
        <f>E176*F176</f>
        <v>0</v>
      </c>
      <c r="H176" s="184"/>
      <c r="I176" s="196" t="s">
        <v>151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>
        <v>52</v>
      </c>
      <c r="B177" s="172" t="s">
        <v>3268</v>
      </c>
      <c r="C177" s="219" t="s">
        <v>3269</v>
      </c>
      <c r="D177" s="174" t="s">
        <v>249</v>
      </c>
      <c r="E177" s="177">
        <v>65</v>
      </c>
      <c r="F177" s="182"/>
      <c r="G177" s="183">
        <f>E177*F177</f>
        <v>0</v>
      </c>
      <c r="H177" s="184"/>
      <c r="I177" s="196" t="s">
        <v>151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>
        <v>21</v>
      </c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>
        <v>53</v>
      </c>
      <c r="B178" s="172" t="s">
        <v>3270</v>
      </c>
      <c r="C178" s="219" t="s">
        <v>3271</v>
      </c>
      <c r="D178" s="174" t="s">
        <v>249</v>
      </c>
      <c r="E178" s="177">
        <v>75</v>
      </c>
      <c r="F178" s="182"/>
      <c r="G178" s="183">
        <f>E178*F178</f>
        <v>0</v>
      </c>
      <c r="H178" s="184"/>
      <c r="I178" s="196" t="s">
        <v>151</v>
      </c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>
        <v>21</v>
      </c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>
      <c r="A179" s="190" t="s">
        <v>145</v>
      </c>
      <c r="B179" s="171" t="s">
        <v>362</v>
      </c>
      <c r="C179" s="218" t="s">
        <v>363</v>
      </c>
      <c r="D179" s="173"/>
      <c r="E179" s="176"/>
      <c r="F179" s="187">
        <f>SUM(G180:G181)</f>
        <v>0</v>
      </c>
      <c r="G179" s="188"/>
      <c r="H179" s="181"/>
      <c r="I179" s="195"/>
    </row>
    <row r="180" spans="1:60" outlineLevel="1">
      <c r="A180" s="191">
        <v>54</v>
      </c>
      <c r="B180" s="172" t="s">
        <v>3272</v>
      </c>
      <c r="C180" s="219" t="s">
        <v>3273</v>
      </c>
      <c r="D180" s="174" t="s">
        <v>249</v>
      </c>
      <c r="E180" s="177">
        <v>40</v>
      </c>
      <c r="F180" s="182"/>
      <c r="G180" s="183">
        <f>E180*F180</f>
        <v>0</v>
      </c>
      <c r="H180" s="184"/>
      <c r="I180" s="196" t="s">
        <v>207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/>
      <c r="B181" s="172"/>
      <c r="C181" s="240" t="s">
        <v>3192</v>
      </c>
      <c r="D181" s="227"/>
      <c r="E181" s="230">
        <v>40</v>
      </c>
      <c r="F181" s="183"/>
      <c r="G181" s="183"/>
      <c r="H181" s="184"/>
      <c r="I181" s="196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>
      <c r="A182" s="190" t="s">
        <v>145</v>
      </c>
      <c r="B182" s="171" t="s">
        <v>724</v>
      </c>
      <c r="C182" s="218" t="s">
        <v>725</v>
      </c>
      <c r="D182" s="173"/>
      <c r="E182" s="176"/>
      <c r="F182" s="187">
        <f>SUM(G183:G186)</f>
        <v>0</v>
      </c>
      <c r="G182" s="188"/>
      <c r="H182" s="181"/>
      <c r="I182" s="195"/>
    </row>
    <row r="183" spans="1:60" outlineLevel="1">
      <c r="A183" s="191"/>
      <c r="B183" s="225" t="s">
        <v>726</v>
      </c>
      <c r="C183" s="239"/>
      <c r="D183" s="226"/>
      <c r="E183" s="229"/>
      <c r="F183" s="232"/>
      <c r="G183" s="233"/>
      <c r="H183" s="184"/>
      <c r="I183" s="196"/>
      <c r="J183" s="164"/>
      <c r="K183" s="164">
        <v>1</v>
      </c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ht="22.5" outlineLevel="1">
      <c r="A184" s="191"/>
      <c r="B184" s="169" t="s">
        <v>727</v>
      </c>
      <c r="C184" s="221"/>
      <c r="D184" s="192"/>
      <c r="E184" s="193"/>
      <c r="F184" s="194"/>
      <c r="G184" s="189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5" t="str">
        <f>B184</f>
        <v>přesun hmot pro budovy občanské výstavby (JKSO 801), budovy pro bydlení (JKSO 803) budovy pro výrobu a služby (JKSO 812) s nosnou svislou konstrukcí zděnou z cihel nebo tvárnic nebo kovovou</v>
      </c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>
        <v>55</v>
      </c>
      <c r="B185" s="172" t="s">
        <v>728</v>
      </c>
      <c r="C185" s="219" t="s">
        <v>729</v>
      </c>
      <c r="D185" s="174" t="s">
        <v>426</v>
      </c>
      <c r="E185" s="177">
        <v>198.11664999999999</v>
      </c>
      <c r="F185" s="182"/>
      <c r="G185" s="183">
        <f>E185*F185</f>
        <v>0</v>
      </c>
      <c r="H185" s="184" t="s">
        <v>507</v>
      </c>
      <c r="I185" s="196" t="s">
        <v>207</v>
      </c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>
        <v>21</v>
      </c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>
        <v>56</v>
      </c>
      <c r="B186" s="172" t="s">
        <v>3274</v>
      </c>
      <c r="C186" s="219" t="s">
        <v>3275</v>
      </c>
      <c r="D186" s="174" t="s">
        <v>426</v>
      </c>
      <c r="E186" s="177">
        <v>198.11664999999999</v>
      </c>
      <c r="F186" s="182"/>
      <c r="G186" s="183">
        <f>E186*F186</f>
        <v>0</v>
      </c>
      <c r="H186" s="184"/>
      <c r="I186" s="196" t="s">
        <v>207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>
      <c r="A187" s="190" t="s">
        <v>145</v>
      </c>
      <c r="B187" s="171" t="s">
        <v>3276</v>
      </c>
      <c r="C187" s="218" t="s">
        <v>3277</v>
      </c>
      <c r="D187" s="173"/>
      <c r="E187" s="176"/>
      <c r="F187" s="187">
        <f>SUM(G188:G217)</f>
        <v>0</v>
      </c>
      <c r="G187" s="188"/>
      <c r="H187" s="181"/>
      <c r="I187" s="195"/>
    </row>
    <row r="188" spans="1:60" outlineLevel="1">
      <c r="A188" s="191"/>
      <c r="B188" s="225" t="s">
        <v>3278</v>
      </c>
      <c r="C188" s="239"/>
      <c r="D188" s="226"/>
      <c r="E188" s="229"/>
      <c r="F188" s="232"/>
      <c r="G188" s="233"/>
      <c r="H188" s="184"/>
      <c r="I188" s="196"/>
      <c r="J188" s="164"/>
      <c r="K188" s="164">
        <v>1</v>
      </c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ht="22.5" outlineLevel="1">
      <c r="A189" s="191">
        <v>57</v>
      </c>
      <c r="B189" s="172" t="s">
        <v>3279</v>
      </c>
      <c r="C189" s="219" t="s">
        <v>3280</v>
      </c>
      <c r="D189" s="174" t="s">
        <v>344</v>
      </c>
      <c r="E189" s="177">
        <v>16</v>
      </c>
      <c r="F189" s="182"/>
      <c r="G189" s="183">
        <f>E189*F189</f>
        <v>0</v>
      </c>
      <c r="H189" s="184" t="s">
        <v>3281</v>
      </c>
      <c r="I189" s="196" t="s">
        <v>207</v>
      </c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>
        <v>21</v>
      </c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40" t="s">
        <v>3282</v>
      </c>
      <c r="D190" s="227"/>
      <c r="E190" s="230">
        <v>14</v>
      </c>
      <c r="F190" s="183"/>
      <c r="G190" s="183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/>
      <c r="B191" s="172"/>
      <c r="C191" s="240" t="s">
        <v>3187</v>
      </c>
      <c r="D191" s="227"/>
      <c r="E191" s="230">
        <v>2</v>
      </c>
      <c r="F191" s="183"/>
      <c r="G191" s="183"/>
      <c r="H191" s="184"/>
      <c r="I191" s="196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>
      <c r="A192" s="191"/>
      <c r="B192" s="169" t="s">
        <v>3283</v>
      </c>
      <c r="C192" s="221"/>
      <c r="D192" s="192"/>
      <c r="E192" s="193"/>
      <c r="F192" s="194"/>
      <c r="G192" s="189"/>
      <c r="H192" s="184"/>
      <c r="I192" s="196"/>
      <c r="J192" s="164"/>
      <c r="K192" s="164">
        <v>1</v>
      </c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ht="22.5" outlineLevel="1">
      <c r="A193" s="191">
        <v>58</v>
      </c>
      <c r="B193" s="172" t="s">
        <v>3284</v>
      </c>
      <c r="C193" s="219" t="s">
        <v>3285</v>
      </c>
      <c r="D193" s="174" t="s">
        <v>344</v>
      </c>
      <c r="E193" s="177">
        <v>4</v>
      </c>
      <c r="F193" s="182"/>
      <c r="G193" s="183">
        <f>E193*F193</f>
        <v>0</v>
      </c>
      <c r="H193" s="184" t="s">
        <v>3281</v>
      </c>
      <c r="I193" s="196" t="s">
        <v>207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40" t="s">
        <v>3286</v>
      </c>
      <c r="D194" s="227"/>
      <c r="E194" s="230">
        <v>4</v>
      </c>
      <c r="F194" s="183"/>
      <c r="G194" s="183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69" t="s">
        <v>3287</v>
      </c>
      <c r="C195" s="221"/>
      <c r="D195" s="192"/>
      <c r="E195" s="193"/>
      <c r="F195" s="194"/>
      <c r="G195" s="189"/>
      <c r="H195" s="184"/>
      <c r="I195" s="196"/>
      <c r="J195" s="164"/>
      <c r="K195" s="164">
        <v>1</v>
      </c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ht="22.5" outlineLevel="1">
      <c r="A196" s="191">
        <v>59</v>
      </c>
      <c r="B196" s="172" t="s">
        <v>3288</v>
      </c>
      <c r="C196" s="219" t="s">
        <v>3289</v>
      </c>
      <c r="D196" s="174" t="s">
        <v>344</v>
      </c>
      <c r="E196" s="177">
        <v>1</v>
      </c>
      <c r="F196" s="182"/>
      <c r="G196" s="183">
        <f>E196*F196</f>
        <v>0</v>
      </c>
      <c r="H196" s="184" t="s">
        <v>3281</v>
      </c>
      <c r="I196" s="196" t="s">
        <v>207</v>
      </c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>
        <v>21</v>
      </c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72"/>
      <c r="C197" s="240" t="s">
        <v>3184</v>
      </c>
      <c r="D197" s="227"/>
      <c r="E197" s="230">
        <v>1</v>
      </c>
      <c r="F197" s="183"/>
      <c r="G197" s="183"/>
      <c r="H197" s="184"/>
      <c r="I197" s="196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>
        <v>60</v>
      </c>
      <c r="B198" s="172" t="s">
        <v>3290</v>
      </c>
      <c r="C198" s="219" t="s">
        <v>3291</v>
      </c>
      <c r="D198" s="174" t="s">
        <v>249</v>
      </c>
      <c r="E198" s="177">
        <v>4</v>
      </c>
      <c r="F198" s="182"/>
      <c r="G198" s="183">
        <f>E198*F198</f>
        <v>0</v>
      </c>
      <c r="H198" s="184"/>
      <c r="I198" s="196" t="s">
        <v>207</v>
      </c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>
        <v>21</v>
      </c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40" t="s">
        <v>3292</v>
      </c>
      <c r="D199" s="227"/>
      <c r="E199" s="230">
        <v>4</v>
      </c>
      <c r="F199" s="183"/>
      <c r="G199" s="183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>
      <c r="A200" s="191">
        <v>61</v>
      </c>
      <c r="B200" s="172" t="s">
        <v>3293</v>
      </c>
      <c r="C200" s="219" t="s">
        <v>3294</v>
      </c>
      <c r="D200" s="174" t="s">
        <v>249</v>
      </c>
      <c r="E200" s="177">
        <v>21.5</v>
      </c>
      <c r="F200" s="182"/>
      <c r="G200" s="183">
        <f>E200*F200</f>
        <v>0</v>
      </c>
      <c r="H200" s="184"/>
      <c r="I200" s="196" t="s">
        <v>207</v>
      </c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>
        <v>21</v>
      </c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40" t="s">
        <v>3295</v>
      </c>
      <c r="D201" s="227"/>
      <c r="E201" s="230">
        <v>20</v>
      </c>
      <c r="F201" s="183"/>
      <c r="G201" s="183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>
      <c r="A202" s="191"/>
      <c r="B202" s="172"/>
      <c r="C202" s="240" t="s">
        <v>3296</v>
      </c>
      <c r="D202" s="227"/>
      <c r="E202" s="230">
        <v>1.5</v>
      </c>
      <c r="F202" s="183"/>
      <c r="G202" s="183"/>
      <c r="H202" s="184"/>
      <c r="I202" s="196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>
        <v>62</v>
      </c>
      <c r="B203" s="172" t="s">
        <v>3297</v>
      </c>
      <c r="C203" s="219" t="s">
        <v>3298</v>
      </c>
      <c r="D203" s="174" t="s">
        <v>249</v>
      </c>
      <c r="E203" s="177">
        <v>5</v>
      </c>
      <c r="F203" s="182"/>
      <c r="G203" s="183">
        <f>E203*F203</f>
        <v>0</v>
      </c>
      <c r="H203" s="184"/>
      <c r="I203" s="196" t="s">
        <v>207</v>
      </c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>
        <v>21</v>
      </c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>
      <c r="A204" s="191"/>
      <c r="B204" s="172"/>
      <c r="C204" s="240" t="s">
        <v>3299</v>
      </c>
      <c r="D204" s="227"/>
      <c r="E204" s="230">
        <v>5</v>
      </c>
      <c r="F204" s="183"/>
      <c r="G204" s="183"/>
      <c r="H204" s="184"/>
      <c r="I204" s="196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>
        <v>63</v>
      </c>
      <c r="B205" s="172" t="s">
        <v>3300</v>
      </c>
      <c r="C205" s="219" t="s">
        <v>3301</v>
      </c>
      <c r="D205" s="174" t="s">
        <v>344</v>
      </c>
      <c r="E205" s="177">
        <v>4</v>
      </c>
      <c r="F205" s="182"/>
      <c r="G205" s="183">
        <f>E205*F205</f>
        <v>0</v>
      </c>
      <c r="H205" s="184"/>
      <c r="I205" s="196" t="s">
        <v>207</v>
      </c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>
        <v>21</v>
      </c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>
      <c r="A206" s="191"/>
      <c r="B206" s="172"/>
      <c r="C206" s="240" t="s">
        <v>3292</v>
      </c>
      <c r="D206" s="227"/>
      <c r="E206" s="230">
        <v>4</v>
      </c>
      <c r="F206" s="183"/>
      <c r="G206" s="183"/>
      <c r="H206" s="184"/>
      <c r="I206" s="196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91">
        <v>64</v>
      </c>
      <c r="B207" s="172" t="s">
        <v>3302</v>
      </c>
      <c r="C207" s="219" t="s">
        <v>3303</v>
      </c>
      <c r="D207" s="174" t="s">
        <v>344</v>
      </c>
      <c r="E207" s="177">
        <v>35</v>
      </c>
      <c r="F207" s="182"/>
      <c r="G207" s="183">
        <f>E207*F207</f>
        <v>0</v>
      </c>
      <c r="H207" s="184"/>
      <c r="I207" s="196" t="s">
        <v>207</v>
      </c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>
        <v>21</v>
      </c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>
      <c r="A208" s="191"/>
      <c r="B208" s="172"/>
      <c r="C208" s="240" t="s">
        <v>3304</v>
      </c>
      <c r="D208" s="227"/>
      <c r="E208" s="230">
        <v>33</v>
      </c>
      <c r="F208" s="183"/>
      <c r="G208" s="183"/>
      <c r="H208" s="184"/>
      <c r="I208" s="196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>
      <c r="A209" s="191"/>
      <c r="B209" s="172"/>
      <c r="C209" s="240" t="s">
        <v>3187</v>
      </c>
      <c r="D209" s="227"/>
      <c r="E209" s="230">
        <v>2</v>
      </c>
      <c r="F209" s="183"/>
      <c r="G209" s="183"/>
      <c r="H209" s="184"/>
      <c r="I209" s="196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>
      <c r="A210" s="191">
        <v>65</v>
      </c>
      <c r="B210" s="172" t="s">
        <v>3305</v>
      </c>
      <c r="C210" s="219" t="s">
        <v>3306</v>
      </c>
      <c r="D210" s="174" t="s">
        <v>344</v>
      </c>
      <c r="E210" s="177">
        <v>27</v>
      </c>
      <c r="F210" s="182"/>
      <c r="G210" s="183">
        <f>E210*F210</f>
        <v>0</v>
      </c>
      <c r="H210" s="184"/>
      <c r="I210" s="196" t="s">
        <v>207</v>
      </c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>
        <v>21</v>
      </c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/>
      <c r="B211" s="172"/>
      <c r="C211" s="240" t="s">
        <v>3299</v>
      </c>
      <c r="D211" s="227"/>
      <c r="E211" s="230">
        <v>5</v>
      </c>
      <c r="F211" s="183"/>
      <c r="G211" s="183"/>
      <c r="H211" s="184"/>
      <c r="I211" s="196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/>
      <c r="B212" s="172"/>
      <c r="C212" s="240" t="s">
        <v>3307</v>
      </c>
      <c r="D212" s="227"/>
      <c r="E212" s="230">
        <v>18</v>
      </c>
      <c r="F212" s="183"/>
      <c r="G212" s="183"/>
      <c r="H212" s="184"/>
      <c r="I212" s="196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>
      <c r="A213" s="191"/>
      <c r="B213" s="172"/>
      <c r="C213" s="240" t="s">
        <v>3286</v>
      </c>
      <c r="D213" s="227"/>
      <c r="E213" s="230">
        <v>4</v>
      </c>
      <c r="F213" s="183"/>
      <c r="G213" s="183"/>
      <c r="H213" s="184"/>
      <c r="I213" s="196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>
      <c r="A214" s="191">
        <v>66</v>
      </c>
      <c r="B214" s="172" t="s">
        <v>3308</v>
      </c>
      <c r="C214" s="219" t="s">
        <v>3309</v>
      </c>
      <c r="D214" s="174" t="s">
        <v>344</v>
      </c>
      <c r="E214" s="177">
        <v>4</v>
      </c>
      <c r="F214" s="182"/>
      <c r="G214" s="183">
        <f>E214*F214</f>
        <v>0</v>
      </c>
      <c r="H214" s="184"/>
      <c r="I214" s="196" t="s">
        <v>207</v>
      </c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>
        <v>21</v>
      </c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/>
      <c r="B215" s="172"/>
      <c r="C215" s="240" t="s">
        <v>3286</v>
      </c>
      <c r="D215" s="227"/>
      <c r="E215" s="230">
        <v>4</v>
      </c>
      <c r="F215" s="183"/>
      <c r="G215" s="183"/>
      <c r="H215" s="184"/>
      <c r="I215" s="196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>
        <v>67</v>
      </c>
      <c r="B216" s="172" t="s">
        <v>3310</v>
      </c>
      <c r="C216" s="219" t="s">
        <v>3311</v>
      </c>
      <c r="D216" s="174" t="s">
        <v>249</v>
      </c>
      <c r="E216" s="177">
        <v>30.5</v>
      </c>
      <c r="F216" s="182"/>
      <c r="G216" s="183">
        <f>E216*F216</f>
        <v>0</v>
      </c>
      <c r="H216" s="184"/>
      <c r="I216" s="196" t="s">
        <v>207</v>
      </c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>
        <v>21</v>
      </c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91">
        <v>68</v>
      </c>
      <c r="B217" s="172" t="s">
        <v>3312</v>
      </c>
      <c r="C217" s="219" t="s">
        <v>3313</v>
      </c>
      <c r="D217" s="174" t="s">
        <v>774</v>
      </c>
      <c r="E217" s="177">
        <v>670.94500000000005</v>
      </c>
      <c r="F217" s="182"/>
      <c r="G217" s="183">
        <f>E217*F217</f>
        <v>0</v>
      </c>
      <c r="H217" s="184"/>
      <c r="I217" s="196" t="s">
        <v>207</v>
      </c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>
        <v>21</v>
      </c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>
      <c r="A218" s="190" t="s">
        <v>145</v>
      </c>
      <c r="B218" s="171" t="s">
        <v>3314</v>
      </c>
      <c r="C218" s="218" t="s">
        <v>122</v>
      </c>
      <c r="D218" s="173"/>
      <c r="E218" s="176"/>
      <c r="F218" s="187">
        <f>SUM(G219:G248)</f>
        <v>0</v>
      </c>
      <c r="G218" s="188"/>
      <c r="H218" s="181"/>
      <c r="I218" s="195"/>
    </row>
    <row r="219" spans="1:60" outlineLevel="1">
      <c r="A219" s="191"/>
      <c r="B219" s="225" t="s">
        <v>3315</v>
      </c>
      <c r="C219" s="239"/>
      <c r="D219" s="226"/>
      <c r="E219" s="229"/>
      <c r="F219" s="232"/>
      <c r="G219" s="233"/>
      <c r="H219" s="184"/>
      <c r="I219" s="196"/>
      <c r="J219" s="164"/>
      <c r="K219" s="164">
        <v>1</v>
      </c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>
        <v>69</v>
      </c>
      <c r="B220" s="172" t="s">
        <v>3316</v>
      </c>
      <c r="C220" s="219" t="s">
        <v>3317</v>
      </c>
      <c r="D220" s="174" t="s">
        <v>211</v>
      </c>
      <c r="E220" s="177">
        <v>2</v>
      </c>
      <c r="F220" s="182"/>
      <c r="G220" s="183">
        <f>E220*F220</f>
        <v>0</v>
      </c>
      <c r="H220" s="184" t="s">
        <v>3281</v>
      </c>
      <c r="I220" s="196" t="s">
        <v>207</v>
      </c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>
        <v>21</v>
      </c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72"/>
      <c r="C221" s="240" t="s">
        <v>3318</v>
      </c>
      <c r="D221" s="227"/>
      <c r="E221" s="230">
        <v>2</v>
      </c>
      <c r="F221" s="183"/>
      <c r="G221" s="183"/>
      <c r="H221" s="184"/>
      <c r="I221" s="196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/>
      <c r="B222" s="169" t="s">
        <v>3319</v>
      </c>
      <c r="C222" s="221"/>
      <c r="D222" s="192"/>
      <c r="E222" s="193"/>
      <c r="F222" s="194"/>
      <c r="G222" s="189"/>
      <c r="H222" s="184"/>
      <c r="I222" s="196"/>
      <c r="J222" s="164"/>
      <c r="K222" s="164">
        <v>1</v>
      </c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>
      <c r="A223" s="191">
        <v>70</v>
      </c>
      <c r="B223" s="172" t="s">
        <v>3320</v>
      </c>
      <c r="C223" s="219" t="s">
        <v>3321</v>
      </c>
      <c r="D223" s="174" t="s">
        <v>344</v>
      </c>
      <c r="E223" s="177">
        <v>3</v>
      </c>
      <c r="F223" s="182"/>
      <c r="G223" s="183">
        <f>E223*F223</f>
        <v>0</v>
      </c>
      <c r="H223" s="184" t="s">
        <v>3281</v>
      </c>
      <c r="I223" s="196" t="s">
        <v>207</v>
      </c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>
        <v>21</v>
      </c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</row>
    <row r="224" spans="1:60" outlineLevel="1">
      <c r="A224" s="191"/>
      <c r="B224" s="172"/>
      <c r="C224" s="240" t="s">
        <v>3322</v>
      </c>
      <c r="D224" s="227"/>
      <c r="E224" s="230">
        <v>3</v>
      </c>
      <c r="F224" s="183"/>
      <c r="G224" s="183"/>
      <c r="H224" s="184"/>
      <c r="I224" s="196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/>
      <c r="B225" s="169" t="s">
        <v>3323</v>
      </c>
      <c r="C225" s="221"/>
      <c r="D225" s="192"/>
      <c r="E225" s="193"/>
      <c r="F225" s="194"/>
      <c r="G225" s="189"/>
      <c r="H225" s="184"/>
      <c r="I225" s="196"/>
      <c r="J225" s="164"/>
      <c r="K225" s="164">
        <v>1</v>
      </c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>
        <v>71</v>
      </c>
      <c r="B226" s="172" t="s">
        <v>3324</v>
      </c>
      <c r="C226" s="219" t="s">
        <v>3325</v>
      </c>
      <c r="D226" s="174" t="s">
        <v>344</v>
      </c>
      <c r="E226" s="177">
        <v>4</v>
      </c>
      <c r="F226" s="182"/>
      <c r="G226" s="183">
        <f>E226*F226</f>
        <v>0</v>
      </c>
      <c r="H226" s="184" t="s">
        <v>3281</v>
      </c>
      <c r="I226" s="196" t="s">
        <v>207</v>
      </c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>
        <v>21</v>
      </c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>
      <c r="A227" s="191"/>
      <c r="B227" s="172"/>
      <c r="C227" s="240" t="s">
        <v>3292</v>
      </c>
      <c r="D227" s="227"/>
      <c r="E227" s="230">
        <v>4</v>
      </c>
      <c r="F227" s="183"/>
      <c r="G227" s="183"/>
      <c r="H227" s="184"/>
      <c r="I227" s="196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</row>
    <row r="228" spans="1:60" ht="22.5" outlineLevel="1">
      <c r="A228" s="191">
        <v>72</v>
      </c>
      <c r="B228" s="172" t="s">
        <v>3326</v>
      </c>
      <c r="C228" s="219" t="s">
        <v>3327</v>
      </c>
      <c r="D228" s="174" t="s">
        <v>344</v>
      </c>
      <c r="E228" s="177">
        <v>4</v>
      </c>
      <c r="F228" s="182"/>
      <c r="G228" s="183">
        <f>E228*F228</f>
        <v>0</v>
      </c>
      <c r="H228" s="184" t="s">
        <v>3281</v>
      </c>
      <c r="I228" s="196" t="s">
        <v>207</v>
      </c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>
        <v>21</v>
      </c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>
      <c r="A229" s="191"/>
      <c r="B229" s="172"/>
      <c r="C229" s="240" t="s">
        <v>3292</v>
      </c>
      <c r="D229" s="227"/>
      <c r="E229" s="230">
        <v>4</v>
      </c>
      <c r="F229" s="183"/>
      <c r="G229" s="183"/>
      <c r="H229" s="184"/>
      <c r="I229" s="196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>
      <c r="A230" s="191">
        <v>73</v>
      </c>
      <c r="B230" s="172" t="s">
        <v>3328</v>
      </c>
      <c r="C230" s="219" t="s">
        <v>3329</v>
      </c>
      <c r="D230" s="174" t="s">
        <v>344</v>
      </c>
      <c r="E230" s="177">
        <v>6</v>
      </c>
      <c r="F230" s="182"/>
      <c r="G230" s="183">
        <f>E230*F230</f>
        <v>0</v>
      </c>
      <c r="H230" s="184" t="s">
        <v>3281</v>
      </c>
      <c r="I230" s="196" t="s">
        <v>207</v>
      </c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>
        <v>21</v>
      </c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</row>
    <row r="231" spans="1:60" outlineLevel="1">
      <c r="A231" s="191"/>
      <c r="B231" s="172"/>
      <c r="C231" s="240" t="s">
        <v>3178</v>
      </c>
      <c r="D231" s="227"/>
      <c r="E231" s="230">
        <v>6</v>
      </c>
      <c r="F231" s="183"/>
      <c r="G231" s="183"/>
      <c r="H231" s="184"/>
      <c r="I231" s="196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ht="22.5" outlineLevel="1">
      <c r="A232" s="191">
        <v>74</v>
      </c>
      <c r="B232" s="172" t="s">
        <v>3330</v>
      </c>
      <c r="C232" s="219" t="s">
        <v>3331</v>
      </c>
      <c r="D232" s="174" t="s">
        <v>344</v>
      </c>
      <c r="E232" s="177">
        <v>2</v>
      </c>
      <c r="F232" s="182"/>
      <c r="G232" s="183">
        <f>E232*F232</f>
        <v>0</v>
      </c>
      <c r="H232" s="184" t="s">
        <v>3281</v>
      </c>
      <c r="I232" s="196" t="s">
        <v>207</v>
      </c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>
        <v>21</v>
      </c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outlineLevel="1">
      <c r="A233" s="191"/>
      <c r="B233" s="172"/>
      <c r="C233" s="240" t="s">
        <v>3318</v>
      </c>
      <c r="D233" s="227"/>
      <c r="E233" s="230">
        <v>2</v>
      </c>
      <c r="F233" s="183"/>
      <c r="G233" s="183"/>
      <c r="H233" s="184"/>
      <c r="I233" s="196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ht="22.5" outlineLevel="1">
      <c r="A234" s="191">
        <v>75</v>
      </c>
      <c r="B234" s="172" t="s">
        <v>3332</v>
      </c>
      <c r="C234" s="219" t="s">
        <v>3333</v>
      </c>
      <c r="D234" s="174" t="s">
        <v>211</v>
      </c>
      <c r="E234" s="177">
        <v>1</v>
      </c>
      <c r="F234" s="182"/>
      <c r="G234" s="183">
        <f>E234*F234</f>
        <v>0</v>
      </c>
      <c r="H234" s="184"/>
      <c r="I234" s="196" t="s">
        <v>151</v>
      </c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>
        <v>21</v>
      </c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>
      <c r="A235" s="191"/>
      <c r="B235" s="172"/>
      <c r="C235" s="240" t="s">
        <v>56</v>
      </c>
      <c r="D235" s="227"/>
      <c r="E235" s="230">
        <v>1</v>
      </c>
      <c r="F235" s="183"/>
      <c r="G235" s="183"/>
      <c r="H235" s="184"/>
      <c r="I235" s="196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>
      <c r="A236" s="191">
        <v>76</v>
      </c>
      <c r="B236" s="172" t="s">
        <v>3334</v>
      </c>
      <c r="C236" s="219" t="s">
        <v>3335</v>
      </c>
      <c r="D236" s="174" t="s">
        <v>344</v>
      </c>
      <c r="E236" s="177">
        <v>1</v>
      </c>
      <c r="F236" s="182"/>
      <c r="G236" s="183">
        <f>E236*F236</f>
        <v>0</v>
      </c>
      <c r="H236" s="184"/>
      <c r="I236" s="196" t="s">
        <v>207</v>
      </c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>
        <v>21</v>
      </c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>
      <c r="A237" s="191"/>
      <c r="B237" s="172"/>
      <c r="C237" s="240" t="s">
        <v>3184</v>
      </c>
      <c r="D237" s="227"/>
      <c r="E237" s="230">
        <v>1</v>
      </c>
      <c r="F237" s="183"/>
      <c r="G237" s="183"/>
      <c r="H237" s="184"/>
      <c r="I237" s="196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>
      <c r="A238" s="191">
        <v>77</v>
      </c>
      <c r="B238" s="172" t="s">
        <v>3336</v>
      </c>
      <c r="C238" s="219" t="s">
        <v>3337</v>
      </c>
      <c r="D238" s="174" t="s">
        <v>344</v>
      </c>
      <c r="E238" s="177">
        <v>2</v>
      </c>
      <c r="F238" s="182"/>
      <c r="G238" s="183">
        <f>E238*F238</f>
        <v>0</v>
      </c>
      <c r="H238" s="184" t="s">
        <v>499</v>
      </c>
      <c r="I238" s="196" t="s">
        <v>207</v>
      </c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>
        <v>21</v>
      </c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>
      <c r="A239" s="191"/>
      <c r="B239" s="172"/>
      <c r="C239" s="240" t="s">
        <v>3318</v>
      </c>
      <c r="D239" s="227"/>
      <c r="E239" s="230">
        <v>2</v>
      </c>
      <c r="F239" s="183"/>
      <c r="G239" s="183"/>
      <c r="H239" s="184"/>
      <c r="I239" s="196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>
      <c r="A240" s="191">
        <v>78</v>
      </c>
      <c r="B240" s="172" t="s">
        <v>3338</v>
      </c>
      <c r="C240" s="219" t="s">
        <v>3339</v>
      </c>
      <c r="D240" s="174" t="s">
        <v>344</v>
      </c>
      <c r="E240" s="177">
        <v>1</v>
      </c>
      <c r="F240" s="182"/>
      <c r="G240" s="183">
        <f>E240*F240</f>
        <v>0</v>
      </c>
      <c r="H240" s="184" t="s">
        <v>499</v>
      </c>
      <c r="I240" s="196" t="s">
        <v>207</v>
      </c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>
        <v>21</v>
      </c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 outlineLevel="1">
      <c r="A241" s="191"/>
      <c r="B241" s="172"/>
      <c r="C241" s="240" t="s">
        <v>3184</v>
      </c>
      <c r="D241" s="227"/>
      <c r="E241" s="230">
        <v>1</v>
      </c>
      <c r="F241" s="183"/>
      <c r="G241" s="183"/>
      <c r="H241" s="184"/>
      <c r="I241" s="196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>
      <c r="A242" s="191">
        <v>79</v>
      </c>
      <c r="B242" s="172" t="s">
        <v>3340</v>
      </c>
      <c r="C242" s="219" t="s">
        <v>3341</v>
      </c>
      <c r="D242" s="174" t="s">
        <v>344</v>
      </c>
      <c r="E242" s="177">
        <v>1</v>
      </c>
      <c r="F242" s="182"/>
      <c r="G242" s="183">
        <f>E242*F242</f>
        <v>0</v>
      </c>
      <c r="H242" s="184" t="s">
        <v>499</v>
      </c>
      <c r="I242" s="196" t="s">
        <v>207</v>
      </c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>
        <v>21</v>
      </c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>
      <c r="A243" s="191"/>
      <c r="B243" s="172"/>
      <c r="C243" s="240" t="s">
        <v>3342</v>
      </c>
      <c r="D243" s="227"/>
      <c r="E243" s="230">
        <v>1</v>
      </c>
      <c r="F243" s="183"/>
      <c r="G243" s="183"/>
      <c r="H243" s="184"/>
      <c r="I243" s="196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</row>
    <row r="244" spans="1:60" outlineLevel="1">
      <c r="A244" s="191">
        <v>80</v>
      </c>
      <c r="B244" s="172" t="s">
        <v>3343</v>
      </c>
      <c r="C244" s="219" t="s">
        <v>3344</v>
      </c>
      <c r="D244" s="174" t="s">
        <v>344</v>
      </c>
      <c r="E244" s="177">
        <v>5</v>
      </c>
      <c r="F244" s="182"/>
      <c r="G244" s="183">
        <f>E244*F244</f>
        <v>0</v>
      </c>
      <c r="H244" s="184" t="s">
        <v>499</v>
      </c>
      <c r="I244" s="196" t="s">
        <v>207</v>
      </c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>
        <v>21</v>
      </c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outlineLevel="1">
      <c r="A245" s="191"/>
      <c r="B245" s="172"/>
      <c r="C245" s="240" t="s">
        <v>3299</v>
      </c>
      <c r="D245" s="227"/>
      <c r="E245" s="230">
        <v>5</v>
      </c>
      <c r="F245" s="183"/>
      <c r="G245" s="183"/>
      <c r="H245" s="184"/>
      <c r="I245" s="196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>
      <c r="A246" s="191">
        <v>81</v>
      </c>
      <c r="B246" s="172" t="s">
        <v>3345</v>
      </c>
      <c r="C246" s="219" t="s">
        <v>3346</v>
      </c>
      <c r="D246" s="174" t="s">
        <v>344</v>
      </c>
      <c r="E246" s="177">
        <v>1</v>
      </c>
      <c r="F246" s="182"/>
      <c r="G246" s="183">
        <f>E246*F246</f>
        <v>0</v>
      </c>
      <c r="H246" s="184"/>
      <c r="I246" s="196" t="s">
        <v>151</v>
      </c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>
        <v>21</v>
      </c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</row>
    <row r="247" spans="1:60" outlineLevel="1">
      <c r="A247" s="191"/>
      <c r="B247" s="172"/>
      <c r="C247" s="240" t="s">
        <v>3184</v>
      </c>
      <c r="D247" s="227"/>
      <c r="E247" s="230">
        <v>1</v>
      </c>
      <c r="F247" s="183"/>
      <c r="G247" s="183"/>
      <c r="H247" s="184"/>
      <c r="I247" s="196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>
      <c r="A248" s="191">
        <v>82</v>
      </c>
      <c r="B248" s="172" t="s">
        <v>3347</v>
      </c>
      <c r="C248" s="219" t="s">
        <v>3348</v>
      </c>
      <c r="D248" s="174" t="s">
        <v>774</v>
      </c>
      <c r="E248" s="177">
        <v>334.22390000000001</v>
      </c>
      <c r="F248" s="182"/>
      <c r="G248" s="183">
        <f>E248*F248</f>
        <v>0</v>
      </c>
      <c r="H248" s="184"/>
      <c r="I248" s="196" t="s">
        <v>207</v>
      </c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>
        <v>21</v>
      </c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>
      <c r="A249" s="190" t="s">
        <v>145</v>
      </c>
      <c r="B249" s="171" t="s">
        <v>3349</v>
      </c>
      <c r="C249" s="218" t="s">
        <v>3350</v>
      </c>
      <c r="D249" s="173"/>
      <c r="E249" s="176"/>
      <c r="F249" s="187">
        <f>SUM(G250:G252)</f>
        <v>0</v>
      </c>
      <c r="G249" s="188"/>
      <c r="H249" s="181"/>
      <c r="I249" s="195"/>
    </row>
    <row r="250" spans="1:60" outlineLevel="1">
      <c r="A250" s="191">
        <v>83</v>
      </c>
      <c r="B250" s="172" t="s">
        <v>3351</v>
      </c>
      <c r="C250" s="219" t="s">
        <v>3352</v>
      </c>
      <c r="D250" s="174" t="s">
        <v>344</v>
      </c>
      <c r="E250" s="177">
        <v>3</v>
      </c>
      <c r="F250" s="182"/>
      <c r="G250" s="183">
        <f>E250*F250</f>
        <v>0</v>
      </c>
      <c r="H250" s="184"/>
      <c r="I250" s="196" t="s">
        <v>151</v>
      </c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>
        <v>21</v>
      </c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>
      <c r="A251" s="191"/>
      <c r="B251" s="172"/>
      <c r="C251" s="240" t="s">
        <v>3322</v>
      </c>
      <c r="D251" s="227"/>
      <c r="E251" s="230">
        <v>3</v>
      </c>
      <c r="F251" s="183"/>
      <c r="G251" s="183"/>
      <c r="H251" s="184"/>
      <c r="I251" s="196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>
      <c r="A252" s="191">
        <v>84</v>
      </c>
      <c r="B252" s="172" t="s">
        <v>3353</v>
      </c>
      <c r="C252" s="219" t="s">
        <v>3354</v>
      </c>
      <c r="D252" s="174" t="s">
        <v>774</v>
      </c>
      <c r="E252" s="177">
        <v>5</v>
      </c>
      <c r="F252" s="182"/>
      <c r="G252" s="183">
        <f>E252*F252</f>
        <v>0</v>
      </c>
      <c r="H252" s="184"/>
      <c r="I252" s="196" t="s">
        <v>151</v>
      </c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>
        <v>21</v>
      </c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</row>
    <row r="253" spans="1:60">
      <c r="A253" s="190" t="s">
        <v>145</v>
      </c>
      <c r="B253" s="171" t="s">
        <v>2850</v>
      </c>
      <c r="C253" s="218" t="s">
        <v>2851</v>
      </c>
      <c r="D253" s="173"/>
      <c r="E253" s="176"/>
      <c r="F253" s="187">
        <f>SUM(G254:G256)</f>
        <v>0</v>
      </c>
      <c r="G253" s="188"/>
      <c r="H253" s="181"/>
      <c r="I253" s="195"/>
    </row>
    <row r="254" spans="1:60" outlineLevel="1">
      <c r="A254" s="191">
        <v>85</v>
      </c>
      <c r="B254" s="172" t="s">
        <v>3355</v>
      </c>
      <c r="C254" s="219" t="s">
        <v>3356</v>
      </c>
      <c r="D254" s="174" t="s">
        <v>249</v>
      </c>
      <c r="E254" s="177">
        <v>100</v>
      </c>
      <c r="F254" s="182"/>
      <c r="G254" s="183">
        <f>E254*F254</f>
        <v>0</v>
      </c>
      <c r="H254" s="184"/>
      <c r="I254" s="196" t="s">
        <v>151</v>
      </c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>
        <v>21</v>
      </c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 outlineLevel="1">
      <c r="A255" s="191"/>
      <c r="B255" s="172"/>
      <c r="C255" s="220" t="s">
        <v>3357</v>
      </c>
      <c r="D255" s="175"/>
      <c r="E255" s="178"/>
      <c r="F255" s="185"/>
      <c r="G255" s="186"/>
      <c r="H255" s="184"/>
      <c r="I255" s="196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5" t="str">
        <f>C255</f>
        <v>včetně manipulace, odvozu a likvidace suti</v>
      </c>
      <c r="BB255" s="164"/>
      <c r="BC255" s="164"/>
      <c r="BD255" s="164"/>
      <c r="BE255" s="164"/>
      <c r="BF255" s="164"/>
      <c r="BG255" s="164"/>
      <c r="BH255" s="164"/>
    </row>
    <row r="256" spans="1:60" outlineLevel="1">
      <c r="A256" s="191"/>
      <c r="B256" s="172"/>
      <c r="C256" s="240" t="s">
        <v>3358</v>
      </c>
      <c r="D256" s="227"/>
      <c r="E256" s="230">
        <v>100</v>
      </c>
      <c r="F256" s="183"/>
      <c r="G256" s="183"/>
      <c r="H256" s="184"/>
      <c r="I256" s="196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>
      <c r="A257" s="190" t="s">
        <v>145</v>
      </c>
      <c r="B257" s="171" t="s">
        <v>421</v>
      </c>
      <c r="C257" s="218" t="s">
        <v>422</v>
      </c>
      <c r="D257" s="173"/>
      <c r="E257" s="176"/>
      <c r="F257" s="187">
        <f>SUM(G258:G262)</f>
        <v>0</v>
      </c>
      <c r="G257" s="188"/>
      <c r="H257" s="181"/>
      <c r="I257" s="195"/>
    </row>
    <row r="258" spans="1:60" outlineLevel="1">
      <c r="A258" s="191">
        <v>86</v>
      </c>
      <c r="B258" s="172" t="s">
        <v>441</v>
      </c>
      <c r="C258" s="219" t="s">
        <v>3359</v>
      </c>
      <c r="D258" s="174" t="s">
        <v>426</v>
      </c>
      <c r="E258" s="177">
        <v>2.52</v>
      </c>
      <c r="F258" s="182"/>
      <c r="G258" s="183">
        <f>E258*F258</f>
        <v>0</v>
      </c>
      <c r="H258" s="184"/>
      <c r="I258" s="196" t="s">
        <v>207</v>
      </c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>
        <v>21</v>
      </c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 outlineLevel="1">
      <c r="A259" s="191">
        <v>87</v>
      </c>
      <c r="B259" s="172" t="s">
        <v>3360</v>
      </c>
      <c r="C259" s="219" t="s">
        <v>3361</v>
      </c>
      <c r="D259" s="174" t="s">
        <v>426</v>
      </c>
      <c r="E259" s="177">
        <v>0.72</v>
      </c>
      <c r="F259" s="182"/>
      <c r="G259" s="183">
        <f>E259*F259</f>
        <v>0</v>
      </c>
      <c r="H259" s="184"/>
      <c r="I259" s="196" t="s">
        <v>207</v>
      </c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>
        <v>21</v>
      </c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outlineLevel="1">
      <c r="A260" s="191">
        <v>88</v>
      </c>
      <c r="B260" s="172" t="s">
        <v>3362</v>
      </c>
      <c r="C260" s="219" t="s">
        <v>3363</v>
      </c>
      <c r="D260" s="174" t="s">
        <v>426</v>
      </c>
      <c r="E260" s="177">
        <v>1.44</v>
      </c>
      <c r="F260" s="182"/>
      <c r="G260" s="183">
        <f>E260*F260</f>
        <v>0</v>
      </c>
      <c r="H260" s="184"/>
      <c r="I260" s="196" t="s">
        <v>207</v>
      </c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>
        <v>21</v>
      </c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outlineLevel="1">
      <c r="A261" s="191">
        <v>89</v>
      </c>
      <c r="B261" s="172" t="s">
        <v>3364</v>
      </c>
      <c r="C261" s="219" t="s">
        <v>3365</v>
      </c>
      <c r="D261" s="174" t="s">
        <v>426</v>
      </c>
      <c r="E261" s="177">
        <v>0.72</v>
      </c>
      <c r="F261" s="182"/>
      <c r="G261" s="183">
        <f>E261*F261</f>
        <v>0</v>
      </c>
      <c r="H261" s="184"/>
      <c r="I261" s="196" t="s">
        <v>207</v>
      </c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>
        <v>21</v>
      </c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ht="13.5" outlineLevel="1" thickBot="1">
      <c r="A262" s="206">
        <v>90</v>
      </c>
      <c r="B262" s="207" t="s">
        <v>3366</v>
      </c>
      <c r="C262" s="222" t="s">
        <v>3367</v>
      </c>
      <c r="D262" s="208" t="s">
        <v>426</v>
      </c>
      <c r="E262" s="209">
        <v>0.72</v>
      </c>
      <c r="F262" s="210"/>
      <c r="G262" s="211">
        <f>E262*F262</f>
        <v>0</v>
      </c>
      <c r="H262" s="212"/>
      <c r="I262" s="213" t="s">
        <v>207</v>
      </c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>
        <v>21</v>
      </c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 hidden="1">
      <c r="C263" s="105"/>
      <c r="AK263">
        <f>SUM(AK1:AK262)</f>
        <v>0</v>
      </c>
      <c r="AL263">
        <f>SUM(AL1:AL262)</f>
        <v>0</v>
      </c>
      <c r="AN263">
        <v>15</v>
      </c>
      <c r="AO263">
        <v>21</v>
      </c>
    </row>
    <row r="264" spans="1:60" ht="13.5" hidden="1" thickBot="1">
      <c r="A264" s="235"/>
      <c r="B264" s="236" t="s">
        <v>212</v>
      </c>
      <c r="C264" s="242"/>
      <c r="D264" s="237"/>
      <c r="E264" s="237"/>
      <c r="F264" s="237"/>
      <c r="G264" s="238">
        <f>F8+F75+F91+F97+F100+F179+F182+F187+F218+F249+F253+F257</f>
        <v>0</v>
      </c>
      <c r="AN264">
        <f>SUMIF(AM8:AM263,AN263,G8:G263)</f>
        <v>0</v>
      </c>
      <c r="AO264">
        <f>SUMIF(AM8:AM263,AO263,G8:G263)</f>
        <v>0</v>
      </c>
    </row>
  </sheetData>
  <sheetProtection password="D8FF" sheet="1"/>
  <mergeCells count="84">
    <mergeCell ref="B222:G222"/>
    <mergeCell ref="B225:G225"/>
    <mergeCell ref="F249:G249"/>
    <mergeCell ref="F253:G253"/>
    <mergeCell ref="C255:G255"/>
    <mergeCell ref="F257:G257"/>
    <mergeCell ref="F187:G187"/>
    <mergeCell ref="B188:G188"/>
    <mergeCell ref="B192:G192"/>
    <mergeCell ref="B195:G195"/>
    <mergeCell ref="F218:G218"/>
    <mergeCell ref="B219:G219"/>
    <mergeCell ref="C173:G173"/>
    <mergeCell ref="C174:G174"/>
    <mergeCell ref="F179:G179"/>
    <mergeCell ref="F182:G182"/>
    <mergeCell ref="B183:G183"/>
    <mergeCell ref="B184:G184"/>
    <mergeCell ref="C163:G163"/>
    <mergeCell ref="C166:G166"/>
    <mergeCell ref="C167:G167"/>
    <mergeCell ref="C168:G168"/>
    <mergeCell ref="C169:G169"/>
    <mergeCell ref="C172:G172"/>
    <mergeCell ref="C157:G157"/>
    <mergeCell ref="C158:G158"/>
    <mergeCell ref="C159:G159"/>
    <mergeCell ref="C160:G160"/>
    <mergeCell ref="C161:G161"/>
    <mergeCell ref="C162:G162"/>
    <mergeCell ref="C147:G147"/>
    <mergeCell ref="C148:G148"/>
    <mergeCell ref="C151:G151"/>
    <mergeCell ref="C152:G152"/>
    <mergeCell ref="C153:G153"/>
    <mergeCell ref="C154:G154"/>
    <mergeCell ref="C139:G139"/>
    <mergeCell ref="C140:G140"/>
    <mergeCell ref="C141:G141"/>
    <mergeCell ref="C142:G142"/>
    <mergeCell ref="C145:G145"/>
    <mergeCell ref="C146:G146"/>
    <mergeCell ref="F97:G97"/>
    <mergeCell ref="F100:G100"/>
    <mergeCell ref="C133:G133"/>
    <mergeCell ref="C134:G134"/>
    <mergeCell ref="C135:G135"/>
    <mergeCell ref="C136:G136"/>
    <mergeCell ref="B79:G79"/>
    <mergeCell ref="B80:G80"/>
    <mergeCell ref="C82:G82"/>
    <mergeCell ref="F91:G91"/>
    <mergeCell ref="B92:G92"/>
    <mergeCell ref="B93:G93"/>
    <mergeCell ref="B36:G36"/>
    <mergeCell ref="B37:G37"/>
    <mergeCell ref="B39:G39"/>
    <mergeCell ref="B40:G40"/>
    <mergeCell ref="F75:G75"/>
    <mergeCell ref="B76:G76"/>
    <mergeCell ref="B28:G28"/>
    <mergeCell ref="B29:G29"/>
    <mergeCell ref="C31:G31"/>
    <mergeCell ref="B32:G32"/>
    <mergeCell ref="B33:G33"/>
    <mergeCell ref="C35:G35"/>
    <mergeCell ref="B20:G20"/>
    <mergeCell ref="B21:G21"/>
    <mergeCell ref="C23:G23"/>
    <mergeCell ref="B24:G24"/>
    <mergeCell ref="B25:G25"/>
    <mergeCell ref="C27:G27"/>
    <mergeCell ref="B9:G9"/>
    <mergeCell ref="B10:G10"/>
    <mergeCell ref="B13:G13"/>
    <mergeCell ref="B14:G14"/>
    <mergeCell ref="B17:G17"/>
    <mergeCell ref="C19:G19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03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119</v>
      </c>
      <c r="C4" s="168" t="s">
        <v>120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1480</v>
      </c>
      <c r="C8" s="218" t="s">
        <v>1481</v>
      </c>
      <c r="D8" s="173"/>
      <c r="E8" s="176"/>
      <c r="F8" s="179">
        <f>SUM(G9:G12)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3190</v>
      </c>
      <c r="C9" s="219" t="s">
        <v>3191</v>
      </c>
      <c r="D9" s="174" t="s">
        <v>249</v>
      </c>
      <c r="E9" s="177">
        <v>51</v>
      </c>
      <c r="F9" s="182"/>
      <c r="G9" s="183">
        <f>E9*F9</f>
        <v>0</v>
      </c>
      <c r="H9" s="184"/>
      <c r="I9" s="196" t="s">
        <v>207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72"/>
      <c r="C10" s="240" t="s">
        <v>3376</v>
      </c>
      <c r="D10" s="227"/>
      <c r="E10" s="230">
        <v>40</v>
      </c>
      <c r="F10" s="183"/>
      <c r="G10" s="183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72"/>
      <c r="C11" s="240" t="s">
        <v>3377</v>
      </c>
      <c r="D11" s="227"/>
      <c r="E11" s="230">
        <v>9</v>
      </c>
      <c r="F11" s="183"/>
      <c r="G11" s="183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0" t="s">
        <v>3378</v>
      </c>
      <c r="D12" s="227"/>
      <c r="E12" s="230">
        <v>2</v>
      </c>
      <c r="F12" s="183"/>
      <c r="G12" s="183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>
      <c r="A13" s="190" t="s">
        <v>145</v>
      </c>
      <c r="B13" s="171" t="s">
        <v>362</v>
      </c>
      <c r="C13" s="218" t="s">
        <v>363</v>
      </c>
      <c r="D13" s="173"/>
      <c r="E13" s="176"/>
      <c r="F13" s="187">
        <f>SUM(G14:G18)</f>
        <v>0</v>
      </c>
      <c r="G13" s="188"/>
      <c r="H13" s="181"/>
      <c r="I13" s="195"/>
      <c r="J13" s="54"/>
    </row>
    <row r="14" spans="1:60" outlineLevel="1">
      <c r="A14" s="191">
        <v>2</v>
      </c>
      <c r="B14" s="172" t="s">
        <v>3379</v>
      </c>
      <c r="C14" s="219" t="s">
        <v>3380</v>
      </c>
      <c r="D14" s="174" t="s">
        <v>249</v>
      </c>
      <c r="E14" s="177">
        <v>51</v>
      </c>
      <c r="F14" s="182"/>
      <c r="G14" s="183">
        <f>E14*F14</f>
        <v>0</v>
      </c>
      <c r="H14" s="184"/>
      <c r="I14" s="196" t="s">
        <v>151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3376</v>
      </c>
      <c r="D15" s="227"/>
      <c r="E15" s="230">
        <v>40</v>
      </c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3377</v>
      </c>
      <c r="D16" s="227"/>
      <c r="E16" s="230">
        <v>9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3378</v>
      </c>
      <c r="D17" s="227"/>
      <c r="E17" s="230">
        <v>2</v>
      </c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3</v>
      </c>
      <c r="B18" s="172" t="s">
        <v>441</v>
      </c>
      <c r="C18" s="219" t="s">
        <v>3359</v>
      </c>
      <c r="D18" s="174" t="s">
        <v>426</v>
      </c>
      <c r="E18" s="177">
        <v>1.44</v>
      </c>
      <c r="F18" s="182"/>
      <c r="G18" s="183">
        <f>E18*F18</f>
        <v>0</v>
      </c>
      <c r="H18" s="184"/>
      <c r="I18" s="196" t="s">
        <v>207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>
      <c r="A19" s="190" t="s">
        <v>145</v>
      </c>
      <c r="B19" s="171" t="s">
        <v>421</v>
      </c>
      <c r="C19" s="218" t="s">
        <v>422</v>
      </c>
      <c r="D19" s="173"/>
      <c r="E19" s="176"/>
      <c r="F19" s="187">
        <f>SUM(G20:G25)</f>
        <v>0</v>
      </c>
      <c r="G19" s="188"/>
      <c r="H19" s="181"/>
      <c r="I19" s="195"/>
      <c r="J19" s="54"/>
    </row>
    <row r="20" spans="1:60" outlineLevel="1">
      <c r="A20" s="191"/>
      <c r="B20" s="225" t="s">
        <v>440</v>
      </c>
      <c r="C20" s="239"/>
      <c r="D20" s="226"/>
      <c r="E20" s="229"/>
      <c r="F20" s="232"/>
      <c r="G20" s="233"/>
      <c r="H20" s="184"/>
      <c r="I20" s="196"/>
      <c r="J20" s="163"/>
      <c r="K20" s="164">
        <v>1</v>
      </c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4</v>
      </c>
      <c r="B21" s="172" t="s">
        <v>444</v>
      </c>
      <c r="C21" s="219" t="s">
        <v>445</v>
      </c>
      <c r="D21" s="174" t="s">
        <v>426</v>
      </c>
      <c r="E21" s="177">
        <v>6.36</v>
      </c>
      <c r="F21" s="182"/>
      <c r="G21" s="183">
        <f>E21*F21</f>
        <v>0</v>
      </c>
      <c r="H21" s="184" t="s">
        <v>338</v>
      </c>
      <c r="I21" s="196" t="s">
        <v>207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>
        <v>5</v>
      </c>
      <c r="B22" s="172" t="s">
        <v>3360</v>
      </c>
      <c r="C22" s="219" t="s">
        <v>3361</v>
      </c>
      <c r="D22" s="174" t="s">
        <v>426</v>
      </c>
      <c r="E22" s="177">
        <v>1.4</v>
      </c>
      <c r="F22" s="182"/>
      <c r="G22" s="183">
        <f>E22*F22</f>
        <v>0</v>
      </c>
      <c r="H22" s="184"/>
      <c r="I22" s="196" t="s">
        <v>207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6</v>
      </c>
      <c r="B23" s="172" t="s">
        <v>3362</v>
      </c>
      <c r="C23" s="219" t="s">
        <v>3363</v>
      </c>
      <c r="D23" s="174" t="s">
        <v>426</v>
      </c>
      <c r="E23" s="177">
        <v>2.88</v>
      </c>
      <c r="F23" s="182"/>
      <c r="G23" s="183">
        <f>E23*F23</f>
        <v>0</v>
      </c>
      <c r="H23" s="184"/>
      <c r="I23" s="196" t="s">
        <v>207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7</v>
      </c>
      <c r="B24" s="172" t="s">
        <v>3364</v>
      </c>
      <c r="C24" s="219" t="s">
        <v>3365</v>
      </c>
      <c r="D24" s="174" t="s">
        <v>426</v>
      </c>
      <c r="E24" s="177">
        <v>1.44</v>
      </c>
      <c r="F24" s="182"/>
      <c r="G24" s="183">
        <f>E24*F24</f>
        <v>0</v>
      </c>
      <c r="H24" s="184"/>
      <c r="I24" s="196" t="s">
        <v>207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8</v>
      </c>
      <c r="B25" s="172" t="s">
        <v>3366</v>
      </c>
      <c r="C25" s="219" t="s">
        <v>3367</v>
      </c>
      <c r="D25" s="174" t="s">
        <v>426</v>
      </c>
      <c r="E25" s="177">
        <v>1.44</v>
      </c>
      <c r="F25" s="182"/>
      <c r="G25" s="183">
        <f>E25*F25</f>
        <v>0</v>
      </c>
      <c r="H25" s="184"/>
      <c r="I25" s="196" t="s">
        <v>207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>
      <c r="A26" s="190" t="s">
        <v>145</v>
      </c>
      <c r="B26" s="171" t="s">
        <v>1263</v>
      </c>
      <c r="C26" s="218" t="s">
        <v>1264</v>
      </c>
      <c r="D26" s="173"/>
      <c r="E26" s="176"/>
      <c r="F26" s="187">
        <f>SUM(G27:G64)</f>
        <v>0</v>
      </c>
      <c r="G26" s="188"/>
      <c r="H26" s="181"/>
      <c r="I26" s="195"/>
      <c r="J26" s="54"/>
    </row>
    <row r="27" spans="1:60" outlineLevel="1">
      <c r="A27" s="191">
        <v>9</v>
      </c>
      <c r="B27" s="172" t="s">
        <v>3381</v>
      </c>
      <c r="C27" s="219" t="s">
        <v>3382</v>
      </c>
      <c r="D27" s="174" t="s">
        <v>249</v>
      </c>
      <c r="E27" s="177">
        <v>49</v>
      </c>
      <c r="F27" s="182"/>
      <c r="G27" s="183">
        <f>E27*F27</f>
        <v>0</v>
      </c>
      <c r="H27" s="184"/>
      <c r="I27" s="196" t="s">
        <v>151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20" t="s">
        <v>3383</v>
      </c>
      <c r="D28" s="175"/>
      <c r="E28" s="178"/>
      <c r="F28" s="185"/>
      <c r="G28" s="186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V položce je kalkulována dodávka izolační trubice, spon a lepicí pásky.</v>
      </c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40" t="s">
        <v>3376</v>
      </c>
      <c r="D29" s="227"/>
      <c r="E29" s="230">
        <v>40</v>
      </c>
      <c r="F29" s="183"/>
      <c r="G29" s="183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3377</v>
      </c>
      <c r="D30" s="227"/>
      <c r="E30" s="230">
        <v>9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10</v>
      </c>
      <c r="B31" s="172" t="s">
        <v>3384</v>
      </c>
      <c r="C31" s="219" t="s">
        <v>3385</v>
      </c>
      <c r="D31" s="174" t="s">
        <v>249</v>
      </c>
      <c r="E31" s="177">
        <v>45</v>
      </c>
      <c r="F31" s="182"/>
      <c r="G31" s="183">
        <f>E31*F31</f>
        <v>0</v>
      </c>
      <c r="H31" s="184"/>
      <c r="I31" s="196" t="s">
        <v>151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20" t="s">
        <v>3383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V položce je kalkulována dodávka izolační trubice, spon a lepicí pásky.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40" t="s">
        <v>3386</v>
      </c>
      <c r="D33" s="227"/>
      <c r="E33" s="230">
        <v>45</v>
      </c>
      <c r="F33" s="183"/>
      <c r="G33" s="183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11</v>
      </c>
      <c r="B34" s="172" t="s">
        <v>3387</v>
      </c>
      <c r="C34" s="219" t="s">
        <v>3388</v>
      </c>
      <c r="D34" s="174" t="s">
        <v>249</v>
      </c>
      <c r="E34" s="177">
        <v>203</v>
      </c>
      <c r="F34" s="182"/>
      <c r="G34" s="183">
        <f>E34*F34</f>
        <v>0</v>
      </c>
      <c r="H34" s="184"/>
      <c r="I34" s="196" t="s">
        <v>151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3383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V položce je kalkulována dodávka izolační trubice, spon a lepicí pásky.</v>
      </c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40" t="s">
        <v>3389</v>
      </c>
      <c r="D36" s="227"/>
      <c r="E36" s="230">
        <v>103</v>
      </c>
      <c r="F36" s="183"/>
      <c r="G36" s="183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40" t="s">
        <v>3390</v>
      </c>
      <c r="D37" s="227"/>
      <c r="E37" s="230">
        <v>100</v>
      </c>
      <c r="F37" s="183"/>
      <c r="G37" s="183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12</v>
      </c>
      <c r="B38" s="172" t="s">
        <v>3391</v>
      </c>
      <c r="C38" s="219" t="s">
        <v>3392</v>
      </c>
      <c r="D38" s="174" t="s">
        <v>249</v>
      </c>
      <c r="E38" s="177">
        <v>63</v>
      </c>
      <c r="F38" s="182"/>
      <c r="G38" s="183">
        <f>E38*F38</f>
        <v>0</v>
      </c>
      <c r="H38" s="184"/>
      <c r="I38" s="196" t="s">
        <v>151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20" t="s">
        <v>3383</v>
      </c>
      <c r="D39" s="175"/>
      <c r="E39" s="178"/>
      <c r="F39" s="185"/>
      <c r="G39" s="186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5" t="str">
        <f>C39</f>
        <v>V položce je kalkulována dodávka izolační trubice, spon a lepicí pásky.</v>
      </c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40" t="s">
        <v>3393</v>
      </c>
      <c r="D40" s="227"/>
      <c r="E40" s="230">
        <v>28</v>
      </c>
      <c r="F40" s="183"/>
      <c r="G40" s="183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40" t="s">
        <v>3394</v>
      </c>
      <c r="D41" s="227"/>
      <c r="E41" s="230">
        <v>31</v>
      </c>
      <c r="F41" s="183"/>
      <c r="G41" s="183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0" t="s">
        <v>3395</v>
      </c>
      <c r="D42" s="227"/>
      <c r="E42" s="230">
        <v>4</v>
      </c>
      <c r="F42" s="183"/>
      <c r="G42" s="183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13</v>
      </c>
      <c r="B43" s="172" t="s">
        <v>3396</v>
      </c>
      <c r="C43" s="219" t="s">
        <v>3397</v>
      </c>
      <c r="D43" s="174" t="s">
        <v>249</v>
      </c>
      <c r="E43" s="177">
        <v>52</v>
      </c>
      <c r="F43" s="182"/>
      <c r="G43" s="183">
        <f>E43*F43</f>
        <v>0</v>
      </c>
      <c r="H43" s="184"/>
      <c r="I43" s="196" t="s">
        <v>151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20" t="s">
        <v>3383</v>
      </c>
      <c r="D44" s="175"/>
      <c r="E44" s="178"/>
      <c r="F44" s="185"/>
      <c r="G44" s="186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V položce je kalkulována dodávka izolační trubice, spon a lepicí pásky.</v>
      </c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40" t="s">
        <v>3398</v>
      </c>
      <c r="D45" s="227"/>
      <c r="E45" s="230">
        <v>18</v>
      </c>
      <c r="F45" s="183"/>
      <c r="G45" s="183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3399</v>
      </c>
      <c r="D46" s="227"/>
      <c r="E46" s="230">
        <v>17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40" t="s">
        <v>3400</v>
      </c>
      <c r="D47" s="227"/>
      <c r="E47" s="230">
        <v>17</v>
      </c>
      <c r="F47" s="183"/>
      <c r="G47" s="183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>
        <v>14</v>
      </c>
      <c r="B48" s="172" t="s">
        <v>3401</v>
      </c>
      <c r="C48" s="219" t="s">
        <v>3402</v>
      </c>
      <c r="D48" s="174" t="s">
        <v>249</v>
      </c>
      <c r="E48" s="177">
        <v>16</v>
      </c>
      <c r="F48" s="182"/>
      <c r="G48" s="183">
        <f>E48*F48</f>
        <v>0</v>
      </c>
      <c r="H48" s="184"/>
      <c r="I48" s="196" t="s">
        <v>151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20" t="s">
        <v>3383</v>
      </c>
      <c r="D49" s="175"/>
      <c r="E49" s="178"/>
      <c r="F49" s="185"/>
      <c r="G49" s="186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5" t="str">
        <f>C49</f>
        <v>V položce je kalkulována dodávka izolační trubice, spon a lepicí pásky.</v>
      </c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0" t="s">
        <v>3403</v>
      </c>
      <c r="D50" s="227"/>
      <c r="E50" s="230">
        <v>16</v>
      </c>
      <c r="F50" s="183"/>
      <c r="G50" s="183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15</v>
      </c>
      <c r="B51" s="172" t="s">
        <v>3404</v>
      </c>
      <c r="C51" s="219" t="s">
        <v>3405</v>
      </c>
      <c r="D51" s="174" t="s">
        <v>249</v>
      </c>
      <c r="E51" s="177">
        <v>7</v>
      </c>
      <c r="F51" s="182"/>
      <c r="G51" s="183">
        <f>E51*F51</f>
        <v>0</v>
      </c>
      <c r="H51" s="184"/>
      <c r="I51" s="196" t="s">
        <v>151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3383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V položce je kalkulována dodávka izolační trubice, spon a lepicí pásky.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3406</v>
      </c>
      <c r="D53" s="227"/>
      <c r="E53" s="230">
        <v>7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16</v>
      </c>
      <c r="B54" s="172" t="s">
        <v>3407</v>
      </c>
      <c r="C54" s="219" t="s">
        <v>3408</v>
      </c>
      <c r="D54" s="174" t="s">
        <v>249</v>
      </c>
      <c r="E54" s="177">
        <v>105</v>
      </c>
      <c r="F54" s="182"/>
      <c r="G54" s="183">
        <f>E54*F54</f>
        <v>0</v>
      </c>
      <c r="H54" s="184"/>
      <c r="I54" s="196" t="s">
        <v>151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20" t="s">
        <v>3383</v>
      </c>
      <c r="D55" s="175"/>
      <c r="E55" s="178"/>
      <c r="F55" s="185"/>
      <c r="G55" s="186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V položce je kalkulována dodávka izolační trubice, spon a lepicí pásky.</v>
      </c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0" t="s">
        <v>3409</v>
      </c>
      <c r="D56" s="227"/>
      <c r="E56" s="230">
        <v>105</v>
      </c>
      <c r="F56" s="183"/>
      <c r="G56" s="183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17</v>
      </c>
      <c r="B57" s="172" t="s">
        <v>3410</v>
      </c>
      <c r="C57" s="219" t="s">
        <v>3411</v>
      </c>
      <c r="D57" s="174" t="s">
        <v>249</v>
      </c>
      <c r="E57" s="177">
        <v>52</v>
      </c>
      <c r="F57" s="182"/>
      <c r="G57" s="183">
        <f>E57*F57</f>
        <v>0</v>
      </c>
      <c r="H57" s="184"/>
      <c r="I57" s="196" t="s">
        <v>151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20" t="s">
        <v>3383</v>
      </c>
      <c r="D58" s="175"/>
      <c r="E58" s="178"/>
      <c r="F58" s="185"/>
      <c r="G58" s="186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5" t="str">
        <f>C58</f>
        <v>V položce je kalkulována dodávka izolační trubice, spon a lepicí pásky.</v>
      </c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40" t="s">
        <v>3412</v>
      </c>
      <c r="D59" s="227"/>
      <c r="E59" s="230">
        <v>52</v>
      </c>
      <c r="F59" s="183"/>
      <c r="G59" s="183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18</v>
      </c>
      <c r="B60" s="172" t="s">
        <v>3413</v>
      </c>
      <c r="C60" s="219" t="s">
        <v>3414</v>
      </c>
      <c r="D60" s="174" t="s">
        <v>249</v>
      </c>
      <c r="E60" s="177">
        <v>25</v>
      </c>
      <c r="F60" s="182"/>
      <c r="G60" s="183">
        <f>E60*F60</f>
        <v>0</v>
      </c>
      <c r="H60" s="184"/>
      <c r="I60" s="196" t="s">
        <v>151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/>
      <c r="B61" s="172"/>
      <c r="C61" s="220" t="s">
        <v>3383</v>
      </c>
      <c r="D61" s="175"/>
      <c r="E61" s="178"/>
      <c r="F61" s="185"/>
      <c r="G61" s="186"/>
      <c r="H61" s="184"/>
      <c r="I61" s="196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5" t="str">
        <f>C61</f>
        <v>V položce je kalkulována dodávka izolační trubice, spon a lepicí pásky.</v>
      </c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40" t="s">
        <v>3415</v>
      </c>
      <c r="D62" s="227"/>
      <c r="E62" s="230">
        <v>6</v>
      </c>
      <c r="F62" s="183"/>
      <c r="G62" s="183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72"/>
      <c r="C63" s="240" t="s">
        <v>3416</v>
      </c>
      <c r="D63" s="227"/>
      <c r="E63" s="230">
        <v>19</v>
      </c>
      <c r="F63" s="183"/>
      <c r="G63" s="183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>
        <v>19</v>
      </c>
      <c r="B64" s="172" t="s">
        <v>1301</v>
      </c>
      <c r="C64" s="219" t="s">
        <v>3417</v>
      </c>
      <c r="D64" s="174" t="s">
        <v>774</v>
      </c>
      <c r="E64" s="177">
        <v>477.791</v>
      </c>
      <c r="F64" s="182"/>
      <c r="G64" s="183">
        <f>E64*F64</f>
        <v>0</v>
      </c>
      <c r="H64" s="184"/>
      <c r="I64" s="196" t="s">
        <v>207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>
      <c r="A65" s="190" t="s">
        <v>145</v>
      </c>
      <c r="B65" s="171" t="s">
        <v>3418</v>
      </c>
      <c r="C65" s="218" t="s">
        <v>3419</v>
      </c>
      <c r="D65" s="173"/>
      <c r="E65" s="176"/>
      <c r="F65" s="187">
        <f>SUM(G66:G201)</f>
        <v>0</v>
      </c>
      <c r="G65" s="188"/>
      <c r="H65" s="181"/>
      <c r="I65" s="195"/>
    </row>
    <row r="66" spans="1:60" outlineLevel="1">
      <c r="A66" s="191">
        <v>20</v>
      </c>
      <c r="B66" s="172" t="s">
        <v>3420</v>
      </c>
      <c r="C66" s="219" t="s">
        <v>3421</v>
      </c>
      <c r="D66" s="174" t="s">
        <v>249</v>
      </c>
      <c r="E66" s="177">
        <v>1.5</v>
      </c>
      <c r="F66" s="182"/>
      <c r="G66" s="183">
        <f>E66*F66</f>
        <v>0</v>
      </c>
      <c r="H66" s="184"/>
      <c r="I66" s="196" t="s">
        <v>207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/>
      <c r="B67" s="172"/>
      <c r="C67" s="240" t="s">
        <v>3422</v>
      </c>
      <c r="D67" s="227"/>
      <c r="E67" s="230">
        <v>1.5</v>
      </c>
      <c r="F67" s="183"/>
      <c r="G67" s="183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69" t="s">
        <v>3423</v>
      </c>
      <c r="C68" s="221"/>
      <c r="D68" s="192"/>
      <c r="E68" s="193"/>
      <c r="F68" s="194"/>
      <c r="G68" s="189"/>
      <c r="H68" s="184"/>
      <c r="I68" s="196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>
        <v>21</v>
      </c>
      <c r="B69" s="172" t="s">
        <v>3424</v>
      </c>
      <c r="C69" s="219" t="s">
        <v>3425</v>
      </c>
      <c r="D69" s="174" t="s">
        <v>249</v>
      </c>
      <c r="E69" s="177">
        <v>1</v>
      </c>
      <c r="F69" s="182"/>
      <c r="G69" s="183">
        <f>E69*F69</f>
        <v>0</v>
      </c>
      <c r="H69" s="184" t="s">
        <v>3281</v>
      </c>
      <c r="I69" s="196" t="s">
        <v>207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72"/>
      <c r="C70" s="220" t="s">
        <v>3426</v>
      </c>
      <c r="D70" s="175"/>
      <c r="E70" s="178"/>
      <c r="F70" s="185"/>
      <c r="G70" s="186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5" t="str">
        <f>C70</f>
        <v>Potrubí včetně tvarovek a zednických výpomocí.</v>
      </c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40" t="s">
        <v>3427</v>
      </c>
      <c r="D71" s="227"/>
      <c r="E71" s="230">
        <v>1</v>
      </c>
      <c r="F71" s="183"/>
      <c r="G71" s="183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69" t="s">
        <v>3428</v>
      </c>
      <c r="C72" s="221"/>
      <c r="D72" s="192"/>
      <c r="E72" s="193"/>
      <c r="F72" s="194"/>
      <c r="G72" s="189"/>
      <c r="H72" s="184"/>
      <c r="I72" s="196"/>
      <c r="J72" s="164"/>
      <c r="K72" s="164">
        <v>1</v>
      </c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22</v>
      </c>
      <c r="B73" s="172" t="s">
        <v>3429</v>
      </c>
      <c r="C73" s="219" t="s">
        <v>3430</v>
      </c>
      <c r="D73" s="174" t="s">
        <v>249</v>
      </c>
      <c r="E73" s="177">
        <v>199</v>
      </c>
      <c r="F73" s="182"/>
      <c r="G73" s="183">
        <f>E73*F73</f>
        <v>0</v>
      </c>
      <c r="H73" s="184" t="s">
        <v>3281</v>
      </c>
      <c r="I73" s="196" t="s">
        <v>207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20" t="s">
        <v>3426</v>
      </c>
      <c r="D74" s="175"/>
      <c r="E74" s="178"/>
      <c r="F74" s="185"/>
      <c r="G74" s="186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5" t="str">
        <f>C74</f>
        <v>Potrubí včetně tvarovek a zednických výpomocí.</v>
      </c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20" t="s">
        <v>1772</v>
      </c>
      <c r="D75" s="175"/>
      <c r="E75" s="178"/>
      <c r="F75" s="185"/>
      <c r="G75" s="186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5" t="str">
        <f>C75</f>
        <v>Včetně pomocného lešení o výšce podlahy do 1900 mm a pro zatížení do 1,5 kPa.</v>
      </c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3431</v>
      </c>
      <c r="D76" s="227"/>
      <c r="E76" s="230">
        <v>150</v>
      </c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3432</v>
      </c>
      <c r="D77" s="227"/>
      <c r="E77" s="230">
        <v>40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3433</v>
      </c>
      <c r="D78" s="227"/>
      <c r="E78" s="230">
        <v>9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>
        <v>23</v>
      </c>
      <c r="B79" s="172" t="s">
        <v>3434</v>
      </c>
      <c r="C79" s="219" t="s">
        <v>3435</v>
      </c>
      <c r="D79" s="174" t="s">
        <v>249</v>
      </c>
      <c r="E79" s="177">
        <v>255</v>
      </c>
      <c r="F79" s="182"/>
      <c r="G79" s="183">
        <f>E79*F79</f>
        <v>0</v>
      </c>
      <c r="H79" s="184" t="s">
        <v>3281</v>
      </c>
      <c r="I79" s="196" t="s">
        <v>207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20" t="s">
        <v>3426</v>
      </c>
      <c r="D80" s="175"/>
      <c r="E80" s="178"/>
      <c r="F80" s="185"/>
      <c r="G80" s="186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5" t="str">
        <f>C80</f>
        <v>Potrubí včetně tvarovek a zednických výpomocí.</v>
      </c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20" t="s">
        <v>1772</v>
      </c>
      <c r="D81" s="175"/>
      <c r="E81" s="178"/>
      <c r="F81" s="185"/>
      <c r="G81" s="186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5" t="str">
        <f>C81</f>
        <v>Včetně pomocného lešení o výšce podlahy do 1900 mm a pro zatížení do 1,5 kPa.</v>
      </c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72"/>
      <c r="C82" s="240" t="s">
        <v>3436</v>
      </c>
      <c r="D82" s="227"/>
      <c r="E82" s="230">
        <v>155</v>
      </c>
      <c r="F82" s="183"/>
      <c r="G82" s="183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3390</v>
      </c>
      <c r="D83" s="227"/>
      <c r="E83" s="230">
        <v>100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>
        <v>24</v>
      </c>
      <c r="B84" s="172" t="s">
        <v>3437</v>
      </c>
      <c r="C84" s="219" t="s">
        <v>3438</v>
      </c>
      <c r="D84" s="174" t="s">
        <v>249</v>
      </c>
      <c r="E84" s="177">
        <v>86</v>
      </c>
      <c r="F84" s="182"/>
      <c r="G84" s="183">
        <f>E84*F84</f>
        <v>0</v>
      </c>
      <c r="H84" s="184" t="s">
        <v>3281</v>
      </c>
      <c r="I84" s="196" t="s">
        <v>207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20" t="s">
        <v>3426</v>
      </c>
      <c r="D85" s="175"/>
      <c r="E85" s="178"/>
      <c r="F85" s="185"/>
      <c r="G85" s="186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5" t="str">
        <f>C85</f>
        <v>Potrubí včetně tvarovek a zednických výpomocí.</v>
      </c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72"/>
      <c r="C86" s="220" t="s">
        <v>1772</v>
      </c>
      <c r="D86" s="175"/>
      <c r="E86" s="178"/>
      <c r="F86" s="185"/>
      <c r="G86" s="186"/>
      <c r="H86" s="184"/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5" t="str">
        <f>C86</f>
        <v>Včetně pomocného lešení o výšce podlahy do 1900 mm a pro zatížení do 1,5 kPa.</v>
      </c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40" t="s">
        <v>3439</v>
      </c>
      <c r="D87" s="227"/>
      <c r="E87" s="230">
        <v>34</v>
      </c>
      <c r="F87" s="183"/>
      <c r="G87" s="183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72"/>
      <c r="C88" s="240" t="s">
        <v>3440</v>
      </c>
      <c r="D88" s="227"/>
      <c r="E88" s="230">
        <v>50</v>
      </c>
      <c r="F88" s="183"/>
      <c r="G88" s="183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40" t="s">
        <v>3378</v>
      </c>
      <c r="D89" s="227"/>
      <c r="E89" s="230">
        <v>2</v>
      </c>
      <c r="F89" s="183"/>
      <c r="G89" s="183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>
        <v>25</v>
      </c>
      <c r="B90" s="172" t="s">
        <v>3441</v>
      </c>
      <c r="C90" s="219" t="s">
        <v>3442</v>
      </c>
      <c r="D90" s="174" t="s">
        <v>249</v>
      </c>
      <c r="E90" s="177">
        <v>59</v>
      </c>
      <c r="F90" s="182"/>
      <c r="G90" s="183">
        <f>E90*F90</f>
        <v>0</v>
      </c>
      <c r="H90" s="184" t="s">
        <v>3281</v>
      </c>
      <c r="I90" s="196" t="s">
        <v>207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20" t="s">
        <v>3426</v>
      </c>
      <c r="D91" s="175"/>
      <c r="E91" s="178"/>
      <c r="F91" s="185"/>
      <c r="G91" s="186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5" t="str">
        <f>C91</f>
        <v>Potrubí včetně tvarovek a zednických výpomocí.</v>
      </c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20" t="s">
        <v>1772</v>
      </c>
      <c r="D92" s="175"/>
      <c r="E92" s="178"/>
      <c r="F92" s="185"/>
      <c r="G92" s="186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5" t="str">
        <f>C92</f>
        <v>Včetně pomocného lešení o výšce podlahy do 1900 mm a pro zatížení do 1,5 kPa.</v>
      </c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40" t="s">
        <v>3398</v>
      </c>
      <c r="D93" s="227"/>
      <c r="E93" s="230">
        <v>18</v>
      </c>
      <c r="F93" s="183"/>
      <c r="G93" s="183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/>
      <c r="B94" s="172"/>
      <c r="C94" s="240" t="s">
        <v>3399</v>
      </c>
      <c r="D94" s="227"/>
      <c r="E94" s="230">
        <v>17</v>
      </c>
      <c r="F94" s="183"/>
      <c r="G94" s="183"/>
      <c r="H94" s="184"/>
      <c r="I94" s="196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40" t="s">
        <v>3443</v>
      </c>
      <c r="D95" s="227"/>
      <c r="E95" s="230">
        <v>24</v>
      </c>
      <c r="F95" s="183"/>
      <c r="G95" s="183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>
        <v>26</v>
      </c>
      <c r="B96" s="172" t="s">
        <v>3444</v>
      </c>
      <c r="C96" s="219" t="s">
        <v>3445</v>
      </c>
      <c r="D96" s="174" t="s">
        <v>249</v>
      </c>
      <c r="E96" s="177">
        <v>15</v>
      </c>
      <c r="F96" s="182"/>
      <c r="G96" s="183">
        <f>E96*F96</f>
        <v>0</v>
      </c>
      <c r="H96" s="184" t="s">
        <v>3281</v>
      </c>
      <c r="I96" s="196" t="s">
        <v>207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20" t="s">
        <v>3426</v>
      </c>
      <c r="D97" s="175"/>
      <c r="E97" s="178"/>
      <c r="F97" s="185"/>
      <c r="G97" s="186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5" t="str">
        <f>C97</f>
        <v>Potrubí včetně tvarovek a zednických výpomocí.</v>
      </c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20" t="s">
        <v>1772</v>
      </c>
      <c r="D98" s="175"/>
      <c r="E98" s="178"/>
      <c r="F98" s="185"/>
      <c r="G98" s="186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5" t="str">
        <f>C98</f>
        <v>Včetně pomocného lešení o výšce podlahy do 1900 mm a pro zatížení do 1,5 kPa.</v>
      </c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40" t="s">
        <v>3446</v>
      </c>
      <c r="D99" s="227"/>
      <c r="E99" s="230">
        <v>15</v>
      </c>
      <c r="F99" s="183"/>
      <c r="G99" s="183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/>
      <c r="B100" s="169" t="s">
        <v>3447</v>
      </c>
      <c r="C100" s="221"/>
      <c r="D100" s="192"/>
      <c r="E100" s="193"/>
      <c r="F100" s="194"/>
      <c r="G100" s="189"/>
      <c r="H100" s="184"/>
      <c r="I100" s="196"/>
      <c r="J100" s="164"/>
      <c r="K100" s="164">
        <v>1</v>
      </c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>
        <v>27</v>
      </c>
      <c r="B101" s="172" t="s">
        <v>3448</v>
      </c>
      <c r="C101" s="219" t="s">
        <v>3449</v>
      </c>
      <c r="D101" s="174" t="s">
        <v>344</v>
      </c>
      <c r="E101" s="177">
        <v>74</v>
      </c>
      <c r="F101" s="182"/>
      <c r="G101" s="183">
        <f>E101*F101</f>
        <v>0</v>
      </c>
      <c r="H101" s="184" t="s">
        <v>3281</v>
      </c>
      <c r="I101" s="196" t="s">
        <v>207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3450</v>
      </c>
      <c r="D102" s="227"/>
      <c r="E102" s="230">
        <v>58</v>
      </c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3451</v>
      </c>
      <c r="D103" s="227"/>
      <c r="E103" s="230">
        <v>16</v>
      </c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>
        <v>28</v>
      </c>
      <c r="B104" s="172" t="s">
        <v>3452</v>
      </c>
      <c r="C104" s="219" t="s">
        <v>3453</v>
      </c>
      <c r="D104" s="174" t="s">
        <v>344</v>
      </c>
      <c r="E104" s="177">
        <v>20</v>
      </c>
      <c r="F104" s="182"/>
      <c r="G104" s="183">
        <f>E104*F104</f>
        <v>0</v>
      </c>
      <c r="H104" s="184"/>
      <c r="I104" s="196" t="s">
        <v>207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3454</v>
      </c>
      <c r="D105" s="227"/>
      <c r="E105" s="230">
        <v>10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/>
      <c r="B106" s="172"/>
      <c r="C106" s="240" t="s">
        <v>3455</v>
      </c>
      <c r="D106" s="227"/>
      <c r="E106" s="230">
        <v>10</v>
      </c>
      <c r="F106" s="183"/>
      <c r="G106" s="183"/>
      <c r="H106" s="184"/>
      <c r="I106" s="196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>
        <v>29</v>
      </c>
      <c r="B107" s="172" t="s">
        <v>3456</v>
      </c>
      <c r="C107" s="219" t="s">
        <v>3457</v>
      </c>
      <c r="D107" s="174" t="s">
        <v>344</v>
      </c>
      <c r="E107" s="177">
        <v>10</v>
      </c>
      <c r="F107" s="182"/>
      <c r="G107" s="183">
        <f>E107*F107</f>
        <v>0</v>
      </c>
      <c r="H107" s="184"/>
      <c r="I107" s="196" t="s">
        <v>207</v>
      </c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>
        <v>21</v>
      </c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/>
      <c r="B108" s="172"/>
      <c r="C108" s="240" t="s">
        <v>3458</v>
      </c>
      <c r="D108" s="227"/>
      <c r="E108" s="230">
        <v>3</v>
      </c>
      <c r="F108" s="183"/>
      <c r="G108" s="183"/>
      <c r="H108" s="184"/>
      <c r="I108" s="196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3459</v>
      </c>
      <c r="D109" s="227"/>
      <c r="E109" s="230">
        <v>5</v>
      </c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40" t="s">
        <v>3378</v>
      </c>
      <c r="D110" s="227"/>
      <c r="E110" s="230">
        <v>2</v>
      </c>
      <c r="F110" s="183"/>
      <c r="G110" s="183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>
        <v>30</v>
      </c>
      <c r="B111" s="172" t="s">
        <v>3460</v>
      </c>
      <c r="C111" s="219" t="s">
        <v>3461</v>
      </c>
      <c r="D111" s="174" t="s">
        <v>344</v>
      </c>
      <c r="E111" s="177">
        <v>1</v>
      </c>
      <c r="F111" s="182"/>
      <c r="G111" s="183">
        <f>E111*F111</f>
        <v>0</v>
      </c>
      <c r="H111" s="184"/>
      <c r="I111" s="196" t="s">
        <v>151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/>
      <c r="B112" s="172"/>
      <c r="C112" s="240" t="s">
        <v>3462</v>
      </c>
      <c r="D112" s="227"/>
      <c r="E112" s="230">
        <v>1</v>
      </c>
      <c r="F112" s="183"/>
      <c r="G112" s="183"/>
      <c r="H112" s="184"/>
      <c r="I112" s="196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>
        <v>31</v>
      </c>
      <c r="B113" s="172" t="s">
        <v>3463</v>
      </c>
      <c r="C113" s="219" t="s">
        <v>3464</v>
      </c>
      <c r="D113" s="174" t="s">
        <v>344</v>
      </c>
      <c r="E113" s="177">
        <v>1</v>
      </c>
      <c r="F113" s="182"/>
      <c r="G113" s="183">
        <f>E113*F113</f>
        <v>0</v>
      </c>
      <c r="H113" s="184"/>
      <c r="I113" s="196" t="s">
        <v>151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40" t="s">
        <v>3427</v>
      </c>
      <c r="D114" s="227"/>
      <c r="E114" s="230">
        <v>1</v>
      </c>
      <c r="F114" s="183"/>
      <c r="G114" s="183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>
        <v>32</v>
      </c>
      <c r="B115" s="172" t="s">
        <v>3465</v>
      </c>
      <c r="C115" s="219" t="s">
        <v>3466</v>
      </c>
      <c r="D115" s="174" t="s">
        <v>344</v>
      </c>
      <c r="E115" s="177">
        <v>8</v>
      </c>
      <c r="F115" s="182"/>
      <c r="G115" s="183">
        <f>E115*F115</f>
        <v>0</v>
      </c>
      <c r="H115" s="184"/>
      <c r="I115" s="196" t="s">
        <v>207</v>
      </c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>
        <v>21</v>
      </c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69" t="s">
        <v>3467</v>
      </c>
      <c r="C116" s="221"/>
      <c r="D116" s="192"/>
      <c r="E116" s="193"/>
      <c r="F116" s="194"/>
      <c r="G116" s="189"/>
      <c r="H116" s="184"/>
      <c r="I116" s="196"/>
      <c r="J116" s="164"/>
      <c r="K116" s="164">
        <v>1</v>
      </c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>
        <v>33</v>
      </c>
      <c r="B117" s="172" t="s">
        <v>3468</v>
      </c>
      <c r="C117" s="219" t="s">
        <v>3469</v>
      </c>
      <c r="D117" s="174" t="s">
        <v>344</v>
      </c>
      <c r="E117" s="177">
        <v>10</v>
      </c>
      <c r="F117" s="182"/>
      <c r="G117" s="183">
        <f>E117*F117</f>
        <v>0</v>
      </c>
      <c r="H117" s="184" t="s">
        <v>3281</v>
      </c>
      <c r="I117" s="196" t="s">
        <v>207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>
        <v>34</v>
      </c>
      <c r="B118" s="172" t="s">
        <v>3470</v>
      </c>
      <c r="C118" s="219" t="s">
        <v>3471</v>
      </c>
      <c r="D118" s="174" t="s">
        <v>344</v>
      </c>
      <c r="E118" s="177">
        <v>5</v>
      </c>
      <c r="F118" s="182"/>
      <c r="G118" s="183">
        <f>E118*F118</f>
        <v>0</v>
      </c>
      <c r="H118" s="184"/>
      <c r="I118" s="196" t="s">
        <v>207</v>
      </c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>
        <v>21</v>
      </c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>
        <v>35</v>
      </c>
      <c r="B119" s="172" t="s">
        <v>3472</v>
      </c>
      <c r="C119" s="219" t="s">
        <v>3473</v>
      </c>
      <c r="D119" s="174" t="s">
        <v>344</v>
      </c>
      <c r="E119" s="177">
        <v>1</v>
      </c>
      <c r="F119" s="182"/>
      <c r="G119" s="183">
        <f>E119*F119</f>
        <v>0</v>
      </c>
      <c r="H119" s="184"/>
      <c r="I119" s="196" t="s">
        <v>207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>
        <v>36</v>
      </c>
      <c r="B120" s="172" t="s">
        <v>3474</v>
      </c>
      <c r="C120" s="219" t="s">
        <v>3475</v>
      </c>
      <c r="D120" s="174" t="s">
        <v>344</v>
      </c>
      <c r="E120" s="177">
        <v>1</v>
      </c>
      <c r="F120" s="182"/>
      <c r="G120" s="183">
        <f>E120*F120</f>
        <v>0</v>
      </c>
      <c r="H120" s="184"/>
      <c r="I120" s="196" t="s">
        <v>151</v>
      </c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>
        <v>21</v>
      </c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72"/>
      <c r="C121" s="240" t="s">
        <v>3462</v>
      </c>
      <c r="D121" s="227"/>
      <c r="E121" s="230">
        <v>1</v>
      </c>
      <c r="F121" s="183"/>
      <c r="G121" s="183"/>
      <c r="H121" s="184"/>
      <c r="I121" s="196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>
        <v>37</v>
      </c>
      <c r="B122" s="172" t="s">
        <v>3476</v>
      </c>
      <c r="C122" s="219" t="s">
        <v>3477</v>
      </c>
      <c r="D122" s="174" t="s">
        <v>344</v>
      </c>
      <c r="E122" s="177">
        <v>1</v>
      </c>
      <c r="F122" s="182"/>
      <c r="G122" s="183">
        <f>E122*F122</f>
        <v>0</v>
      </c>
      <c r="H122" s="184"/>
      <c r="I122" s="196" t="s">
        <v>151</v>
      </c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>
        <v>21</v>
      </c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/>
      <c r="B123" s="172"/>
      <c r="C123" s="240" t="s">
        <v>3462</v>
      </c>
      <c r="D123" s="227"/>
      <c r="E123" s="230">
        <v>1</v>
      </c>
      <c r="F123" s="183"/>
      <c r="G123" s="183"/>
      <c r="H123" s="184"/>
      <c r="I123" s="196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>
        <v>38</v>
      </c>
      <c r="B124" s="172" t="s">
        <v>3478</v>
      </c>
      <c r="C124" s="219" t="s">
        <v>3479</v>
      </c>
      <c r="D124" s="174" t="s">
        <v>249</v>
      </c>
      <c r="E124" s="177">
        <v>616.5</v>
      </c>
      <c r="F124" s="182"/>
      <c r="G124" s="183">
        <f>E124*F124</f>
        <v>0</v>
      </c>
      <c r="H124" s="184"/>
      <c r="I124" s="196" t="s">
        <v>207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/>
      <c r="B125" s="172"/>
      <c r="C125" s="240" t="s">
        <v>3480</v>
      </c>
      <c r="D125" s="227"/>
      <c r="E125" s="230">
        <v>616.5</v>
      </c>
      <c r="F125" s="183"/>
      <c r="G125" s="183"/>
      <c r="H125" s="184"/>
      <c r="I125" s="196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/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69" t="s">
        <v>3481</v>
      </c>
      <c r="C126" s="221"/>
      <c r="D126" s="192"/>
      <c r="E126" s="193"/>
      <c r="F126" s="194"/>
      <c r="G126" s="189"/>
      <c r="H126" s="184"/>
      <c r="I126" s="196"/>
      <c r="J126" s="164"/>
      <c r="K126" s="164">
        <v>1</v>
      </c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>
        <v>39</v>
      </c>
      <c r="B127" s="172" t="s">
        <v>3482</v>
      </c>
      <c r="C127" s="219" t="s">
        <v>3483</v>
      </c>
      <c r="D127" s="174" t="s">
        <v>249</v>
      </c>
      <c r="E127" s="177">
        <v>614</v>
      </c>
      <c r="F127" s="182"/>
      <c r="G127" s="183">
        <f>E127*F127</f>
        <v>0</v>
      </c>
      <c r="H127" s="184" t="s">
        <v>3281</v>
      </c>
      <c r="I127" s="196" t="s">
        <v>207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40" t="s">
        <v>3484</v>
      </c>
      <c r="D128" s="227"/>
      <c r="E128" s="230">
        <v>614</v>
      </c>
      <c r="F128" s="183"/>
      <c r="G128" s="183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>
        <v>40</v>
      </c>
      <c r="B129" s="172" t="s">
        <v>3485</v>
      </c>
      <c r="C129" s="219" t="s">
        <v>3486</v>
      </c>
      <c r="D129" s="174" t="s">
        <v>249</v>
      </c>
      <c r="E129" s="177">
        <v>8</v>
      </c>
      <c r="F129" s="182"/>
      <c r="G129" s="183">
        <f>E129*F129</f>
        <v>0</v>
      </c>
      <c r="H129" s="184"/>
      <c r="I129" s="196" t="s">
        <v>151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ht="22.5" outlineLevel="1">
      <c r="A130" s="191"/>
      <c r="B130" s="172"/>
      <c r="C130" s="220" t="s">
        <v>3487</v>
      </c>
      <c r="D130" s="175"/>
      <c r="E130" s="178"/>
      <c r="F130" s="185"/>
      <c r="G130" s="186"/>
      <c r="H130" s="184"/>
      <c r="I130" s="196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5" t="str">
        <f>C130</f>
        <v>trubky s dodatečným velmi hladkým opláštěním  (ochrannou vrstvou) z nepěněného a minerálně vyztuženého polypropylénu, které ulehčuje zatahování trub a zároveň jim poskytuje velmi účinnou ochranu proti poškození.</v>
      </c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/>
      <c r="B131" s="172"/>
      <c r="C131" s="240" t="s">
        <v>3488</v>
      </c>
      <c r="D131" s="227"/>
      <c r="E131" s="230">
        <v>8</v>
      </c>
      <c r="F131" s="183"/>
      <c r="G131" s="183"/>
      <c r="H131" s="184"/>
      <c r="I131" s="196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>
        <v>41</v>
      </c>
      <c r="B132" s="172" t="s">
        <v>3489</v>
      </c>
      <c r="C132" s="219" t="s">
        <v>3490</v>
      </c>
      <c r="D132" s="174" t="s">
        <v>249</v>
      </c>
      <c r="E132" s="177">
        <v>16</v>
      </c>
      <c r="F132" s="182"/>
      <c r="G132" s="183">
        <f>E132*F132</f>
        <v>0</v>
      </c>
      <c r="H132" s="184"/>
      <c r="I132" s="196" t="s">
        <v>151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/>
      <c r="B133" s="172"/>
      <c r="C133" s="220" t="s">
        <v>3491</v>
      </c>
      <c r="D133" s="175"/>
      <c r="E133" s="178"/>
      <c r="F133" s="185"/>
      <c r="G133" s="186"/>
      <c r="H133" s="184"/>
      <c r="I133" s="196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5" t="str">
        <f>C133</f>
        <v>Bezhalogenová tuhá dvouplášťová korugovaná chránička určená pro mechanickou ochranu rozvodů</v>
      </c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/>
      <c r="B134" s="172"/>
      <c r="C134" s="240" t="s">
        <v>3492</v>
      </c>
      <c r="D134" s="227"/>
      <c r="E134" s="230">
        <v>8</v>
      </c>
      <c r="F134" s="183"/>
      <c r="G134" s="183"/>
      <c r="H134" s="184"/>
      <c r="I134" s="196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>
      <c r="A135" s="191"/>
      <c r="B135" s="172"/>
      <c r="C135" s="240" t="s">
        <v>3493</v>
      </c>
      <c r="D135" s="227"/>
      <c r="E135" s="230">
        <v>8</v>
      </c>
      <c r="F135" s="183"/>
      <c r="G135" s="183"/>
      <c r="H135" s="184"/>
      <c r="I135" s="196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>
        <v>42</v>
      </c>
      <c r="B136" s="172" t="s">
        <v>3494</v>
      </c>
      <c r="C136" s="219" t="s">
        <v>3495</v>
      </c>
      <c r="D136" s="174" t="s">
        <v>344</v>
      </c>
      <c r="E136" s="177">
        <v>20</v>
      </c>
      <c r="F136" s="182"/>
      <c r="G136" s="183">
        <f>E136*F136</f>
        <v>0</v>
      </c>
      <c r="H136" s="184"/>
      <c r="I136" s="196" t="s">
        <v>151</v>
      </c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>
        <v>21</v>
      </c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/>
      <c r="B137" s="172"/>
      <c r="C137" s="240" t="s">
        <v>3496</v>
      </c>
      <c r="D137" s="227"/>
      <c r="E137" s="230">
        <v>11</v>
      </c>
      <c r="F137" s="183"/>
      <c r="G137" s="183"/>
      <c r="H137" s="184"/>
      <c r="I137" s="196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72"/>
      <c r="C138" s="240" t="s">
        <v>3377</v>
      </c>
      <c r="D138" s="227"/>
      <c r="E138" s="230">
        <v>9</v>
      </c>
      <c r="F138" s="183"/>
      <c r="G138" s="183"/>
      <c r="H138" s="184"/>
      <c r="I138" s="196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>
        <v>43</v>
      </c>
      <c r="B139" s="172" t="s">
        <v>3497</v>
      </c>
      <c r="C139" s="219" t="s">
        <v>3498</v>
      </c>
      <c r="D139" s="174" t="s">
        <v>344</v>
      </c>
      <c r="E139" s="177">
        <v>8</v>
      </c>
      <c r="F139" s="182"/>
      <c r="G139" s="183">
        <f>E139*F139</f>
        <v>0</v>
      </c>
      <c r="H139" s="184"/>
      <c r="I139" s="196" t="s">
        <v>151</v>
      </c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>
        <v>21</v>
      </c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/>
      <c r="B140" s="172"/>
      <c r="C140" s="240" t="s">
        <v>3499</v>
      </c>
      <c r="D140" s="227"/>
      <c r="E140" s="230">
        <v>4</v>
      </c>
      <c r="F140" s="183"/>
      <c r="G140" s="183"/>
      <c r="H140" s="184"/>
      <c r="I140" s="196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40" t="s">
        <v>3500</v>
      </c>
      <c r="D141" s="227"/>
      <c r="E141" s="230">
        <v>4</v>
      </c>
      <c r="F141" s="183"/>
      <c r="G141" s="183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>
        <v>44</v>
      </c>
      <c r="B142" s="172" t="s">
        <v>3501</v>
      </c>
      <c r="C142" s="219" t="s">
        <v>3502</v>
      </c>
      <c r="D142" s="174" t="s">
        <v>344</v>
      </c>
      <c r="E142" s="177">
        <v>22</v>
      </c>
      <c r="F142" s="182"/>
      <c r="G142" s="183">
        <f>E142*F142</f>
        <v>0</v>
      </c>
      <c r="H142" s="184"/>
      <c r="I142" s="196" t="s">
        <v>151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/>
      <c r="B143" s="172"/>
      <c r="C143" s="240" t="s">
        <v>3503</v>
      </c>
      <c r="D143" s="227"/>
      <c r="E143" s="230">
        <v>13</v>
      </c>
      <c r="F143" s="183"/>
      <c r="G143" s="183"/>
      <c r="H143" s="184"/>
      <c r="I143" s="196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/>
      <c r="B144" s="172"/>
      <c r="C144" s="240" t="s">
        <v>3377</v>
      </c>
      <c r="D144" s="227"/>
      <c r="E144" s="230">
        <v>9</v>
      </c>
      <c r="F144" s="183"/>
      <c r="G144" s="183"/>
      <c r="H144" s="184"/>
      <c r="I144" s="196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/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>
        <v>45</v>
      </c>
      <c r="B145" s="172" t="s">
        <v>3504</v>
      </c>
      <c r="C145" s="219" t="s">
        <v>3505</v>
      </c>
      <c r="D145" s="174" t="s">
        <v>344</v>
      </c>
      <c r="E145" s="177">
        <v>8</v>
      </c>
      <c r="F145" s="182"/>
      <c r="G145" s="183">
        <f>E145*F145</f>
        <v>0</v>
      </c>
      <c r="H145" s="184"/>
      <c r="I145" s="196" t="s">
        <v>151</v>
      </c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>
        <v>21</v>
      </c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/>
      <c r="B146" s="172"/>
      <c r="C146" s="240" t="s">
        <v>3499</v>
      </c>
      <c r="D146" s="227"/>
      <c r="E146" s="230">
        <v>4</v>
      </c>
      <c r="F146" s="183"/>
      <c r="G146" s="183"/>
      <c r="H146" s="184"/>
      <c r="I146" s="196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/>
      <c r="B147" s="172"/>
      <c r="C147" s="240" t="s">
        <v>3500</v>
      </c>
      <c r="D147" s="227"/>
      <c r="E147" s="230">
        <v>4</v>
      </c>
      <c r="F147" s="183"/>
      <c r="G147" s="183"/>
      <c r="H147" s="184"/>
      <c r="I147" s="196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ht="22.5" outlineLevel="1">
      <c r="A148" s="191">
        <v>46</v>
      </c>
      <c r="B148" s="172" t="s">
        <v>3506</v>
      </c>
      <c r="C148" s="219" t="s">
        <v>3507</v>
      </c>
      <c r="D148" s="174" t="s">
        <v>344</v>
      </c>
      <c r="E148" s="177">
        <v>6</v>
      </c>
      <c r="F148" s="182"/>
      <c r="G148" s="183">
        <f>E148*F148</f>
        <v>0</v>
      </c>
      <c r="H148" s="184"/>
      <c r="I148" s="196" t="s">
        <v>151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/>
      <c r="B149" s="172"/>
      <c r="C149" s="220" t="s">
        <v>3508</v>
      </c>
      <c r="D149" s="175"/>
      <c r="E149" s="178"/>
      <c r="F149" s="185"/>
      <c r="G149" s="186"/>
      <c r="H149" s="184"/>
      <c r="I149" s="196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5" t="str">
        <f>C149</f>
        <v>délka hadice 15 m, průměr hadice 13 mm -1/2" - otočný o 180°</v>
      </c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/>
      <c r="B150" s="172"/>
      <c r="C150" s="241" t="s">
        <v>223</v>
      </c>
      <c r="D150" s="228"/>
      <c r="E150" s="231"/>
      <c r="F150" s="234"/>
      <c r="G150" s="234"/>
      <c r="H150" s="184"/>
      <c r="I150" s="196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/>
      <c r="B151" s="172"/>
      <c r="C151" s="220" t="s">
        <v>3509</v>
      </c>
      <c r="D151" s="175"/>
      <c r="E151" s="178"/>
      <c r="F151" s="185"/>
      <c r="G151" s="186"/>
      <c r="H151" s="184"/>
      <c r="I151" s="196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5" t="str">
        <f>C151</f>
        <v>Jedná se o samonavícjecí box v plastovém krytu s možností uchycení na stěnu.</v>
      </c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/>
      <c r="B152" s="172"/>
      <c r="C152" s="240" t="s">
        <v>3415</v>
      </c>
      <c r="D152" s="227"/>
      <c r="E152" s="230">
        <v>6</v>
      </c>
      <c r="F152" s="183"/>
      <c r="G152" s="183"/>
      <c r="H152" s="184"/>
      <c r="I152" s="196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>
        <v>47</v>
      </c>
      <c r="B153" s="172" t="s">
        <v>3510</v>
      </c>
      <c r="C153" s="219" t="s">
        <v>3511</v>
      </c>
      <c r="D153" s="174" t="s">
        <v>344</v>
      </c>
      <c r="E153" s="177">
        <v>6</v>
      </c>
      <c r="F153" s="182"/>
      <c r="G153" s="183">
        <f>E153*F153</f>
        <v>0</v>
      </c>
      <c r="H153" s="184"/>
      <c r="I153" s="196" t="s">
        <v>151</v>
      </c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>
        <v>21</v>
      </c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/>
      <c r="B154" s="172"/>
      <c r="C154" s="240" t="s">
        <v>3415</v>
      </c>
      <c r="D154" s="227"/>
      <c r="E154" s="230">
        <v>6</v>
      </c>
      <c r="F154" s="183"/>
      <c r="G154" s="183"/>
      <c r="H154" s="184"/>
      <c r="I154" s="196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>
        <v>48</v>
      </c>
      <c r="B155" s="172" t="s">
        <v>3512</v>
      </c>
      <c r="C155" s="219" t="s">
        <v>3513</v>
      </c>
      <c r="D155" s="174" t="s">
        <v>344</v>
      </c>
      <c r="E155" s="177">
        <v>2</v>
      </c>
      <c r="F155" s="182"/>
      <c r="G155" s="183">
        <f>E155*F155</f>
        <v>0</v>
      </c>
      <c r="H155" s="184"/>
      <c r="I155" s="196" t="s">
        <v>151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/>
      <c r="B156" s="172"/>
      <c r="C156" s="240" t="s">
        <v>3462</v>
      </c>
      <c r="D156" s="227"/>
      <c r="E156" s="230">
        <v>1</v>
      </c>
      <c r="F156" s="183"/>
      <c r="G156" s="183"/>
      <c r="H156" s="184"/>
      <c r="I156" s="196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/>
      <c r="B157" s="172"/>
      <c r="C157" s="240" t="s">
        <v>3514</v>
      </c>
      <c r="D157" s="227"/>
      <c r="E157" s="230">
        <v>1</v>
      </c>
      <c r="F157" s="183"/>
      <c r="G157" s="183"/>
      <c r="H157" s="184"/>
      <c r="I157" s="196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ht="22.5" outlineLevel="1">
      <c r="A158" s="191">
        <v>49</v>
      </c>
      <c r="B158" s="172" t="s">
        <v>3515</v>
      </c>
      <c r="C158" s="219" t="s">
        <v>3516</v>
      </c>
      <c r="D158" s="174" t="s">
        <v>344</v>
      </c>
      <c r="E158" s="177">
        <v>1</v>
      </c>
      <c r="F158" s="182"/>
      <c r="G158" s="183">
        <f>E158*F158</f>
        <v>0</v>
      </c>
      <c r="H158" s="184"/>
      <c r="I158" s="196" t="s">
        <v>151</v>
      </c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>
        <v>21</v>
      </c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/>
      <c r="B159" s="172"/>
      <c r="C159" s="240" t="s">
        <v>3514</v>
      </c>
      <c r="D159" s="227"/>
      <c r="E159" s="230">
        <v>1</v>
      </c>
      <c r="F159" s="183"/>
      <c r="G159" s="183"/>
      <c r="H159" s="184"/>
      <c r="I159" s="196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ht="22.5" outlineLevel="1">
      <c r="A160" s="191">
        <v>50</v>
      </c>
      <c r="B160" s="172" t="s">
        <v>3517</v>
      </c>
      <c r="C160" s="219" t="s">
        <v>3518</v>
      </c>
      <c r="D160" s="174" t="s">
        <v>344</v>
      </c>
      <c r="E160" s="177">
        <v>1</v>
      </c>
      <c r="F160" s="182"/>
      <c r="G160" s="183">
        <f>E160*F160</f>
        <v>0</v>
      </c>
      <c r="H160" s="184"/>
      <c r="I160" s="196" t="s">
        <v>151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/>
      <c r="B161" s="172"/>
      <c r="C161" s="240" t="s">
        <v>3514</v>
      </c>
      <c r="D161" s="227"/>
      <c r="E161" s="230">
        <v>1</v>
      </c>
      <c r="F161" s="183"/>
      <c r="G161" s="183"/>
      <c r="H161" s="184"/>
      <c r="I161" s="196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>
        <v>51</v>
      </c>
      <c r="B162" s="172" t="s">
        <v>3519</v>
      </c>
      <c r="C162" s="219" t="s">
        <v>3520</v>
      </c>
      <c r="D162" s="174" t="s">
        <v>249</v>
      </c>
      <c r="E162" s="177">
        <v>4</v>
      </c>
      <c r="F162" s="182"/>
      <c r="G162" s="183">
        <f>E162*F162</f>
        <v>0</v>
      </c>
      <c r="H162" s="184"/>
      <c r="I162" s="196" t="s">
        <v>151</v>
      </c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>
        <v>21</v>
      </c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/>
      <c r="B163" s="172"/>
      <c r="C163" s="240" t="s">
        <v>3500</v>
      </c>
      <c r="D163" s="227"/>
      <c r="E163" s="230">
        <v>4</v>
      </c>
      <c r="F163" s="183"/>
      <c r="G163" s="183"/>
      <c r="H163" s="184"/>
      <c r="I163" s="196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>
        <v>52</v>
      </c>
      <c r="B164" s="172" t="s">
        <v>3521</v>
      </c>
      <c r="C164" s="219" t="s">
        <v>3522</v>
      </c>
      <c r="D164" s="174" t="s">
        <v>344</v>
      </c>
      <c r="E164" s="177">
        <v>1</v>
      </c>
      <c r="F164" s="182"/>
      <c r="G164" s="183">
        <f>E164*F164</f>
        <v>0</v>
      </c>
      <c r="H164" s="184"/>
      <c r="I164" s="196" t="s">
        <v>151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/>
      <c r="B165" s="172"/>
      <c r="C165" s="240" t="s">
        <v>3514</v>
      </c>
      <c r="D165" s="227"/>
      <c r="E165" s="230">
        <v>1</v>
      </c>
      <c r="F165" s="183"/>
      <c r="G165" s="183"/>
      <c r="H165" s="184"/>
      <c r="I165" s="196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ht="22.5" outlineLevel="1">
      <c r="A166" s="191">
        <v>53</v>
      </c>
      <c r="B166" s="172" t="s">
        <v>3523</v>
      </c>
      <c r="C166" s="219" t="s">
        <v>3524</v>
      </c>
      <c r="D166" s="174" t="s">
        <v>344</v>
      </c>
      <c r="E166" s="177">
        <v>1</v>
      </c>
      <c r="F166" s="182"/>
      <c r="G166" s="183">
        <f>E166*F166</f>
        <v>0</v>
      </c>
      <c r="H166" s="184"/>
      <c r="I166" s="196" t="s">
        <v>151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>
      <c r="A167" s="191"/>
      <c r="B167" s="172"/>
      <c r="C167" s="240" t="s">
        <v>3514</v>
      </c>
      <c r="D167" s="227"/>
      <c r="E167" s="230">
        <v>1</v>
      </c>
      <c r="F167" s="183"/>
      <c r="G167" s="183"/>
      <c r="H167" s="184"/>
      <c r="I167" s="196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/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>
      <c r="A168" s="191">
        <v>54</v>
      </c>
      <c r="B168" s="172" t="s">
        <v>3525</v>
      </c>
      <c r="C168" s="219" t="s">
        <v>3526</v>
      </c>
      <c r="D168" s="174" t="s">
        <v>344</v>
      </c>
      <c r="E168" s="177">
        <v>1</v>
      </c>
      <c r="F168" s="182"/>
      <c r="G168" s="183">
        <f>E168*F168</f>
        <v>0</v>
      </c>
      <c r="H168" s="184"/>
      <c r="I168" s="196" t="s">
        <v>151</v>
      </c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>
        <v>21</v>
      </c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>
      <c r="A169" s="191"/>
      <c r="B169" s="172"/>
      <c r="C169" s="240" t="s">
        <v>3514</v>
      </c>
      <c r="D169" s="227"/>
      <c r="E169" s="230">
        <v>1</v>
      </c>
      <c r="F169" s="183"/>
      <c r="G169" s="183"/>
      <c r="H169" s="184"/>
      <c r="I169" s="196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>
      <c r="A170" s="191">
        <v>55</v>
      </c>
      <c r="B170" s="172" t="s">
        <v>3527</v>
      </c>
      <c r="C170" s="219" t="s">
        <v>3528</v>
      </c>
      <c r="D170" s="174" t="s">
        <v>344</v>
      </c>
      <c r="E170" s="177">
        <v>1</v>
      </c>
      <c r="F170" s="182"/>
      <c r="G170" s="183">
        <f>E170*F170</f>
        <v>0</v>
      </c>
      <c r="H170" s="184"/>
      <c r="I170" s="196" t="s">
        <v>151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>
      <c r="A171" s="191"/>
      <c r="B171" s="172"/>
      <c r="C171" s="240" t="s">
        <v>3514</v>
      </c>
      <c r="D171" s="227"/>
      <c r="E171" s="230">
        <v>1</v>
      </c>
      <c r="F171" s="183"/>
      <c r="G171" s="183"/>
      <c r="H171" s="184"/>
      <c r="I171" s="196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>
        <v>56</v>
      </c>
      <c r="B172" s="172" t="s">
        <v>3529</v>
      </c>
      <c r="C172" s="219" t="s">
        <v>3530</v>
      </c>
      <c r="D172" s="174" t="s">
        <v>344</v>
      </c>
      <c r="E172" s="177">
        <v>1</v>
      </c>
      <c r="F172" s="182"/>
      <c r="G172" s="183">
        <f>E172*F172</f>
        <v>0</v>
      </c>
      <c r="H172" s="184"/>
      <c r="I172" s="196" t="s">
        <v>151</v>
      </c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>
        <v>21</v>
      </c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/>
      <c r="B173" s="172"/>
      <c r="C173" s="240" t="s">
        <v>3514</v>
      </c>
      <c r="D173" s="227"/>
      <c r="E173" s="230">
        <v>1</v>
      </c>
      <c r="F173" s="183"/>
      <c r="G173" s="183"/>
      <c r="H173" s="184"/>
      <c r="I173" s="196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>
        <v>57</v>
      </c>
      <c r="B174" s="172" t="s">
        <v>3531</v>
      </c>
      <c r="C174" s="219" t="s">
        <v>3532</v>
      </c>
      <c r="D174" s="174" t="s">
        <v>344</v>
      </c>
      <c r="E174" s="177">
        <v>1</v>
      </c>
      <c r="F174" s="182"/>
      <c r="G174" s="183">
        <f>E174*F174</f>
        <v>0</v>
      </c>
      <c r="H174" s="184"/>
      <c r="I174" s="196" t="s">
        <v>151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/>
      <c r="B175" s="172"/>
      <c r="C175" s="240" t="s">
        <v>3514</v>
      </c>
      <c r="D175" s="227"/>
      <c r="E175" s="230">
        <v>1</v>
      </c>
      <c r="F175" s="183"/>
      <c r="G175" s="183"/>
      <c r="H175" s="184"/>
      <c r="I175" s="196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>
        <v>58</v>
      </c>
      <c r="B176" s="172" t="s">
        <v>3533</v>
      </c>
      <c r="C176" s="219" t="s">
        <v>3534</v>
      </c>
      <c r="D176" s="174" t="s">
        <v>344</v>
      </c>
      <c r="E176" s="177">
        <v>2</v>
      </c>
      <c r="F176" s="182"/>
      <c r="G176" s="183">
        <f>E176*F176</f>
        <v>0</v>
      </c>
      <c r="H176" s="184"/>
      <c r="I176" s="196" t="s">
        <v>151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/>
      <c r="B177" s="172"/>
      <c r="C177" s="220" t="s">
        <v>3535</v>
      </c>
      <c r="D177" s="175"/>
      <c r="E177" s="178"/>
      <c r="F177" s="185"/>
      <c r="G177" s="186"/>
      <c r="H177" s="184"/>
      <c r="I177" s="196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5" t="str">
        <f>C177</f>
        <v>U všech položek - pokud není uvedeno jinak, jedná se o D+M.</v>
      </c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/>
      <c r="B178" s="172"/>
      <c r="C178" s="240" t="s">
        <v>3378</v>
      </c>
      <c r="D178" s="227"/>
      <c r="E178" s="230">
        <v>2</v>
      </c>
      <c r="F178" s="183"/>
      <c r="G178" s="183"/>
      <c r="H178" s="184"/>
      <c r="I178" s="196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>
        <v>59</v>
      </c>
      <c r="B179" s="172" t="s">
        <v>3536</v>
      </c>
      <c r="C179" s="219" t="s">
        <v>3537</v>
      </c>
      <c r="D179" s="174" t="s">
        <v>344</v>
      </c>
      <c r="E179" s="177">
        <v>2</v>
      </c>
      <c r="F179" s="182"/>
      <c r="G179" s="183">
        <f>E179*F179</f>
        <v>0</v>
      </c>
      <c r="H179" s="184"/>
      <c r="I179" s="196" t="s">
        <v>151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>
        <v>21</v>
      </c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/>
      <c r="B180" s="172"/>
      <c r="C180" s="240" t="s">
        <v>3378</v>
      </c>
      <c r="D180" s="227"/>
      <c r="E180" s="230">
        <v>2</v>
      </c>
      <c r="F180" s="183"/>
      <c r="G180" s="183"/>
      <c r="H180" s="184"/>
      <c r="I180" s="196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>
        <v>60</v>
      </c>
      <c r="B181" s="172" t="s">
        <v>3538</v>
      </c>
      <c r="C181" s="219" t="s">
        <v>3539</v>
      </c>
      <c r="D181" s="174" t="s">
        <v>217</v>
      </c>
      <c r="E181" s="177">
        <v>16</v>
      </c>
      <c r="F181" s="182"/>
      <c r="G181" s="183">
        <f>E181*F181</f>
        <v>0</v>
      </c>
      <c r="H181" s="184"/>
      <c r="I181" s="196" t="s">
        <v>151</v>
      </c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>
        <v>21</v>
      </c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/>
      <c r="B182" s="172"/>
      <c r="C182" s="240" t="s">
        <v>3540</v>
      </c>
      <c r="D182" s="227"/>
      <c r="E182" s="230">
        <v>16</v>
      </c>
      <c r="F182" s="183"/>
      <c r="G182" s="183"/>
      <c r="H182" s="184"/>
      <c r="I182" s="196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>
        <v>61</v>
      </c>
      <c r="B183" s="172" t="s">
        <v>3541</v>
      </c>
      <c r="C183" s="219" t="s">
        <v>3542</v>
      </c>
      <c r="D183" s="174" t="s">
        <v>217</v>
      </c>
      <c r="E183" s="177">
        <v>8</v>
      </c>
      <c r="F183" s="182"/>
      <c r="G183" s="183">
        <f>E183*F183</f>
        <v>0</v>
      </c>
      <c r="H183" s="184"/>
      <c r="I183" s="196" t="s">
        <v>151</v>
      </c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>
        <v>21</v>
      </c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>
      <c r="A184" s="191"/>
      <c r="B184" s="172"/>
      <c r="C184" s="240" t="s">
        <v>3543</v>
      </c>
      <c r="D184" s="227"/>
      <c r="E184" s="230">
        <v>8</v>
      </c>
      <c r="F184" s="183"/>
      <c r="G184" s="183"/>
      <c r="H184" s="184"/>
      <c r="I184" s="196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>
        <v>62</v>
      </c>
      <c r="B185" s="172" t="s">
        <v>3544</v>
      </c>
      <c r="C185" s="219" t="s">
        <v>3545</v>
      </c>
      <c r="D185" s="174" t="s">
        <v>256</v>
      </c>
      <c r="E185" s="177">
        <v>1</v>
      </c>
      <c r="F185" s="182"/>
      <c r="G185" s="183">
        <f>E185*F185</f>
        <v>0</v>
      </c>
      <c r="H185" s="184"/>
      <c r="I185" s="196" t="s">
        <v>151</v>
      </c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>
        <v>21</v>
      </c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/>
      <c r="B186" s="172"/>
      <c r="C186" s="240" t="s">
        <v>3546</v>
      </c>
      <c r="D186" s="227"/>
      <c r="E186" s="230">
        <v>1</v>
      </c>
      <c r="F186" s="183"/>
      <c r="G186" s="183"/>
      <c r="H186" s="184"/>
      <c r="I186" s="196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>
        <v>63</v>
      </c>
      <c r="B187" s="172" t="s">
        <v>3547</v>
      </c>
      <c r="C187" s="219" t="s">
        <v>3548</v>
      </c>
      <c r="D187" s="174" t="s">
        <v>344</v>
      </c>
      <c r="E187" s="177">
        <v>4</v>
      </c>
      <c r="F187" s="182"/>
      <c r="G187" s="183">
        <f>E187*F187</f>
        <v>0</v>
      </c>
      <c r="H187" s="184"/>
      <c r="I187" s="196" t="s">
        <v>151</v>
      </c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>
        <v>21</v>
      </c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/>
      <c r="B188" s="172"/>
      <c r="C188" s="240" t="s">
        <v>3499</v>
      </c>
      <c r="D188" s="227"/>
      <c r="E188" s="230">
        <v>4</v>
      </c>
      <c r="F188" s="183"/>
      <c r="G188" s="183"/>
      <c r="H188" s="184"/>
      <c r="I188" s="196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>
        <v>64</v>
      </c>
      <c r="B189" s="172" t="s">
        <v>3549</v>
      </c>
      <c r="C189" s="219" t="s">
        <v>3550</v>
      </c>
      <c r="D189" s="174" t="s">
        <v>344</v>
      </c>
      <c r="E189" s="177">
        <v>2</v>
      </c>
      <c r="F189" s="182"/>
      <c r="G189" s="183">
        <f>E189*F189</f>
        <v>0</v>
      </c>
      <c r="H189" s="184"/>
      <c r="I189" s="196" t="s">
        <v>151</v>
      </c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>
        <v>21</v>
      </c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/>
      <c r="B190" s="172"/>
      <c r="C190" s="240" t="s">
        <v>3551</v>
      </c>
      <c r="D190" s="227"/>
      <c r="E190" s="230">
        <v>2</v>
      </c>
      <c r="F190" s="183"/>
      <c r="G190" s="183"/>
      <c r="H190" s="184"/>
      <c r="I190" s="196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>
        <v>65</v>
      </c>
      <c r="B191" s="172" t="s">
        <v>3552</v>
      </c>
      <c r="C191" s="219" t="s">
        <v>3553</v>
      </c>
      <c r="D191" s="174" t="s">
        <v>344</v>
      </c>
      <c r="E191" s="177">
        <v>1</v>
      </c>
      <c r="F191" s="182"/>
      <c r="G191" s="183">
        <f>E191*F191</f>
        <v>0</v>
      </c>
      <c r="H191" s="184"/>
      <c r="I191" s="196" t="s">
        <v>151</v>
      </c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>
        <v>21</v>
      </c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>
      <c r="A192" s="191"/>
      <c r="B192" s="172"/>
      <c r="C192" s="240" t="s">
        <v>3462</v>
      </c>
      <c r="D192" s="227"/>
      <c r="E192" s="230">
        <v>1</v>
      </c>
      <c r="F192" s="183"/>
      <c r="G192" s="183"/>
      <c r="H192" s="184"/>
      <c r="I192" s="196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>
        <v>66</v>
      </c>
      <c r="B193" s="172" t="s">
        <v>3554</v>
      </c>
      <c r="C193" s="219" t="s">
        <v>3555</v>
      </c>
      <c r="D193" s="174" t="s">
        <v>344</v>
      </c>
      <c r="E193" s="177">
        <v>4</v>
      </c>
      <c r="F193" s="182"/>
      <c r="G193" s="183">
        <f>E193*F193</f>
        <v>0</v>
      </c>
      <c r="H193" s="184"/>
      <c r="I193" s="196" t="s">
        <v>151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40" t="s">
        <v>3556</v>
      </c>
      <c r="D194" s="227"/>
      <c r="E194" s="230">
        <v>4</v>
      </c>
      <c r="F194" s="183"/>
      <c r="G194" s="183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>
        <v>67</v>
      </c>
      <c r="B195" s="172" t="s">
        <v>3557</v>
      </c>
      <c r="C195" s="219" t="s">
        <v>3558</v>
      </c>
      <c r="D195" s="174" t="s">
        <v>344</v>
      </c>
      <c r="E195" s="177">
        <v>10</v>
      </c>
      <c r="F195" s="182"/>
      <c r="G195" s="183">
        <f>E195*F195</f>
        <v>0</v>
      </c>
      <c r="H195" s="184"/>
      <c r="I195" s="196" t="s">
        <v>151</v>
      </c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>
        <v>21</v>
      </c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>
      <c r="A196" s="191"/>
      <c r="B196" s="172"/>
      <c r="C196" s="240" t="s">
        <v>3559</v>
      </c>
      <c r="D196" s="227"/>
      <c r="E196" s="230">
        <v>5</v>
      </c>
      <c r="F196" s="183"/>
      <c r="G196" s="183"/>
      <c r="H196" s="184"/>
      <c r="I196" s="196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72"/>
      <c r="C197" s="240" t="s">
        <v>3459</v>
      </c>
      <c r="D197" s="227"/>
      <c r="E197" s="230">
        <v>5</v>
      </c>
      <c r="F197" s="183"/>
      <c r="G197" s="183"/>
      <c r="H197" s="184"/>
      <c r="I197" s="196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>
        <v>68</v>
      </c>
      <c r="B198" s="172" t="s">
        <v>3560</v>
      </c>
      <c r="C198" s="219" t="s">
        <v>3561</v>
      </c>
      <c r="D198" s="174" t="s">
        <v>344</v>
      </c>
      <c r="E198" s="177">
        <v>3</v>
      </c>
      <c r="F198" s="182"/>
      <c r="G198" s="183">
        <f>E198*F198</f>
        <v>0</v>
      </c>
      <c r="H198" s="184"/>
      <c r="I198" s="196" t="s">
        <v>151</v>
      </c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>
        <v>21</v>
      </c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40" t="s">
        <v>3462</v>
      </c>
      <c r="D199" s="227"/>
      <c r="E199" s="230">
        <v>1</v>
      </c>
      <c r="F199" s="183"/>
      <c r="G199" s="183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>
      <c r="A200" s="191"/>
      <c r="B200" s="172"/>
      <c r="C200" s="240" t="s">
        <v>3551</v>
      </c>
      <c r="D200" s="227"/>
      <c r="E200" s="230">
        <v>2</v>
      </c>
      <c r="F200" s="183"/>
      <c r="G200" s="183"/>
      <c r="H200" s="184"/>
      <c r="I200" s="196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ht="13.5" outlineLevel="1" thickBot="1">
      <c r="A201" s="206">
        <v>69</v>
      </c>
      <c r="B201" s="207" t="s">
        <v>3562</v>
      </c>
      <c r="C201" s="222" t="s">
        <v>3563</v>
      </c>
      <c r="D201" s="208" t="s">
        <v>774</v>
      </c>
      <c r="E201" s="209">
        <v>3441.9256999999998</v>
      </c>
      <c r="F201" s="210"/>
      <c r="G201" s="211">
        <f>E201*F201</f>
        <v>0</v>
      </c>
      <c r="H201" s="212"/>
      <c r="I201" s="213" t="s">
        <v>207</v>
      </c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>
        <v>21</v>
      </c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hidden="1">
      <c r="C202" s="105"/>
      <c r="AK202">
        <f>SUM(AK1:AK201)</f>
        <v>0</v>
      </c>
      <c r="AL202">
        <f>SUM(AL1:AL201)</f>
        <v>0</v>
      </c>
      <c r="AN202">
        <v>15</v>
      </c>
      <c r="AO202">
        <v>21</v>
      </c>
    </row>
    <row r="203" spans="1:60" ht="13.5" hidden="1" thickBot="1">
      <c r="A203" s="235"/>
      <c r="B203" s="236" t="s">
        <v>212</v>
      </c>
      <c r="C203" s="242"/>
      <c r="D203" s="237"/>
      <c r="E203" s="237"/>
      <c r="F203" s="237"/>
      <c r="G203" s="238">
        <f>F8+F13+F19+F26+F65</f>
        <v>0</v>
      </c>
      <c r="AN203">
        <f>SUMIF(AM8:AM202,AN202,G8:G202)</f>
        <v>0</v>
      </c>
      <c r="AO203">
        <f>SUMIF(AM8:AM202,AO202,G8:G202)</f>
        <v>0</v>
      </c>
    </row>
  </sheetData>
  <sheetProtection password="D8FF" sheet="1"/>
  <mergeCells count="42">
    <mergeCell ref="B126:G126"/>
    <mergeCell ref="C130:G130"/>
    <mergeCell ref="C133:G133"/>
    <mergeCell ref="C149:G149"/>
    <mergeCell ref="C151:G151"/>
    <mergeCell ref="C177:G177"/>
    <mergeCell ref="C91:G91"/>
    <mergeCell ref="C92:G92"/>
    <mergeCell ref="C97:G97"/>
    <mergeCell ref="C98:G98"/>
    <mergeCell ref="B100:G100"/>
    <mergeCell ref="B116:G116"/>
    <mergeCell ref="C74:G74"/>
    <mergeCell ref="C75:G75"/>
    <mergeCell ref="C80:G80"/>
    <mergeCell ref="C81:G81"/>
    <mergeCell ref="C85:G85"/>
    <mergeCell ref="C86:G86"/>
    <mergeCell ref="C58:G58"/>
    <mergeCell ref="C61:G61"/>
    <mergeCell ref="F65:G65"/>
    <mergeCell ref="B68:G68"/>
    <mergeCell ref="C70:G70"/>
    <mergeCell ref="B72:G72"/>
    <mergeCell ref="C35:G35"/>
    <mergeCell ref="C39:G39"/>
    <mergeCell ref="C44:G44"/>
    <mergeCell ref="C49:G49"/>
    <mergeCell ref="C52:G52"/>
    <mergeCell ref="C55:G55"/>
    <mergeCell ref="F13:G13"/>
    <mergeCell ref="F19:G19"/>
    <mergeCell ref="B20:G20"/>
    <mergeCell ref="F26:G26"/>
    <mergeCell ref="C28:G28"/>
    <mergeCell ref="C32:G32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6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121</v>
      </c>
      <c r="C4" s="168" t="s">
        <v>122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3314</v>
      </c>
      <c r="C8" s="218" t="s">
        <v>122</v>
      </c>
      <c r="D8" s="173"/>
      <c r="E8" s="176"/>
      <c r="F8" s="179">
        <f>SUM(G9:G54)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3564</v>
      </c>
      <c r="C9" s="219" t="s">
        <v>3565</v>
      </c>
      <c r="D9" s="174" t="s">
        <v>211</v>
      </c>
      <c r="E9" s="177">
        <v>1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72"/>
      <c r="C10" s="220" t="s">
        <v>3535</v>
      </c>
      <c r="D10" s="175"/>
      <c r="E10" s="178"/>
      <c r="F10" s="185"/>
      <c r="G10" s="186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U všech položek - pokud není uvedeno jinak, jedná se o D+M.</v>
      </c>
      <c r="BB10" s="164"/>
      <c r="BC10" s="164"/>
      <c r="BD10" s="164"/>
      <c r="BE10" s="164"/>
      <c r="BF10" s="164"/>
      <c r="BG10" s="164"/>
      <c r="BH10" s="164"/>
    </row>
    <row r="11" spans="1:60" ht="22.5" outlineLevel="1">
      <c r="A11" s="191">
        <v>2</v>
      </c>
      <c r="B11" s="172" t="s">
        <v>3566</v>
      </c>
      <c r="C11" s="219" t="s">
        <v>3567</v>
      </c>
      <c r="D11" s="174" t="s">
        <v>211</v>
      </c>
      <c r="E11" s="177">
        <v>1</v>
      </c>
      <c r="F11" s="182"/>
      <c r="G11" s="183">
        <f>E11*F11</f>
        <v>0</v>
      </c>
      <c r="H11" s="184"/>
      <c r="I11" s="196" t="s">
        <v>151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3</v>
      </c>
      <c r="B12" s="172" t="s">
        <v>3568</v>
      </c>
      <c r="C12" s="219" t="s">
        <v>3569</v>
      </c>
      <c r="D12" s="174" t="s">
        <v>211</v>
      </c>
      <c r="E12" s="177">
        <v>3</v>
      </c>
      <c r="F12" s="182"/>
      <c r="G12" s="183">
        <f>E12*F12</f>
        <v>0</v>
      </c>
      <c r="H12" s="184"/>
      <c r="I12" s="196" t="s">
        <v>151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ht="22.5" outlineLevel="1">
      <c r="A13" s="191">
        <v>4</v>
      </c>
      <c r="B13" s="172" t="s">
        <v>3570</v>
      </c>
      <c r="C13" s="219" t="s">
        <v>3571</v>
      </c>
      <c r="D13" s="174" t="s">
        <v>211</v>
      </c>
      <c r="E13" s="177">
        <v>1</v>
      </c>
      <c r="F13" s="182"/>
      <c r="G13" s="183">
        <f>E13*F13</f>
        <v>0</v>
      </c>
      <c r="H13" s="184"/>
      <c r="I13" s="196" t="s">
        <v>151</v>
      </c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20" t="s">
        <v>3572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dle vyhlášky č. 398/2009 Sb.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5</v>
      </c>
      <c r="B15" s="172" t="s">
        <v>3573</v>
      </c>
      <c r="C15" s="219" t="s">
        <v>3574</v>
      </c>
      <c r="D15" s="174" t="s">
        <v>211</v>
      </c>
      <c r="E15" s="177">
        <v>1</v>
      </c>
      <c r="F15" s="182"/>
      <c r="G15" s="183">
        <f>E15*F15</f>
        <v>0</v>
      </c>
      <c r="H15" s="184"/>
      <c r="I15" s="196" t="s">
        <v>151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>
        <v>6</v>
      </c>
      <c r="B16" s="172" t="s">
        <v>3575</v>
      </c>
      <c r="C16" s="219" t="s">
        <v>3576</v>
      </c>
      <c r="D16" s="174" t="s">
        <v>211</v>
      </c>
      <c r="E16" s="177">
        <v>1</v>
      </c>
      <c r="F16" s="182"/>
      <c r="G16" s="183">
        <f>E16*F16</f>
        <v>0</v>
      </c>
      <c r="H16" s="184"/>
      <c r="I16" s="196" t="s">
        <v>151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>
        <v>7</v>
      </c>
      <c r="B17" s="172" t="s">
        <v>3577</v>
      </c>
      <c r="C17" s="219" t="s">
        <v>3578</v>
      </c>
      <c r="D17" s="174" t="s">
        <v>211</v>
      </c>
      <c r="E17" s="177">
        <v>4</v>
      </c>
      <c r="F17" s="182"/>
      <c r="G17" s="183">
        <f>E17*F17</f>
        <v>0</v>
      </c>
      <c r="H17" s="184"/>
      <c r="I17" s="196" t="s">
        <v>151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40" t="s">
        <v>3499</v>
      </c>
      <c r="D18" s="227"/>
      <c r="E18" s="230">
        <v>4</v>
      </c>
      <c r="F18" s="183"/>
      <c r="G18" s="183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8</v>
      </c>
      <c r="B19" s="172" t="s">
        <v>3579</v>
      </c>
      <c r="C19" s="219" t="s">
        <v>3580</v>
      </c>
      <c r="D19" s="174" t="s">
        <v>211</v>
      </c>
      <c r="E19" s="177">
        <v>23</v>
      </c>
      <c r="F19" s="182"/>
      <c r="G19" s="183">
        <f>E19*F19</f>
        <v>0</v>
      </c>
      <c r="H19" s="184"/>
      <c r="I19" s="196" t="s">
        <v>151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40" t="s">
        <v>3581</v>
      </c>
      <c r="D20" s="227"/>
      <c r="E20" s="230">
        <v>23</v>
      </c>
      <c r="F20" s="183"/>
      <c r="G20" s="183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9</v>
      </c>
      <c r="B21" s="172" t="s">
        <v>3582</v>
      </c>
      <c r="C21" s="219" t="s">
        <v>3583</v>
      </c>
      <c r="D21" s="174" t="s">
        <v>344</v>
      </c>
      <c r="E21" s="177">
        <v>1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20" t="s">
        <v>3584</v>
      </c>
      <c r="D22" s="175"/>
      <c r="E22" s="178"/>
      <c r="F22" s="185"/>
      <c r="G22" s="186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1 posuvný segment, 1 pevný segment, hliníkový profil, pravé, transparentní sklo</v>
      </c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10</v>
      </c>
      <c r="B23" s="172" t="s">
        <v>3585</v>
      </c>
      <c r="C23" s="219" t="s">
        <v>3586</v>
      </c>
      <c r="D23" s="174" t="s">
        <v>344</v>
      </c>
      <c r="E23" s="177">
        <v>1</v>
      </c>
      <c r="F23" s="182"/>
      <c r="G23" s="183">
        <f>E23*F23</f>
        <v>0</v>
      </c>
      <c r="H23" s="184"/>
      <c r="I23" s="196" t="s">
        <v>151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20" t="s">
        <v>3587</v>
      </c>
      <c r="D24" s="175"/>
      <c r="E24" s="178"/>
      <c r="F24" s="185"/>
      <c r="G24" s="186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(nerezové dveře jednokřídlé - viz. stavební část)</v>
      </c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11</v>
      </c>
      <c r="B25" s="172" t="s">
        <v>3588</v>
      </c>
      <c r="C25" s="219" t="s">
        <v>3589</v>
      </c>
      <c r="D25" s="174" t="s">
        <v>344</v>
      </c>
      <c r="E25" s="177">
        <v>6</v>
      </c>
      <c r="F25" s="182"/>
      <c r="G25" s="183">
        <f>E25*F25</f>
        <v>0</v>
      </c>
      <c r="H25" s="184"/>
      <c r="I25" s="196" t="s">
        <v>151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>
        <v>12</v>
      </c>
      <c r="B26" s="172" t="s">
        <v>3590</v>
      </c>
      <c r="C26" s="219" t="s">
        <v>3591</v>
      </c>
      <c r="D26" s="174" t="s">
        <v>344</v>
      </c>
      <c r="E26" s="177">
        <v>1</v>
      </c>
      <c r="F26" s="182"/>
      <c r="G26" s="183">
        <f>E26*F26</f>
        <v>0</v>
      </c>
      <c r="H26" s="184"/>
      <c r="I26" s="196" t="s">
        <v>151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20" t="s">
        <v>3592</v>
      </c>
      <c r="D27" s="175"/>
      <c r="E27" s="178"/>
      <c r="F27" s="185"/>
      <c r="G27" s="186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5" t="str">
        <f>C27</f>
        <v>Povrchová úprava všech provedení je tryskáním balotinou (matný povrch).</v>
      </c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41" t="s">
        <v>223</v>
      </c>
      <c r="D28" s="228"/>
      <c r="E28" s="231"/>
      <c r="F28" s="234"/>
      <c r="G28" s="234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20" t="s">
        <v>3593</v>
      </c>
      <c r="D29" s="175"/>
      <c r="E29" s="178"/>
      <c r="F29" s="185"/>
      <c r="G29" s="186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5" t="str">
        <f>C29</f>
        <v>Obsahuje:</v>
      </c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1" t="s">
        <v>223</v>
      </c>
      <c r="D30" s="228"/>
      <c r="E30" s="231"/>
      <c r="F30" s="234"/>
      <c r="G30" s="234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20" t="s">
        <v>3594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rám a nohy z jeklu 40x40 mm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20" t="s">
        <v>3595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vnitřní rohy bez zakulacení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20" t="s">
        <v>3596</v>
      </c>
      <c r="D33" s="175"/>
      <c r="E33" s="178"/>
      <c r="F33" s="185"/>
      <c r="G33" s="186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5" t="str">
        <f>C33</f>
        <v>vnitřní spádování do středu</v>
      </c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20" t="s">
        <v>3597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sifon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3598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výškově stavitelné nohy</v>
      </c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20" t="s">
        <v>3599</v>
      </c>
      <c r="D36" s="175"/>
      <c r="E36" s="178"/>
      <c r="F36" s="185"/>
      <c r="G36" s="186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opláštění</v>
      </c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13</v>
      </c>
      <c r="B37" s="172" t="s">
        <v>3600</v>
      </c>
      <c r="C37" s="219" t="s">
        <v>3601</v>
      </c>
      <c r="D37" s="174" t="s">
        <v>344</v>
      </c>
      <c r="E37" s="177">
        <v>6</v>
      </c>
      <c r="F37" s="182"/>
      <c r="G37" s="183">
        <f>E37*F37</f>
        <v>0</v>
      </c>
      <c r="H37" s="184"/>
      <c r="I37" s="196" t="s">
        <v>151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14</v>
      </c>
      <c r="B38" s="172" t="s">
        <v>3602</v>
      </c>
      <c r="C38" s="219" t="s">
        <v>3603</v>
      </c>
      <c r="D38" s="174" t="s">
        <v>344</v>
      </c>
      <c r="E38" s="177">
        <v>2</v>
      </c>
      <c r="F38" s="182"/>
      <c r="G38" s="183">
        <f>E38*F38</f>
        <v>0</v>
      </c>
      <c r="H38" s="184"/>
      <c r="I38" s="196" t="s">
        <v>151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>
        <v>15</v>
      </c>
      <c r="B39" s="172" t="s">
        <v>3604</v>
      </c>
      <c r="C39" s="219" t="s">
        <v>3605</v>
      </c>
      <c r="D39" s="174" t="s">
        <v>344</v>
      </c>
      <c r="E39" s="177">
        <v>5</v>
      </c>
      <c r="F39" s="182"/>
      <c r="G39" s="183">
        <f>E39*F39</f>
        <v>0</v>
      </c>
      <c r="H39" s="184"/>
      <c r="I39" s="196" t="s">
        <v>151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40" t="s">
        <v>3559</v>
      </c>
      <c r="D40" s="227"/>
      <c r="E40" s="230">
        <v>5</v>
      </c>
      <c r="F40" s="183"/>
      <c r="G40" s="183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16</v>
      </c>
      <c r="B41" s="172" t="s">
        <v>3606</v>
      </c>
      <c r="C41" s="219" t="s">
        <v>3607</v>
      </c>
      <c r="D41" s="174" t="s">
        <v>344</v>
      </c>
      <c r="E41" s="177">
        <v>1</v>
      </c>
      <c r="F41" s="182"/>
      <c r="G41" s="183">
        <f>E41*F41</f>
        <v>0</v>
      </c>
      <c r="H41" s="184"/>
      <c r="I41" s="196" t="s">
        <v>151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>
        <v>17</v>
      </c>
      <c r="B42" s="172" t="s">
        <v>3608</v>
      </c>
      <c r="C42" s="219" t="s">
        <v>3609</v>
      </c>
      <c r="D42" s="174" t="s">
        <v>344</v>
      </c>
      <c r="E42" s="177">
        <v>2</v>
      </c>
      <c r="F42" s="182"/>
      <c r="G42" s="183">
        <f>E42*F42</f>
        <v>0</v>
      </c>
      <c r="H42" s="184"/>
      <c r="I42" s="196" t="s">
        <v>151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18</v>
      </c>
      <c r="B43" s="172" t="s">
        <v>3610</v>
      </c>
      <c r="C43" s="219" t="s">
        <v>3611</v>
      </c>
      <c r="D43" s="174" t="s">
        <v>344</v>
      </c>
      <c r="E43" s="177">
        <v>2</v>
      </c>
      <c r="F43" s="182"/>
      <c r="G43" s="183">
        <f>E43*F43</f>
        <v>0</v>
      </c>
      <c r="H43" s="184"/>
      <c r="I43" s="196" t="s">
        <v>151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>
        <v>19</v>
      </c>
      <c r="B44" s="172" t="s">
        <v>3612</v>
      </c>
      <c r="C44" s="219" t="s">
        <v>3613</v>
      </c>
      <c r="D44" s="174" t="s">
        <v>344</v>
      </c>
      <c r="E44" s="177">
        <v>2</v>
      </c>
      <c r="F44" s="182"/>
      <c r="G44" s="183">
        <f>E44*F44</f>
        <v>0</v>
      </c>
      <c r="H44" s="184"/>
      <c r="I44" s="196" t="s">
        <v>151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20</v>
      </c>
      <c r="B45" s="172" t="s">
        <v>3614</v>
      </c>
      <c r="C45" s="219" t="s">
        <v>3615</v>
      </c>
      <c r="D45" s="174" t="s">
        <v>344</v>
      </c>
      <c r="E45" s="177">
        <v>2</v>
      </c>
      <c r="F45" s="182"/>
      <c r="G45" s="183">
        <f>E45*F45</f>
        <v>0</v>
      </c>
      <c r="H45" s="184"/>
      <c r="I45" s="196" t="s">
        <v>151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>
        <v>21</v>
      </c>
      <c r="B46" s="172" t="s">
        <v>3616</v>
      </c>
      <c r="C46" s="219" t="s">
        <v>3617</v>
      </c>
      <c r="D46" s="174" t="s">
        <v>344</v>
      </c>
      <c r="E46" s="177">
        <v>11</v>
      </c>
      <c r="F46" s="182"/>
      <c r="G46" s="183">
        <f>E46*F46</f>
        <v>0</v>
      </c>
      <c r="H46" s="184"/>
      <c r="I46" s="196" t="s">
        <v>151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>
        <v>22</v>
      </c>
      <c r="B47" s="172" t="s">
        <v>3618</v>
      </c>
      <c r="C47" s="219" t="s">
        <v>3619</v>
      </c>
      <c r="D47" s="174" t="s">
        <v>344</v>
      </c>
      <c r="E47" s="177">
        <v>1</v>
      </c>
      <c r="F47" s="182"/>
      <c r="G47" s="183">
        <f>E47*F47</f>
        <v>0</v>
      </c>
      <c r="H47" s="184"/>
      <c r="I47" s="196" t="s">
        <v>151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>
        <v>23</v>
      </c>
      <c r="B48" s="172" t="s">
        <v>3620</v>
      </c>
      <c r="C48" s="219" t="s">
        <v>3621</v>
      </c>
      <c r="D48" s="174" t="s">
        <v>344</v>
      </c>
      <c r="E48" s="177">
        <v>1</v>
      </c>
      <c r="F48" s="182"/>
      <c r="G48" s="183">
        <f>E48*F48</f>
        <v>0</v>
      </c>
      <c r="H48" s="184"/>
      <c r="I48" s="196" t="s">
        <v>151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24</v>
      </c>
      <c r="B49" s="172" t="s">
        <v>3622</v>
      </c>
      <c r="C49" s="219" t="s">
        <v>3623</v>
      </c>
      <c r="D49" s="174" t="s">
        <v>344</v>
      </c>
      <c r="E49" s="177">
        <v>1</v>
      </c>
      <c r="F49" s="182"/>
      <c r="G49" s="183">
        <f>E49*F49</f>
        <v>0</v>
      </c>
      <c r="H49" s="184"/>
      <c r="I49" s="196" t="s">
        <v>151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>
        <v>25</v>
      </c>
      <c r="B50" s="172" t="s">
        <v>3624</v>
      </c>
      <c r="C50" s="219" t="s">
        <v>3625</v>
      </c>
      <c r="D50" s="174" t="s">
        <v>344</v>
      </c>
      <c r="E50" s="177">
        <v>1</v>
      </c>
      <c r="F50" s="182"/>
      <c r="G50" s="183">
        <f>E50*F50</f>
        <v>0</v>
      </c>
      <c r="H50" s="184"/>
      <c r="I50" s="196" t="s">
        <v>151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26</v>
      </c>
      <c r="B51" s="172" t="s">
        <v>3626</v>
      </c>
      <c r="C51" s="219" t="s">
        <v>3627</v>
      </c>
      <c r="D51" s="174" t="s">
        <v>344</v>
      </c>
      <c r="E51" s="177">
        <v>13</v>
      </c>
      <c r="F51" s="182"/>
      <c r="G51" s="183">
        <f>E51*F51</f>
        <v>0</v>
      </c>
      <c r="H51" s="184"/>
      <c r="I51" s="196" t="s">
        <v>151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27</v>
      </c>
      <c r="B52" s="172" t="s">
        <v>3628</v>
      </c>
      <c r="C52" s="219" t="s">
        <v>3629</v>
      </c>
      <c r="D52" s="174" t="s">
        <v>344</v>
      </c>
      <c r="E52" s="177">
        <v>3</v>
      </c>
      <c r="F52" s="182"/>
      <c r="G52" s="183">
        <f>E52*F52</f>
        <v>0</v>
      </c>
      <c r="H52" s="184"/>
      <c r="I52" s="196" t="s">
        <v>151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>
        <v>28</v>
      </c>
      <c r="B53" s="172" t="s">
        <v>3630</v>
      </c>
      <c r="C53" s="219" t="s">
        <v>3631</v>
      </c>
      <c r="D53" s="174" t="s">
        <v>344</v>
      </c>
      <c r="E53" s="177">
        <v>1</v>
      </c>
      <c r="F53" s="182"/>
      <c r="G53" s="183">
        <f>E53*F53</f>
        <v>0</v>
      </c>
      <c r="H53" s="184"/>
      <c r="I53" s="196" t="s">
        <v>151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ht="13.5" outlineLevel="1" thickBot="1">
      <c r="A54" s="206">
        <v>29</v>
      </c>
      <c r="B54" s="207" t="s">
        <v>3347</v>
      </c>
      <c r="C54" s="222" t="s">
        <v>3348</v>
      </c>
      <c r="D54" s="208" t="s">
        <v>774</v>
      </c>
      <c r="E54" s="209">
        <v>1574.97</v>
      </c>
      <c r="F54" s="210"/>
      <c r="G54" s="211">
        <f>E54*F54</f>
        <v>0</v>
      </c>
      <c r="H54" s="212"/>
      <c r="I54" s="213" t="s">
        <v>207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hidden="1">
      <c r="C55" s="105"/>
      <c r="AK55">
        <f>SUM(AK1:AK54)</f>
        <v>0</v>
      </c>
      <c r="AL55">
        <f>SUM(AL1:AL54)</f>
        <v>0</v>
      </c>
      <c r="AN55">
        <v>15</v>
      </c>
      <c r="AO55">
        <v>21</v>
      </c>
    </row>
    <row r="56" spans="1:60" ht="13.5" hidden="1" thickBot="1">
      <c r="A56" s="235"/>
      <c r="B56" s="236" t="s">
        <v>212</v>
      </c>
      <c r="C56" s="242"/>
      <c r="D56" s="237"/>
      <c r="E56" s="237"/>
      <c r="F56" s="237"/>
      <c r="G56" s="238">
        <f>F8</f>
        <v>0</v>
      </c>
      <c r="AN56">
        <f>SUMIF(AM8:AM55,AN55,G8:G55)</f>
        <v>0</v>
      </c>
      <c r="AO56">
        <f>SUMIF(AM8:AM55,AO55,G8:G55)</f>
        <v>0</v>
      </c>
    </row>
  </sheetData>
  <sheetProtection password="D8FF" sheet="1"/>
  <mergeCells count="18">
    <mergeCell ref="C31:G31"/>
    <mergeCell ref="C32:G32"/>
    <mergeCell ref="C33:G33"/>
    <mergeCell ref="C34:G34"/>
    <mergeCell ref="C35:G35"/>
    <mergeCell ref="C36:G36"/>
    <mergeCell ref="C10:G10"/>
    <mergeCell ref="C14:G14"/>
    <mergeCell ref="C22:G22"/>
    <mergeCell ref="C24:G24"/>
    <mergeCell ref="C27:G27"/>
    <mergeCell ref="C29:G29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45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123</v>
      </c>
      <c r="C4" s="168" t="s">
        <v>124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1480</v>
      </c>
      <c r="C8" s="218" t="s">
        <v>1481</v>
      </c>
      <c r="D8" s="173"/>
      <c r="E8" s="176"/>
      <c r="F8" s="179">
        <f>SUM(G9:G11)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3190</v>
      </c>
      <c r="C9" s="219" t="s">
        <v>3191</v>
      </c>
      <c r="D9" s="174" t="s">
        <v>249</v>
      </c>
      <c r="E9" s="177">
        <v>57</v>
      </c>
      <c r="F9" s="182"/>
      <c r="G9" s="183">
        <f>E9*F9</f>
        <v>0</v>
      </c>
      <c r="H9" s="184"/>
      <c r="I9" s="196" t="s">
        <v>207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72"/>
      <c r="C10" s="240" t="s">
        <v>3632</v>
      </c>
      <c r="D10" s="227"/>
      <c r="E10" s="230">
        <v>30</v>
      </c>
      <c r="F10" s="183"/>
      <c r="G10" s="183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72"/>
      <c r="C11" s="240" t="s">
        <v>3633</v>
      </c>
      <c r="D11" s="227"/>
      <c r="E11" s="230">
        <v>27</v>
      </c>
      <c r="F11" s="183"/>
      <c r="G11" s="183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>
      <c r="A12" s="190" t="s">
        <v>145</v>
      </c>
      <c r="B12" s="171" t="s">
        <v>362</v>
      </c>
      <c r="C12" s="218" t="s">
        <v>363</v>
      </c>
      <c r="D12" s="173"/>
      <c r="E12" s="176"/>
      <c r="F12" s="187">
        <f>SUM(G13:G15)</f>
        <v>0</v>
      </c>
      <c r="G12" s="188"/>
      <c r="H12" s="181"/>
      <c r="I12" s="195"/>
      <c r="J12" s="54"/>
    </row>
    <row r="13" spans="1:60" outlineLevel="1">
      <c r="A13" s="191">
        <v>2</v>
      </c>
      <c r="B13" s="172" t="s">
        <v>3634</v>
      </c>
      <c r="C13" s="219" t="s">
        <v>3635</v>
      </c>
      <c r="D13" s="174" t="s">
        <v>249</v>
      </c>
      <c r="E13" s="177">
        <v>57</v>
      </c>
      <c r="F13" s="182"/>
      <c r="G13" s="183">
        <f>E13*F13</f>
        <v>0</v>
      </c>
      <c r="H13" s="184"/>
      <c r="I13" s="196" t="s">
        <v>151</v>
      </c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0" t="s">
        <v>3632</v>
      </c>
      <c r="D14" s="227"/>
      <c r="E14" s="230">
        <v>30</v>
      </c>
      <c r="F14" s="183"/>
      <c r="G14" s="183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3633</v>
      </c>
      <c r="D15" s="227"/>
      <c r="E15" s="230">
        <v>27</v>
      </c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>
      <c r="A16" s="190" t="s">
        <v>145</v>
      </c>
      <c r="B16" s="171" t="s">
        <v>421</v>
      </c>
      <c r="C16" s="218" t="s">
        <v>422</v>
      </c>
      <c r="D16" s="173"/>
      <c r="E16" s="176"/>
      <c r="F16" s="187">
        <f>SUM(G17:G21)</f>
        <v>0</v>
      </c>
      <c r="G16" s="188"/>
      <c r="H16" s="181"/>
      <c r="I16" s="195"/>
      <c r="J16" s="54"/>
    </row>
    <row r="17" spans="1:60" outlineLevel="1">
      <c r="A17" s="191">
        <v>3</v>
      </c>
      <c r="B17" s="172" t="s">
        <v>441</v>
      </c>
      <c r="C17" s="219" t="s">
        <v>3359</v>
      </c>
      <c r="D17" s="174" t="s">
        <v>426</v>
      </c>
      <c r="E17" s="177">
        <v>1.026</v>
      </c>
      <c r="F17" s="182"/>
      <c r="G17" s="183">
        <f>E17*F17</f>
        <v>0</v>
      </c>
      <c r="H17" s="184"/>
      <c r="I17" s="196" t="s">
        <v>207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4</v>
      </c>
      <c r="B18" s="172" t="s">
        <v>3364</v>
      </c>
      <c r="C18" s="219" t="s">
        <v>3365</v>
      </c>
      <c r="D18" s="174" t="s">
        <v>426</v>
      </c>
      <c r="E18" s="177">
        <v>1.026</v>
      </c>
      <c r="F18" s="182"/>
      <c r="G18" s="183">
        <f>E18*F18</f>
        <v>0</v>
      </c>
      <c r="H18" s="184"/>
      <c r="I18" s="196" t="s">
        <v>207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5</v>
      </c>
      <c r="B19" s="172" t="s">
        <v>3360</v>
      </c>
      <c r="C19" s="219" t="s">
        <v>3361</v>
      </c>
      <c r="D19" s="174" t="s">
        <v>426</v>
      </c>
      <c r="E19" s="177">
        <v>1.026</v>
      </c>
      <c r="F19" s="182"/>
      <c r="G19" s="183">
        <f>E19*F19</f>
        <v>0</v>
      </c>
      <c r="H19" s="184"/>
      <c r="I19" s="196" t="s">
        <v>207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6</v>
      </c>
      <c r="B20" s="172" t="s">
        <v>3362</v>
      </c>
      <c r="C20" s="219" t="s">
        <v>3363</v>
      </c>
      <c r="D20" s="174" t="s">
        <v>426</v>
      </c>
      <c r="E20" s="177">
        <v>2.052</v>
      </c>
      <c r="F20" s="182"/>
      <c r="G20" s="183">
        <f>E20*F20</f>
        <v>0</v>
      </c>
      <c r="H20" s="184"/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7</v>
      </c>
      <c r="B21" s="172" t="s">
        <v>3366</v>
      </c>
      <c r="C21" s="219" t="s">
        <v>3367</v>
      </c>
      <c r="D21" s="174" t="s">
        <v>426</v>
      </c>
      <c r="E21" s="177">
        <v>1.026</v>
      </c>
      <c r="F21" s="182"/>
      <c r="G21" s="183">
        <f>E21*F21</f>
        <v>0</v>
      </c>
      <c r="H21" s="184"/>
      <c r="I21" s="196" t="s">
        <v>207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>
      <c r="A22" s="190" t="s">
        <v>145</v>
      </c>
      <c r="B22" s="171" t="s">
        <v>724</v>
      </c>
      <c r="C22" s="218" t="s">
        <v>725</v>
      </c>
      <c r="D22" s="173"/>
      <c r="E22" s="176"/>
      <c r="F22" s="187">
        <f>SUM(G23:G23)</f>
        <v>0</v>
      </c>
      <c r="G22" s="188"/>
      <c r="H22" s="181"/>
      <c r="I22" s="195"/>
      <c r="J22" s="54"/>
    </row>
    <row r="23" spans="1:60" outlineLevel="1">
      <c r="A23" s="191">
        <v>8</v>
      </c>
      <c r="B23" s="172" t="s">
        <v>728</v>
      </c>
      <c r="C23" s="219" t="s">
        <v>3636</v>
      </c>
      <c r="D23" s="174" t="s">
        <v>426</v>
      </c>
      <c r="E23" s="177">
        <v>1.0157400000000001</v>
      </c>
      <c r="F23" s="182"/>
      <c r="G23" s="183">
        <f>E23*F23</f>
        <v>0</v>
      </c>
      <c r="H23" s="184"/>
      <c r="I23" s="196" t="s">
        <v>207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>
      <c r="A24" s="190" t="s">
        <v>145</v>
      </c>
      <c r="B24" s="171" t="s">
        <v>1263</v>
      </c>
      <c r="C24" s="218" t="s">
        <v>1264</v>
      </c>
      <c r="D24" s="173"/>
      <c r="E24" s="176"/>
      <c r="F24" s="187">
        <f>SUM(G25:G40)</f>
        <v>0</v>
      </c>
      <c r="G24" s="188"/>
      <c r="H24" s="181"/>
      <c r="I24" s="195"/>
      <c r="J24" s="54"/>
    </row>
    <row r="25" spans="1:60" outlineLevel="1">
      <c r="A25" s="191">
        <v>9</v>
      </c>
      <c r="B25" s="172" t="s">
        <v>3536</v>
      </c>
      <c r="C25" s="219" t="s">
        <v>3637</v>
      </c>
      <c r="D25" s="174" t="s">
        <v>249</v>
      </c>
      <c r="E25" s="177">
        <v>35</v>
      </c>
      <c r="F25" s="182"/>
      <c r="G25" s="183">
        <f>E25*F25</f>
        <v>0</v>
      </c>
      <c r="H25" s="184"/>
      <c r="I25" s="196" t="s">
        <v>151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40" t="s">
        <v>3638</v>
      </c>
      <c r="D26" s="227"/>
      <c r="E26" s="230">
        <v>20</v>
      </c>
      <c r="F26" s="183"/>
      <c r="G26" s="183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40" t="s">
        <v>3639</v>
      </c>
      <c r="D27" s="227"/>
      <c r="E27" s="230">
        <v>15</v>
      </c>
      <c r="F27" s="183"/>
      <c r="G27" s="183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>
        <v>10</v>
      </c>
      <c r="B28" s="172" t="s">
        <v>3538</v>
      </c>
      <c r="C28" s="219" t="s">
        <v>3640</v>
      </c>
      <c r="D28" s="174" t="s">
        <v>249</v>
      </c>
      <c r="E28" s="177">
        <v>112</v>
      </c>
      <c r="F28" s="182"/>
      <c r="G28" s="183">
        <f>E28*F28</f>
        <v>0</v>
      </c>
      <c r="H28" s="184"/>
      <c r="I28" s="196" t="s">
        <v>151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40" t="s">
        <v>3641</v>
      </c>
      <c r="D29" s="227"/>
      <c r="E29" s="230">
        <v>82</v>
      </c>
      <c r="F29" s="183"/>
      <c r="G29" s="183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3642</v>
      </c>
      <c r="D30" s="227"/>
      <c r="E30" s="230">
        <v>30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11</v>
      </c>
      <c r="B31" s="172" t="s">
        <v>3541</v>
      </c>
      <c r="C31" s="219" t="s">
        <v>3643</v>
      </c>
      <c r="D31" s="174" t="s">
        <v>249</v>
      </c>
      <c r="E31" s="177">
        <v>144</v>
      </c>
      <c r="F31" s="182"/>
      <c r="G31" s="183">
        <f>E31*F31</f>
        <v>0</v>
      </c>
      <c r="H31" s="184"/>
      <c r="I31" s="196" t="s">
        <v>151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40" t="s">
        <v>3644</v>
      </c>
      <c r="D32" s="227"/>
      <c r="E32" s="230">
        <v>66</v>
      </c>
      <c r="F32" s="183"/>
      <c r="G32" s="183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40" t="s">
        <v>3645</v>
      </c>
      <c r="D33" s="227"/>
      <c r="E33" s="230">
        <v>78</v>
      </c>
      <c r="F33" s="183"/>
      <c r="G33" s="183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12</v>
      </c>
      <c r="B34" s="172" t="s">
        <v>3544</v>
      </c>
      <c r="C34" s="219" t="s">
        <v>3646</v>
      </c>
      <c r="D34" s="174" t="s">
        <v>249</v>
      </c>
      <c r="E34" s="177">
        <v>36</v>
      </c>
      <c r="F34" s="182"/>
      <c r="G34" s="183">
        <f>E34*F34</f>
        <v>0</v>
      </c>
      <c r="H34" s="184"/>
      <c r="I34" s="196" t="s">
        <v>151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3647</v>
      </c>
      <c r="D35" s="227"/>
      <c r="E35" s="230">
        <v>14</v>
      </c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40" t="s">
        <v>3648</v>
      </c>
      <c r="D36" s="227"/>
      <c r="E36" s="230">
        <v>22</v>
      </c>
      <c r="F36" s="183"/>
      <c r="G36" s="183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13</v>
      </c>
      <c r="B37" s="172" t="s">
        <v>3649</v>
      </c>
      <c r="C37" s="219" t="s">
        <v>3650</v>
      </c>
      <c r="D37" s="174" t="s">
        <v>249</v>
      </c>
      <c r="E37" s="177">
        <v>20</v>
      </c>
      <c r="F37" s="182"/>
      <c r="G37" s="183">
        <f>E37*F37</f>
        <v>0</v>
      </c>
      <c r="H37" s="184"/>
      <c r="I37" s="196" t="s">
        <v>151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40" t="s">
        <v>3651</v>
      </c>
      <c r="D38" s="227"/>
      <c r="E38" s="230">
        <v>10</v>
      </c>
      <c r="F38" s="183"/>
      <c r="G38" s="183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40" t="s">
        <v>3652</v>
      </c>
      <c r="D39" s="227"/>
      <c r="E39" s="230">
        <v>10</v>
      </c>
      <c r="F39" s="183"/>
      <c r="G39" s="183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>
        <v>14</v>
      </c>
      <c r="B40" s="172" t="s">
        <v>1301</v>
      </c>
      <c r="C40" s="219" t="s">
        <v>3417</v>
      </c>
      <c r="D40" s="174" t="s">
        <v>774</v>
      </c>
      <c r="E40" s="177">
        <v>267.11700000000002</v>
      </c>
      <c r="F40" s="182"/>
      <c r="G40" s="183">
        <f>E40*F40</f>
        <v>0</v>
      </c>
      <c r="H40" s="184"/>
      <c r="I40" s="196" t="s">
        <v>207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>
      <c r="A41" s="190" t="s">
        <v>145</v>
      </c>
      <c r="B41" s="171" t="s">
        <v>3653</v>
      </c>
      <c r="C41" s="218" t="s">
        <v>3654</v>
      </c>
      <c r="D41" s="173"/>
      <c r="E41" s="176"/>
      <c r="F41" s="187">
        <f>SUM(G42:G61)</f>
        <v>0</v>
      </c>
      <c r="G41" s="188"/>
      <c r="H41" s="181"/>
      <c r="I41" s="195"/>
      <c r="J41" s="54"/>
    </row>
    <row r="42" spans="1:60" outlineLevel="1">
      <c r="A42" s="191"/>
      <c r="B42" s="225" t="s">
        <v>3655</v>
      </c>
      <c r="C42" s="239"/>
      <c r="D42" s="226"/>
      <c r="E42" s="229"/>
      <c r="F42" s="232"/>
      <c r="G42" s="233"/>
      <c r="H42" s="184"/>
      <c r="I42" s="196"/>
      <c r="J42" s="163"/>
      <c r="K42" s="164">
        <v>1</v>
      </c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15</v>
      </c>
      <c r="B43" s="172" t="s">
        <v>3656</v>
      </c>
      <c r="C43" s="219" t="s">
        <v>3657</v>
      </c>
      <c r="D43" s="174" t="s">
        <v>249</v>
      </c>
      <c r="E43" s="177">
        <v>147</v>
      </c>
      <c r="F43" s="182"/>
      <c r="G43" s="183">
        <f>E43*F43</f>
        <v>0</v>
      </c>
      <c r="H43" s="184" t="s">
        <v>3658</v>
      </c>
      <c r="I43" s="196" t="s">
        <v>207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20" t="s">
        <v>3659</v>
      </c>
      <c r="D44" s="175"/>
      <c r="E44" s="178"/>
      <c r="F44" s="185"/>
      <c r="G44" s="186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Potrubí včetně tvarovek. Bez zednických výpomocí.</v>
      </c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40" t="s">
        <v>3660</v>
      </c>
      <c r="D45" s="227"/>
      <c r="E45" s="230">
        <v>102</v>
      </c>
      <c r="F45" s="183"/>
      <c r="G45" s="183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0" t="s">
        <v>3661</v>
      </c>
      <c r="D46" s="227"/>
      <c r="E46" s="230">
        <v>45</v>
      </c>
      <c r="F46" s="183"/>
      <c r="G46" s="183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>
        <v>16</v>
      </c>
      <c r="B47" s="172" t="s">
        <v>3662</v>
      </c>
      <c r="C47" s="219" t="s">
        <v>3663</v>
      </c>
      <c r="D47" s="174" t="s">
        <v>249</v>
      </c>
      <c r="E47" s="177">
        <v>144</v>
      </c>
      <c r="F47" s="182"/>
      <c r="G47" s="183">
        <f>E47*F47</f>
        <v>0</v>
      </c>
      <c r="H47" s="184" t="s">
        <v>3658</v>
      </c>
      <c r="I47" s="196" t="s">
        <v>207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20" t="s">
        <v>3659</v>
      </c>
      <c r="D48" s="175"/>
      <c r="E48" s="178"/>
      <c r="F48" s="185"/>
      <c r="G48" s="186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5" t="str">
        <f>C48</f>
        <v>Potrubí včetně tvarovek. Bez zednických výpomocí.</v>
      </c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40" t="s">
        <v>3644</v>
      </c>
      <c r="D49" s="227"/>
      <c r="E49" s="230">
        <v>66</v>
      </c>
      <c r="F49" s="183"/>
      <c r="G49" s="183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0" t="s">
        <v>3645</v>
      </c>
      <c r="D50" s="227"/>
      <c r="E50" s="230">
        <v>78</v>
      </c>
      <c r="F50" s="183"/>
      <c r="G50" s="183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17</v>
      </c>
      <c r="B51" s="172" t="s">
        <v>3664</v>
      </c>
      <c r="C51" s="219" t="s">
        <v>3665</v>
      </c>
      <c r="D51" s="174" t="s">
        <v>249</v>
      </c>
      <c r="E51" s="177">
        <v>36</v>
      </c>
      <c r="F51" s="182"/>
      <c r="G51" s="183">
        <f>E51*F51</f>
        <v>0</v>
      </c>
      <c r="H51" s="184" t="s">
        <v>3658</v>
      </c>
      <c r="I51" s="196" t="s">
        <v>207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3659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Potrubí včetně tvarovek. Bez zednických výpomocí.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40" t="s">
        <v>3647</v>
      </c>
      <c r="D53" s="227"/>
      <c r="E53" s="230">
        <v>14</v>
      </c>
      <c r="F53" s="183"/>
      <c r="G53" s="183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40" t="s">
        <v>3648</v>
      </c>
      <c r="D54" s="227"/>
      <c r="E54" s="230">
        <v>22</v>
      </c>
      <c r="F54" s="183"/>
      <c r="G54" s="183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>
        <v>18</v>
      </c>
      <c r="B55" s="172" t="s">
        <v>3666</v>
      </c>
      <c r="C55" s="219" t="s">
        <v>3667</v>
      </c>
      <c r="D55" s="174" t="s">
        <v>249</v>
      </c>
      <c r="E55" s="177">
        <v>20</v>
      </c>
      <c r="F55" s="182"/>
      <c r="G55" s="183">
        <f>E55*F55</f>
        <v>0</v>
      </c>
      <c r="H55" s="184"/>
      <c r="I55" s="196" t="s">
        <v>207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20" t="s">
        <v>3659</v>
      </c>
      <c r="D56" s="175"/>
      <c r="E56" s="178"/>
      <c r="F56" s="185"/>
      <c r="G56" s="186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5" t="str">
        <f>C56</f>
        <v>Potrubí včetně tvarovek. Bez zednických výpomocí.</v>
      </c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72"/>
      <c r="C57" s="240" t="s">
        <v>3651</v>
      </c>
      <c r="D57" s="227"/>
      <c r="E57" s="230">
        <v>10</v>
      </c>
      <c r="F57" s="183"/>
      <c r="G57" s="183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40" t="s">
        <v>3652</v>
      </c>
      <c r="D58" s="227"/>
      <c r="E58" s="230">
        <v>10</v>
      </c>
      <c r="F58" s="183"/>
      <c r="G58" s="183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19</v>
      </c>
      <c r="B59" s="172" t="s">
        <v>3668</v>
      </c>
      <c r="C59" s="219" t="s">
        <v>3669</v>
      </c>
      <c r="D59" s="174" t="s">
        <v>249</v>
      </c>
      <c r="E59" s="177">
        <v>347</v>
      </c>
      <c r="F59" s="182"/>
      <c r="G59" s="183">
        <f>E59*F59</f>
        <v>0</v>
      </c>
      <c r="H59" s="184"/>
      <c r="I59" s="196" t="s">
        <v>151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40" t="s">
        <v>3670</v>
      </c>
      <c r="D60" s="227"/>
      <c r="E60" s="230">
        <v>347</v>
      </c>
      <c r="F60" s="183"/>
      <c r="G60" s="183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20</v>
      </c>
      <c r="B61" s="172" t="s">
        <v>3671</v>
      </c>
      <c r="C61" s="219" t="s">
        <v>3672</v>
      </c>
      <c r="D61" s="174" t="s">
        <v>774</v>
      </c>
      <c r="E61" s="177">
        <v>568.875</v>
      </c>
      <c r="F61" s="182"/>
      <c r="G61" s="183">
        <f>E61*F61</f>
        <v>0</v>
      </c>
      <c r="H61" s="184"/>
      <c r="I61" s="196" t="s">
        <v>207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>
      <c r="A62" s="190" t="s">
        <v>145</v>
      </c>
      <c r="B62" s="171" t="s">
        <v>3673</v>
      </c>
      <c r="C62" s="218" t="s">
        <v>3674</v>
      </c>
      <c r="D62" s="173"/>
      <c r="E62" s="176"/>
      <c r="F62" s="187">
        <f>SUM(G63:G89)</f>
        <v>0</v>
      </c>
      <c r="G62" s="188"/>
      <c r="H62" s="181"/>
      <c r="I62" s="195"/>
    </row>
    <row r="63" spans="1:60" outlineLevel="1">
      <c r="A63" s="191">
        <v>21</v>
      </c>
      <c r="B63" s="172" t="s">
        <v>3675</v>
      </c>
      <c r="C63" s="219" t="s">
        <v>3676</v>
      </c>
      <c r="D63" s="174" t="s">
        <v>344</v>
      </c>
      <c r="E63" s="177">
        <v>10</v>
      </c>
      <c r="F63" s="182"/>
      <c r="G63" s="183">
        <f>E63*F63</f>
        <v>0</v>
      </c>
      <c r="H63" s="184"/>
      <c r="I63" s="196" t="s">
        <v>207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40" t="s">
        <v>3652</v>
      </c>
      <c r="D64" s="227"/>
      <c r="E64" s="230">
        <v>10</v>
      </c>
      <c r="F64" s="183"/>
      <c r="G64" s="183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69" t="s">
        <v>3677</v>
      </c>
      <c r="C65" s="221"/>
      <c r="D65" s="192"/>
      <c r="E65" s="193"/>
      <c r="F65" s="194"/>
      <c r="G65" s="189"/>
      <c r="H65" s="184"/>
      <c r="I65" s="196"/>
      <c r="J65" s="164"/>
      <c r="K65" s="164">
        <v>1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69" t="s">
        <v>3678</v>
      </c>
      <c r="C66" s="221"/>
      <c r="D66" s="192"/>
      <c r="E66" s="193"/>
      <c r="F66" s="194"/>
      <c r="G66" s="189"/>
      <c r="H66" s="184"/>
      <c r="I66" s="196"/>
      <c r="J66" s="164"/>
      <c r="K66" s="164">
        <v>2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>
        <v>22</v>
      </c>
      <c r="B67" s="172" t="s">
        <v>3679</v>
      </c>
      <c r="C67" s="219" t="s">
        <v>3680</v>
      </c>
      <c r="D67" s="174" t="s">
        <v>344</v>
      </c>
      <c r="E67" s="177">
        <v>4</v>
      </c>
      <c r="F67" s="182"/>
      <c r="G67" s="183">
        <f>E67*F67</f>
        <v>0</v>
      </c>
      <c r="H67" s="184" t="s">
        <v>3658</v>
      </c>
      <c r="I67" s="196" t="s">
        <v>207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40" t="s">
        <v>3681</v>
      </c>
      <c r="D68" s="227"/>
      <c r="E68" s="230">
        <v>2</v>
      </c>
      <c r="F68" s="183"/>
      <c r="G68" s="183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72"/>
      <c r="C69" s="240" t="s">
        <v>3682</v>
      </c>
      <c r="D69" s="227"/>
      <c r="E69" s="230">
        <v>2</v>
      </c>
      <c r="F69" s="183"/>
      <c r="G69" s="183"/>
      <c r="H69" s="184"/>
      <c r="I69" s="196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>
        <v>23</v>
      </c>
      <c r="B70" s="172" t="s">
        <v>3683</v>
      </c>
      <c r="C70" s="219" t="s">
        <v>3684</v>
      </c>
      <c r="D70" s="174" t="s">
        <v>344</v>
      </c>
      <c r="E70" s="177">
        <v>4</v>
      </c>
      <c r="F70" s="182"/>
      <c r="G70" s="183">
        <f>E70*F70</f>
        <v>0</v>
      </c>
      <c r="H70" s="184"/>
      <c r="I70" s="196" t="s">
        <v>207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72"/>
      <c r="C71" s="240" t="s">
        <v>3681</v>
      </c>
      <c r="D71" s="227"/>
      <c r="E71" s="230">
        <v>2</v>
      </c>
      <c r="F71" s="183"/>
      <c r="G71" s="183"/>
      <c r="H71" s="184"/>
      <c r="I71" s="196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72"/>
      <c r="C72" s="240" t="s">
        <v>3682</v>
      </c>
      <c r="D72" s="227"/>
      <c r="E72" s="230">
        <v>2</v>
      </c>
      <c r="F72" s="183"/>
      <c r="G72" s="183"/>
      <c r="H72" s="184"/>
      <c r="I72" s="196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24</v>
      </c>
      <c r="B73" s="172" t="s">
        <v>3668</v>
      </c>
      <c r="C73" s="219" t="s">
        <v>3685</v>
      </c>
      <c r="D73" s="174" t="s">
        <v>344</v>
      </c>
      <c r="E73" s="177">
        <v>16</v>
      </c>
      <c r="F73" s="182"/>
      <c r="G73" s="183">
        <f>E73*F73</f>
        <v>0</v>
      </c>
      <c r="H73" s="184"/>
      <c r="I73" s="196" t="s">
        <v>151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72"/>
      <c r="C74" s="240" t="s">
        <v>3647</v>
      </c>
      <c r="D74" s="227"/>
      <c r="E74" s="230">
        <v>14</v>
      </c>
      <c r="F74" s="183"/>
      <c r="G74" s="183"/>
      <c r="H74" s="184"/>
      <c r="I74" s="196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40" t="s">
        <v>3682</v>
      </c>
      <c r="D75" s="227"/>
      <c r="E75" s="230">
        <v>2</v>
      </c>
      <c r="F75" s="183"/>
      <c r="G75" s="183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>
        <v>25</v>
      </c>
      <c r="B76" s="172" t="s">
        <v>3686</v>
      </c>
      <c r="C76" s="219" t="s">
        <v>3687</v>
      </c>
      <c r="D76" s="174" t="s">
        <v>344</v>
      </c>
      <c r="E76" s="177">
        <v>21</v>
      </c>
      <c r="F76" s="182"/>
      <c r="G76" s="183">
        <f>E76*F76</f>
        <v>0</v>
      </c>
      <c r="H76" s="184"/>
      <c r="I76" s="196" t="s">
        <v>151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3688</v>
      </c>
      <c r="D77" s="227"/>
      <c r="E77" s="230">
        <v>1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3689</v>
      </c>
      <c r="D78" s="227"/>
      <c r="E78" s="230">
        <v>20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>
        <v>26</v>
      </c>
      <c r="B79" s="172" t="s">
        <v>3690</v>
      </c>
      <c r="C79" s="219" t="s">
        <v>3691</v>
      </c>
      <c r="D79" s="174" t="s">
        <v>344</v>
      </c>
      <c r="E79" s="177">
        <v>29</v>
      </c>
      <c r="F79" s="182"/>
      <c r="G79" s="183">
        <f>E79*F79</f>
        <v>0</v>
      </c>
      <c r="H79" s="184"/>
      <c r="I79" s="196" t="s">
        <v>151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/>
      <c r="B80" s="172"/>
      <c r="C80" s="240" t="s">
        <v>3692</v>
      </c>
      <c r="D80" s="227"/>
      <c r="E80" s="230">
        <v>17</v>
      </c>
      <c r="F80" s="183"/>
      <c r="G80" s="183"/>
      <c r="H80" s="184"/>
      <c r="I80" s="196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3693</v>
      </c>
      <c r="D81" s="227"/>
      <c r="E81" s="230">
        <v>12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27</v>
      </c>
      <c r="B82" s="172" t="s">
        <v>3694</v>
      </c>
      <c r="C82" s="219" t="s">
        <v>3695</v>
      </c>
      <c r="D82" s="174" t="s">
        <v>344</v>
      </c>
      <c r="E82" s="177">
        <v>1</v>
      </c>
      <c r="F82" s="182"/>
      <c r="G82" s="183">
        <f>E82*F82</f>
        <v>0</v>
      </c>
      <c r="H82" s="184"/>
      <c r="I82" s="196" t="s">
        <v>151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3688</v>
      </c>
      <c r="D83" s="227"/>
      <c r="E83" s="230">
        <v>1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>
        <v>28</v>
      </c>
      <c r="B84" s="172" t="s">
        <v>3696</v>
      </c>
      <c r="C84" s="219" t="s">
        <v>3697</v>
      </c>
      <c r="D84" s="174" t="s">
        <v>344</v>
      </c>
      <c r="E84" s="177">
        <v>56</v>
      </c>
      <c r="F84" s="182"/>
      <c r="G84" s="183">
        <f>E84*F84</f>
        <v>0</v>
      </c>
      <c r="H84" s="184"/>
      <c r="I84" s="196" t="s">
        <v>151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40" t="s">
        <v>3698</v>
      </c>
      <c r="D85" s="227"/>
      <c r="E85" s="230">
        <v>34</v>
      </c>
      <c r="F85" s="183"/>
      <c r="G85" s="183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/>
      <c r="B86" s="172"/>
      <c r="C86" s="240" t="s">
        <v>3699</v>
      </c>
      <c r="D86" s="227"/>
      <c r="E86" s="230">
        <v>22</v>
      </c>
      <c r="F86" s="183"/>
      <c r="G86" s="183"/>
      <c r="H86" s="184"/>
      <c r="I86" s="196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>
        <v>29</v>
      </c>
      <c r="B87" s="172" t="s">
        <v>3582</v>
      </c>
      <c r="C87" s="219" t="s">
        <v>3700</v>
      </c>
      <c r="D87" s="174" t="s">
        <v>344</v>
      </c>
      <c r="E87" s="177">
        <v>2</v>
      </c>
      <c r="F87" s="182"/>
      <c r="G87" s="183">
        <f>E87*F87</f>
        <v>0</v>
      </c>
      <c r="H87" s="184"/>
      <c r="I87" s="196" t="s">
        <v>151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72"/>
      <c r="C88" s="240" t="s">
        <v>3682</v>
      </c>
      <c r="D88" s="227"/>
      <c r="E88" s="230">
        <v>2</v>
      </c>
      <c r="F88" s="183"/>
      <c r="G88" s="183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>
        <v>30</v>
      </c>
      <c r="B89" s="172" t="s">
        <v>3701</v>
      </c>
      <c r="C89" s="219" t="s">
        <v>3702</v>
      </c>
      <c r="D89" s="174" t="s">
        <v>774</v>
      </c>
      <c r="E89" s="177">
        <v>227.83</v>
      </c>
      <c r="F89" s="182"/>
      <c r="G89" s="183">
        <f>E89*F89</f>
        <v>0</v>
      </c>
      <c r="H89" s="184"/>
      <c r="I89" s="196" t="s">
        <v>207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>
      <c r="A90" s="190" t="s">
        <v>145</v>
      </c>
      <c r="B90" s="171" t="s">
        <v>3703</v>
      </c>
      <c r="C90" s="218" t="s">
        <v>3704</v>
      </c>
      <c r="D90" s="173"/>
      <c r="E90" s="176"/>
      <c r="F90" s="187">
        <f>SUM(G91:G130)</f>
        <v>0</v>
      </c>
      <c r="G90" s="188"/>
      <c r="H90" s="181"/>
      <c r="I90" s="195"/>
    </row>
    <row r="91" spans="1:60" outlineLevel="1">
      <c r="A91" s="191">
        <v>31</v>
      </c>
      <c r="B91" s="172" t="s">
        <v>3705</v>
      </c>
      <c r="C91" s="219" t="s">
        <v>3706</v>
      </c>
      <c r="D91" s="174" t="s">
        <v>217</v>
      </c>
      <c r="E91" s="177">
        <v>22.08</v>
      </c>
      <c r="F91" s="182"/>
      <c r="G91" s="183">
        <f>E91*F91</f>
        <v>0</v>
      </c>
      <c r="H91" s="184"/>
      <c r="I91" s="196" t="s">
        <v>151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20" t="s">
        <v>3707</v>
      </c>
      <c r="D92" s="175"/>
      <c r="E92" s="178"/>
      <c r="F92" s="185"/>
      <c r="G92" s="186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5" t="str">
        <f>C92</f>
        <v>115 článků</v>
      </c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40" t="s">
        <v>3708</v>
      </c>
      <c r="D93" s="227"/>
      <c r="E93" s="230">
        <v>22.08</v>
      </c>
      <c r="F93" s="183"/>
      <c r="G93" s="183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>
        <v>32</v>
      </c>
      <c r="B94" s="172" t="s">
        <v>3709</v>
      </c>
      <c r="C94" s="219" t="s">
        <v>3710</v>
      </c>
      <c r="D94" s="174" t="s">
        <v>217</v>
      </c>
      <c r="E94" s="177">
        <v>3.41</v>
      </c>
      <c r="F94" s="182"/>
      <c r="G94" s="183">
        <f>E94*F94</f>
        <v>0</v>
      </c>
      <c r="H94" s="184"/>
      <c r="I94" s="196" t="s">
        <v>151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72"/>
      <c r="C95" s="220" t="s">
        <v>3711</v>
      </c>
      <c r="D95" s="175"/>
      <c r="E95" s="178"/>
      <c r="F95" s="185"/>
      <c r="G95" s="186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5" t="str">
        <f>C95</f>
        <v>11 článků,</v>
      </c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/>
      <c r="B96" s="172"/>
      <c r="C96" s="240" t="s">
        <v>3712</v>
      </c>
      <c r="D96" s="227"/>
      <c r="E96" s="230">
        <v>3.41</v>
      </c>
      <c r="F96" s="183"/>
      <c r="G96" s="183"/>
      <c r="H96" s="184"/>
      <c r="I96" s="196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>
        <v>33</v>
      </c>
      <c r="B97" s="172" t="s">
        <v>3713</v>
      </c>
      <c r="C97" s="219" t="s">
        <v>3714</v>
      </c>
      <c r="D97" s="174" t="s">
        <v>217</v>
      </c>
      <c r="E97" s="177">
        <v>11.4</v>
      </c>
      <c r="F97" s="182"/>
      <c r="G97" s="183">
        <f>E97*F97</f>
        <v>0</v>
      </c>
      <c r="H97" s="184"/>
      <c r="I97" s="196" t="s">
        <v>151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20" t="s">
        <v>3715</v>
      </c>
      <c r="D98" s="175"/>
      <c r="E98" s="178"/>
      <c r="F98" s="185"/>
      <c r="G98" s="186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5" t="str">
        <f>C98</f>
        <v>30 článků,</v>
      </c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40" t="s">
        <v>3716</v>
      </c>
      <c r="D99" s="227"/>
      <c r="E99" s="230">
        <v>11.4</v>
      </c>
      <c r="F99" s="183"/>
      <c r="G99" s="183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>
        <v>34</v>
      </c>
      <c r="B100" s="172" t="s">
        <v>3717</v>
      </c>
      <c r="C100" s="219" t="s">
        <v>3718</v>
      </c>
      <c r="D100" s="174" t="s">
        <v>217</v>
      </c>
      <c r="E100" s="177">
        <v>36.89</v>
      </c>
      <c r="F100" s="182"/>
      <c r="G100" s="183">
        <f>E100*F100</f>
        <v>0</v>
      </c>
      <c r="H100" s="184"/>
      <c r="I100" s="196" t="s">
        <v>207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/>
      <c r="B101" s="172"/>
      <c r="C101" s="240" t="s">
        <v>3719</v>
      </c>
      <c r="D101" s="227"/>
      <c r="E101" s="230">
        <v>36.89</v>
      </c>
      <c r="F101" s="183"/>
      <c r="G101" s="183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>
        <v>35</v>
      </c>
      <c r="B102" s="172" t="s">
        <v>3720</v>
      </c>
      <c r="C102" s="219" t="s">
        <v>3721</v>
      </c>
      <c r="D102" s="174" t="s">
        <v>217</v>
      </c>
      <c r="E102" s="177">
        <v>36.89</v>
      </c>
      <c r="F102" s="182"/>
      <c r="G102" s="183">
        <f>E102*F102</f>
        <v>0</v>
      </c>
      <c r="H102" s="184"/>
      <c r="I102" s="196" t="s">
        <v>207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>
        <v>21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3719</v>
      </c>
      <c r="D103" s="227"/>
      <c r="E103" s="230">
        <v>36.89</v>
      </c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>
        <v>36</v>
      </c>
      <c r="B104" s="172" t="s">
        <v>3722</v>
      </c>
      <c r="C104" s="219" t="s">
        <v>3723</v>
      </c>
      <c r="D104" s="174" t="s">
        <v>344</v>
      </c>
      <c r="E104" s="177">
        <v>4</v>
      </c>
      <c r="F104" s="182"/>
      <c r="G104" s="183">
        <f>E104*F104</f>
        <v>0</v>
      </c>
      <c r="H104" s="184"/>
      <c r="I104" s="196" t="s">
        <v>151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3724</v>
      </c>
      <c r="D105" s="227"/>
      <c r="E105" s="230">
        <v>4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>
        <v>37</v>
      </c>
      <c r="B106" s="172" t="s">
        <v>3725</v>
      </c>
      <c r="C106" s="219" t="s">
        <v>3726</v>
      </c>
      <c r="D106" s="174" t="s">
        <v>344</v>
      </c>
      <c r="E106" s="177">
        <v>1</v>
      </c>
      <c r="F106" s="182"/>
      <c r="G106" s="183">
        <f>E106*F106</f>
        <v>0</v>
      </c>
      <c r="H106" s="184"/>
      <c r="I106" s="196" t="s">
        <v>151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3688</v>
      </c>
      <c r="D107" s="227"/>
      <c r="E107" s="230">
        <v>1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>
        <v>38</v>
      </c>
      <c r="B108" s="172" t="s">
        <v>3727</v>
      </c>
      <c r="C108" s="219" t="s">
        <v>3728</v>
      </c>
      <c r="D108" s="174" t="s">
        <v>344</v>
      </c>
      <c r="E108" s="177">
        <v>3</v>
      </c>
      <c r="F108" s="182"/>
      <c r="G108" s="183">
        <f>E108*F108</f>
        <v>0</v>
      </c>
      <c r="H108" s="184"/>
      <c r="I108" s="196" t="s">
        <v>151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3688</v>
      </c>
      <c r="D109" s="227"/>
      <c r="E109" s="230">
        <v>1</v>
      </c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/>
      <c r="B110" s="172"/>
      <c r="C110" s="240" t="s">
        <v>3682</v>
      </c>
      <c r="D110" s="227"/>
      <c r="E110" s="230">
        <v>2</v>
      </c>
      <c r="F110" s="183"/>
      <c r="G110" s="183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>
        <v>39</v>
      </c>
      <c r="B111" s="172" t="s">
        <v>3729</v>
      </c>
      <c r="C111" s="219" t="s">
        <v>3730</v>
      </c>
      <c r="D111" s="174" t="s">
        <v>344</v>
      </c>
      <c r="E111" s="177">
        <v>2</v>
      </c>
      <c r="F111" s="182"/>
      <c r="G111" s="183">
        <f>E111*F111</f>
        <v>0</v>
      </c>
      <c r="H111" s="184"/>
      <c r="I111" s="196" t="s">
        <v>151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/>
      <c r="B112" s="172"/>
      <c r="C112" s="240" t="s">
        <v>3681</v>
      </c>
      <c r="D112" s="227"/>
      <c r="E112" s="230">
        <v>2</v>
      </c>
      <c r="F112" s="183"/>
      <c r="G112" s="183"/>
      <c r="H112" s="184"/>
      <c r="I112" s="196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>
        <v>40</v>
      </c>
      <c r="B113" s="172" t="s">
        <v>3731</v>
      </c>
      <c r="C113" s="219" t="s">
        <v>3732</v>
      </c>
      <c r="D113" s="174" t="s">
        <v>344</v>
      </c>
      <c r="E113" s="177">
        <v>1</v>
      </c>
      <c r="F113" s="182"/>
      <c r="G113" s="183">
        <f>E113*F113</f>
        <v>0</v>
      </c>
      <c r="H113" s="184"/>
      <c r="I113" s="196" t="s">
        <v>151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/>
      <c r="B114" s="172"/>
      <c r="C114" s="240" t="s">
        <v>3688</v>
      </c>
      <c r="D114" s="227"/>
      <c r="E114" s="230">
        <v>1</v>
      </c>
      <c r="F114" s="183"/>
      <c r="G114" s="183"/>
      <c r="H114" s="184"/>
      <c r="I114" s="196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/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>
        <v>41</v>
      </c>
      <c r="B115" s="172" t="s">
        <v>3733</v>
      </c>
      <c r="C115" s="219" t="s">
        <v>3734</v>
      </c>
      <c r="D115" s="174" t="s">
        <v>344</v>
      </c>
      <c r="E115" s="177">
        <v>1</v>
      </c>
      <c r="F115" s="182"/>
      <c r="G115" s="183">
        <f>E115*F115</f>
        <v>0</v>
      </c>
      <c r="H115" s="184"/>
      <c r="I115" s="196" t="s">
        <v>151</v>
      </c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>
        <v>21</v>
      </c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40" t="s">
        <v>3688</v>
      </c>
      <c r="D116" s="227"/>
      <c r="E116" s="230">
        <v>1</v>
      </c>
      <c r="F116" s="183"/>
      <c r="G116" s="183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>
        <v>42</v>
      </c>
      <c r="B117" s="172" t="s">
        <v>3735</v>
      </c>
      <c r="C117" s="219" t="s">
        <v>3736</v>
      </c>
      <c r="D117" s="174" t="s">
        <v>344</v>
      </c>
      <c r="E117" s="177">
        <v>2</v>
      </c>
      <c r="F117" s="182"/>
      <c r="G117" s="183">
        <f>E117*F117</f>
        <v>0</v>
      </c>
      <c r="H117" s="184"/>
      <c r="I117" s="196" t="s">
        <v>151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72"/>
      <c r="C118" s="240" t="s">
        <v>3681</v>
      </c>
      <c r="D118" s="227"/>
      <c r="E118" s="230">
        <v>2</v>
      </c>
      <c r="F118" s="183"/>
      <c r="G118" s="183"/>
      <c r="H118" s="184"/>
      <c r="I118" s="196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>
      <c r="A119" s="191">
        <v>43</v>
      </c>
      <c r="B119" s="172" t="s">
        <v>3737</v>
      </c>
      <c r="C119" s="219" t="s">
        <v>3738</v>
      </c>
      <c r="D119" s="174" t="s">
        <v>344</v>
      </c>
      <c r="E119" s="177">
        <v>1</v>
      </c>
      <c r="F119" s="182"/>
      <c r="G119" s="183">
        <f>E119*F119</f>
        <v>0</v>
      </c>
      <c r="H119" s="184"/>
      <c r="I119" s="196" t="s">
        <v>151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/>
      <c r="B120" s="172"/>
      <c r="C120" s="240" t="s">
        <v>3688</v>
      </c>
      <c r="D120" s="227"/>
      <c r="E120" s="230">
        <v>1</v>
      </c>
      <c r="F120" s="183"/>
      <c r="G120" s="183"/>
      <c r="H120" s="184"/>
      <c r="I120" s="196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>
        <v>44</v>
      </c>
      <c r="B121" s="172" t="s">
        <v>3739</v>
      </c>
      <c r="C121" s="219" t="s">
        <v>3740</v>
      </c>
      <c r="D121" s="174" t="s">
        <v>344</v>
      </c>
      <c r="E121" s="177">
        <v>1</v>
      </c>
      <c r="F121" s="182"/>
      <c r="G121" s="183">
        <f>E121*F121</f>
        <v>0</v>
      </c>
      <c r="H121" s="184"/>
      <c r="I121" s="196" t="s">
        <v>151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>
        <v>21</v>
      </c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>
      <c r="A122" s="191"/>
      <c r="B122" s="172"/>
      <c r="C122" s="240" t="s">
        <v>3688</v>
      </c>
      <c r="D122" s="227"/>
      <c r="E122" s="230">
        <v>1</v>
      </c>
      <c r="F122" s="183"/>
      <c r="G122" s="183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>
        <v>45</v>
      </c>
      <c r="B123" s="172" t="s">
        <v>3741</v>
      </c>
      <c r="C123" s="219" t="s">
        <v>3742</v>
      </c>
      <c r="D123" s="174" t="s">
        <v>344</v>
      </c>
      <c r="E123" s="177">
        <v>1</v>
      </c>
      <c r="F123" s="182"/>
      <c r="G123" s="183">
        <f>E123*F123</f>
        <v>0</v>
      </c>
      <c r="H123" s="184"/>
      <c r="I123" s="196" t="s">
        <v>151</v>
      </c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>
        <v>21</v>
      </c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/>
      <c r="B124" s="172"/>
      <c r="C124" s="240" t="s">
        <v>3688</v>
      </c>
      <c r="D124" s="227"/>
      <c r="E124" s="230">
        <v>1</v>
      </c>
      <c r="F124" s="183"/>
      <c r="G124" s="183"/>
      <c r="H124" s="184"/>
      <c r="I124" s="196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>
        <v>46</v>
      </c>
      <c r="B125" s="172" t="s">
        <v>3743</v>
      </c>
      <c r="C125" s="219" t="s">
        <v>3744</v>
      </c>
      <c r="D125" s="174" t="s">
        <v>344</v>
      </c>
      <c r="E125" s="177">
        <v>1</v>
      </c>
      <c r="F125" s="182"/>
      <c r="G125" s="183">
        <f>E125*F125</f>
        <v>0</v>
      </c>
      <c r="H125" s="184"/>
      <c r="I125" s="196" t="s">
        <v>151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/>
      <c r="B126" s="172"/>
      <c r="C126" s="240" t="s">
        <v>3688</v>
      </c>
      <c r="D126" s="227"/>
      <c r="E126" s="230">
        <v>1</v>
      </c>
      <c r="F126" s="183"/>
      <c r="G126" s="183"/>
      <c r="H126" s="184"/>
      <c r="I126" s="196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>
        <v>47</v>
      </c>
      <c r="B127" s="172" t="s">
        <v>3745</v>
      </c>
      <c r="C127" s="219" t="s">
        <v>3746</v>
      </c>
      <c r="D127" s="174" t="s">
        <v>344</v>
      </c>
      <c r="E127" s="177">
        <v>18</v>
      </c>
      <c r="F127" s="182"/>
      <c r="G127" s="183">
        <f>E127*F127</f>
        <v>0</v>
      </c>
      <c r="H127" s="184"/>
      <c r="I127" s="196" t="s">
        <v>207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/>
      <c r="B128" s="172"/>
      <c r="C128" s="240" t="s">
        <v>3747</v>
      </c>
      <c r="D128" s="227"/>
      <c r="E128" s="230">
        <v>16</v>
      </c>
      <c r="F128" s="183"/>
      <c r="G128" s="183"/>
      <c r="H128" s="184"/>
      <c r="I128" s="196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72"/>
      <c r="C129" s="240" t="s">
        <v>3682</v>
      </c>
      <c r="D129" s="227"/>
      <c r="E129" s="230">
        <v>2</v>
      </c>
      <c r="F129" s="183"/>
      <c r="G129" s="183"/>
      <c r="H129" s="184"/>
      <c r="I129" s="196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>
        <v>48</v>
      </c>
      <c r="B130" s="172" t="s">
        <v>3748</v>
      </c>
      <c r="C130" s="219" t="s">
        <v>3749</v>
      </c>
      <c r="D130" s="174" t="s">
        <v>774</v>
      </c>
      <c r="E130" s="177">
        <v>1132.0116</v>
      </c>
      <c r="F130" s="182"/>
      <c r="G130" s="183">
        <f>E130*F130</f>
        <v>0</v>
      </c>
      <c r="H130" s="184"/>
      <c r="I130" s="196" t="s">
        <v>207</v>
      </c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>
        <v>21</v>
      </c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>
      <c r="A131" s="190" t="s">
        <v>145</v>
      </c>
      <c r="B131" s="171" t="s">
        <v>830</v>
      </c>
      <c r="C131" s="218" t="s">
        <v>831</v>
      </c>
      <c r="D131" s="173"/>
      <c r="E131" s="176"/>
      <c r="F131" s="187">
        <f>SUM(G132:G133)</f>
        <v>0</v>
      </c>
      <c r="G131" s="188"/>
      <c r="H131" s="181"/>
      <c r="I131" s="195"/>
    </row>
    <row r="132" spans="1:60" ht="22.5" outlineLevel="1">
      <c r="A132" s="191">
        <v>49</v>
      </c>
      <c r="B132" s="172" t="s">
        <v>3750</v>
      </c>
      <c r="C132" s="219" t="s">
        <v>3751</v>
      </c>
      <c r="D132" s="174" t="s">
        <v>217</v>
      </c>
      <c r="E132" s="177">
        <v>36.89</v>
      </c>
      <c r="F132" s="182"/>
      <c r="G132" s="183">
        <f>E132*F132</f>
        <v>0</v>
      </c>
      <c r="H132" s="184"/>
      <c r="I132" s="196" t="s">
        <v>151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/>
      <c r="B133" s="172"/>
      <c r="C133" s="240" t="s">
        <v>3719</v>
      </c>
      <c r="D133" s="227"/>
      <c r="E133" s="230">
        <v>36.89</v>
      </c>
      <c r="F133" s="183"/>
      <c r="G133" s="183"/>
      <c r="H133" s="184"/>
      <c r="I133" s="196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>
      <c r="A134" s="190" t="s">
        <v>145</v>
      </c>
      <c r="B134" s="171" t="s">
        <v>3752</v>
      </c>
      <c r="C134" s="218" t="s">
        <v>3753</v>
      </c>
      <c r="D134" s="173"/>
      <c r="E134" s="176"/>
      <c r="F134" s="187">
        <f>SUM(G135:G143)</f>
        <v>0</v>
      </c>
      <c r="G134" s="188"/>
      <c r="H134" s="181"/>
      <c r="I134" s="195"/>
    </row>
    <row r="135" spans="1:60" outlineLevel="1">
      <c r="A135" s="191">
        <v>50</v>
      </c>
      <c r="B135" s="172" t="s">
        <v>3754</v>
      </c>
      <c r="C135" s="219" t="s">
        <v>3755</v>
      </c>
      <c r="D135" s="174" t="s">
        <v>3756</v>
      </c>
      <c r="E135" s="177">
        <v>72</v>
      </c>
      <c r="F135" s="182"/>
      <c r="G135" s="183">
        <f>E135*F135</f>
        <v>0</v>
      </c>
      <c r="H135" s="184"/>
      <c r="I135" s="196" t="s">
        <v>151</v>
      </c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>
        <v>21</v>
      </c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>
      <c r="A136" s="191">
        <v>51</v>
      </c>
      <c r="B136" s="172" t="s">
        <v>3757</v>
      </c>
      <c r="C136" s="219" t="s">
        <v>3758</v>
      </c>
      <c r="D136" s="174" t="s">
        <v>211</v>
      </c>
      <c r="E136" s="177">
        <v>1</v>
      </c>
      <c r="F136" s="182"/>
      <c r="G136" s="183">
        <f>E136*F136</f>
        <v>0</v>
      </c>
      <c r="H136" s="184"/>
      <c r="I136" s="196" t="s">
        <v>151</v>
      </c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>
        <v>21</v>
      </c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>
        <v>52</v>
      </c>
      <c r="B137" s="172" t="s">
        <v>3759</v>
      </c>
      <c r="C137" s="219" t="s">
        <v>3760</v>
      </c>
      <c r="D137" s="174" t="s">
        <v>211</v>
      </c>
      <c r="E137" s="177">
        <v>1</v>
      </c>
      <c r="F137" s="182"/>
      <c r="G137" s="183">
        <f>E137*F137</f>
        <v>0</v>
      </c>
      <c r="H137" s="184"/>
      <c r="I137" s="196" t="s">
        <v>151</v>
      </c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>
        <v>21</v>
      </c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/>
      <c r="B138" s="169" t="s">
        <v>3761</v>
      </c>
      <c r="C138" s="221"/>
      <c r="D138" s="192"/>
      <c r="E138" s="193"/>
      <c r="F138" s="194"/>
      <c r="G138" s="189"/>
      <c r="H138" s="184"/>
      <c r="I138" s="196"/>
      <c r="J138" s="164"/>
      <c r="K138" s="164">
        <v>1</v>
      </c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/>
      <c r="B139" s="169" t="s">
        <v>3762</v>
      </c>
      <c r="C139" s="221"/>
      <c r="D139" s="192"/>
      <c r="E139" s="193"/>
      <c r="F139" s="194"/>
      <c r="G139" s="189"/>
      <c r="H139" s="184"/>
      <c r="I139" s="196"/>
      <c r="J139" s="164"/>
      <c r="K139" s="164">
        <v>2</v>
      </c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>
        <v>53</v>
      </c>
      <c r="B140" s="172" t="s">
        <v>3763</v>
      </c>
      <c r="C140" s="219" t="s">
        <v>3764</v>
      </c>
      <c r="D140" s="174" t="s">
        <v>344</v>
      </c>
      <c r="E140" s="177">
        <v>2</v>
      </c>
      <c r="F140" s="182"/>
      <c r="G140" s="183">
        <f>E140*F140</f>
        <v>0</v>
      </c>
      <c r="H140" s="184" t="s">
        <v>3658</v>
      </c>
      <c r="I140" s="196" t="s">
        <v>207</v>
      </c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>
        <v>21</v>
      </c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/>
      <c r="B141" s="172"/>
      <c r="C141" s="220" t="s">
        <v>3765</v>
      </c>
      <c r="D141" s="175"/>
      <c r="E141" s="178"/>
      <c r="F141" s="185"/>
      <c r="G141" s="186"/>
      <c r="H141" s="184"/>
      <c r="I141" s="196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5" t="str">
        <f>C141</f>
        <v>týdenní prostorový termostat, týdenní program, prac. tep. 0-45C, vč. přísl. a mont.</v>
      </c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>
        <v>54</v>
      </c>
      <c r="B142" s="172" t="s">
        <v>3766</v>
      </c>
      <c r="C142" s="219" t="s">
        <v>3767</v>
      </c>
      <c r="D142" s="174" t="s">
        <v>211</v>
      </c>
      <c r="E142" s="177">
        <v>1</v>
      </c>
      <c r="F142" s="182"/>
      <c r="G142" s="183">
        <f>E142*F142</f>
        <v>0</v>
      </c>
      <c r="H142" s="184"/>
      <c r="I142" s="196" t="s">
        <v>151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ht="13.5" outlineLevel="1" thickBot="1">
      <c r="A143" s="206"/>
      <c r="B143" s="207"/>
      <c r="C143" s="253" t="s">
        <v>3765</v>
      </c>
      <c r="D143" s="249"/>
      <c r="E143" s="250"/>
      <c r="F143" s="251"/>
      <c r="G143" s="252"/>
      <c r="H143" s="212"/>
      <c r="I143" s="213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5" t="str">
        <f>C143</f>
        <v>týdenní prostorový termostat, týdenní program, prac. tep. 0-45C, vč. přísl. a mont.</v>
      </c>
      <c r="BB143" s="164"/>
      <c r="BC143" s="164"/>
      <c r="BD143" s="164"/>
      <c r="BE143" s="164"/>
      <c r="BF143" s="164"/>
      <c r="BG143" s="164"/>
      <c r="BH143" s="164"/>
    </row>
    <row r="144" spans="1:60" hidden="1">
      <c r="C144" s="105"/>
      <c r="AK144">
        <f>SUM(AK1:AK143)</f>
        <v>0</v>
      </c>
      <c r="AL144">
        <f>SUM(AL1:AL143)</f>
        <v>0</v>
      </c>
      <c r="AN144">
        <v>15</v>
      </c>
      <c r="AO144">
        <v>21</v>
      </c>
    </row>
    <row r="145" spans="1:41" ht="13.5" hidden="1" thickBot="1">
      <c r="A145" s="235"/>
      <c r="B145" s="236" t="s">
        <v>212</v>
      </c>
      <c r="C145" s="242"/>
      <c r="D145" s="237"/>
      <c r="E145" s="237"/>
      <c r="F145" s="237"/>
      <c r="G145" s="238">
        <f>F8+F12+F16+F22+F24+F41+F62+F90+F131+F134</f>
        <v>0</v>
      </c>
      <c r="AN145">
        <f>SUMIF(AM8:AM144,AN144,G8:G144)</f>
        <v>0</v>
      </c>
      <c r="AO145">
        <f>SUMIF(AM8:AM144,AO144,G8:G144)</f>
        <v>0</v>
      </c>
    </row>
  </sheetData>
  <sheetProtection password="D8FF" sheet="1"/>
  <mergeCells count="29">
    <mergeCell ref="F134:G134"/>
    <mergeCell ref="B138:G138"/>
    <mergeCell ref="B139:G139"/>
    <mergeCell ref="C141:G141"/>
    <mergeCell ref="C143:G143"/>
    <mergeCell ref="B66:G66"/>
    <mergeCell ref="F90:G90"/>
    <mergeCell ref="C92:G92"/>
    <mergeCell ref="C95:G95"/>
    <mergeCell ref="C98:G98"/>
    <mergeCell ref="F131:G131"/>
    <mergeCell ref="C44:G44"/>
    <mergeCell ref="C48:G48"/>
    <mergeCell ref="C52:G52"/>
    <mergeCell ref="C56:G56"/>
    <mergeCell ref="F62:G62"/>
    <mergeCell ref="B65:G65"/>
    <mergeCell ref="F12:G12"/>
    <mergeCell ref="F16:G16"/>
    <mergeCell ref="F22:G22"/>
    <mergeCell ref="F24:G24"/>
    <mergeCell ref="F41:G41"/>
    <mergeCell ref="B42:G42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94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125</v>
      </c>
      <c r="C4" s="168" t="s">
        <v>126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3768</v>
      </c>
      <c r="C8" s="218" t="s">
        <v>126</v>
      </c>
      <c r="D8" s="173"/>
      <c r="E8" s="176"/>
      <c r="F8" s="179">
        <f>SUM(G9:G92)</f>
        <v>0</v>
      </c>
      <c r="G8" s="180"/>
      <c r="H8" s="181"/>
      <c r="I8" s="195"/>
      <c r="J8" s="54"/>
    </row>
    <row r="9" spans="1:60" ht="33.75" outlineLevel="1">
      <c r="A9" s="191">
        <v>1</v>
      </c>
      <c r="B9" s="172" t="s">
        <v>56</v>
      </c>
      <c r="C9" s="219" t="s">
        <v>3769</v>
      </c>
      <c r="D9" s="174" t="s">
        <v>3172</v>
      </c>
      <c r="E9" s="177">
        <v>1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67.5" outlineLevel="1">
      <c r="A10" s="191"/>
      <c r="B10" s="172"/>
      <c r="C10" s="220" t="s">
        <v>3770</v>
      </c>
      <c r="D10" s="175"/>
      <c r="E10" s="178"/>
      <c r="F10" s="185"/>
      <c r="G10" s="186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rekuperátor s min.účinností 85%, filtry, vestavěný el.dohřívač, pružné manžety 4ks.  Včetně digitálního systému MaR -  včetně servopohonu bypassu, servopohonu uzavírací klapky nasávání, uzavírací klapky výfuku, manostatů pro signalizaci zanesení filtrů, čidel venkovní teploty, odváděného vzduchu, odpadního vzduchu, přiváděného vzduchu. Včetně kompletního prokabelování systému, dodávky a montáže kabelových rozvodů, zprovoznění, nastavení parametrů, zaškolení obsluhy. Regulace má vestavěný webserver s možností ovládání zařízení přes internet. Podrobná specifikace zařízení je uvedena v části projektu č. D.1.4.03-03 - Podrobná specifikace prvků. Jedná se o minimální doporučený standart zařízení.</v>
      </c>
      <c r="BB10" s="164"/>
      <c r="BC10" s="164"/>
      <c r="BD10" s="164"/>
      <c r="BE10" s="164"/>
      <c r="BF10" s="164"/>
      <c r="BG10" s="164"/>
      <c r="BH10" s="164"/>
    </row>
    <row r="11" spans="1:60" ht="33.75" outlineLevel="1">
      <c r="A11" s="191">
        <v>2</v>
      </c>
      <c r="B11" s="172" t="s">
        <v>58</v>
      </c>
      <c r="C11" s="219" t="s">
        <v>3771</v>
      </c>
      <c r="D11" s="174" t="s">
        <v>1242</v>
      </c>
      <c r="E11" s="177">
        <v>1</v>
      </c>
      <c r="F11" s="182"/>
      <c r="G11" s="183">
        <f>E11*F11</f>
        <v>0</v>
      </c>
      <c r="H11" s="184"/>
      <c r="I11" s="196" t="s">
        <v>151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>
      <c r="A12" s="191"/>
      <c r="B12" s="172"/>
      <c r="C12" s="220" t="s">
        <v>3772</v>
      </c>
      <c r="D12" s="175"/>
      <c r="E12" s="178"/>
      <c r="F12" s="185"/>
      <c r="G12" s="186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 t="str">
        <f>C12</f>
        <v>indikace poruchových stavů. Umožňuje uživatelský přístup k běžným funkcím nebo k naprogramování provozních režimů, které lze provozovat v ručním nebo automatickém režimu dle nastavení týdenního programu.</v>
      </c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>
        <v>3</v>
      </c>
      <c r="B13" s="172" t="s">
        <v>550</v>
      </c>
      <c r="C13" s="219" t="s">
        <v>3773</v>
      </c>
      <c r="D13" s="174" t="s">
        <v>3172</v>
      </c>
      <c r="E13" s="177">
        <v>1</v>
      </c>
      <c r="F13" s="182"/>
      <c r="G13" s="183">
        <f>E13*F13</f>
        <v>0</v>
      </c>
      <c r="H13" s="184"/>
      <c r="I13" s="196" t="s">
        <v>151</v>
      </c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ht="22.5" outlineLevel="1">
      <c r="A14" s="191">
        <v>4</v>
      </c>
      <c r="B14" s="172" t="s">
        <v>643</v>
      </c>
      <c r="C14" s="219" t="s">
        <v>3774</v>
      </c>
      <c r="D14" s="174" t="s">
        <v>1242</v>
      </c>
      <c r="E14" s="177">
        <v>1</v>
      </c>
      <c r="F14" s="182"/>
      <c r="G14" s="183">
        <f>E14*F14</f>
        <v>0</v>
      </c>
      <c r="H14" s="184"/>
      <c r="I14" s="196" t="s">
        <v>151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ht="22.5" outlineLevel="1">
      <c r="A15" s="191">
        <v>5</v>
      </c>
      <c r="B15" s="172" t="s">
        <v>678</v>
      </c>
      <c r="C15" s="219" t="s">
        <v>3775</v>
      </c>
      <c r="D15" s="174" t="s">
        <v>1242</v>
      </c>
      <c r="E15" s="177">
        <v>1</v>
      </c>
      <c r="F15" s="182"/>
      <c r="G15" s="183">
        <f>E15*F15</f>
        <v>0</v>
      </c>
      <c r="H15" s="184"/>
      <c r="I15" s="196" t="s">
        <v>151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ht="22.5" outlineLevel="1">
      <c r="A16" s="191">
        <v>6</v>
      </c>
      <c r="B16" s="172" t="s">
        <v>3776</v>
      </c>
      <c r="C16" s="219" t="s">
        <v>3777</v>
      </c>
      <c r="D16" s="174" t="s">
        <v>1242</v>
      </c>
      <c r="E16" s="177">
        <v>2</v>
      </c>
      <c r="F16" s="182"/>
      <c r="G16" s="183">
        <f>E16*F16</f>
        <v>0</v>
      </c>
      <c r="H16" s="184"/>
      <c r="I16" s="196" t="s">
        <v>151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ht="22.5" outlineLevel="1">
      <c r="A17" s="191">
        <v>7</v>
      </c>
      <c r="B17" s="172" t="s">
        <v>3778</v>
      </c>
      <c r="C17" s="219" t="s">
        <v>3779</v>
      </c>
      <c r="D17" s="174" t="s">
        <v>1242</v>
      </c>
      <c r="E17" s="177">
        <v>1</v>
      </c>
      <c r="F17" s="182"/>
      <c r="G17" s="183">
        <f>E17*F17</f>
        <v>0</v>
      </c>
      <c r="H17" s="184"/>
      <c r="I17" s="196" t="s">
        <v>151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22.5" outlineLevel="1">
      <c r="A18" s="191">
        <v>8</v>
      </c>
      <c r="B18" s="172" t="s">
        <v>2679</v>
      </c>
      <c r="C18" s="219" t="s">
        <v>3780</v>
      </c>
      <c r="D18" s="174" t="s">
        <v>1242</v>
      </c>
      <c r="E18" s="177">
        <v>3</v>
      </c>
      <c r="F18" s="182"/>
      <c r="G18" s="183">
        <f>E18*F18</f>
        <v>0</v>
      </c>
      <c r="H18" s="184"/>
      <c r="I18" s="196" t="s">
        <v>151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ht="22.5" outlineLevel="1">
      <c r="A19" s="191">
        <v>9</v>
      </c>
      <c r="B19" s="172" t="s">
        <v>3781</v>
      </c>
      <c r="C19" s="219" t="s">
        <v>3782</v>
      </c>
      <c r="D19" s="174" t="s">
        <v>1242</v>
      </c>
      <c r="E19" s="177">
        <v>3</v>
      </c>
      <c r="F19" s="182"/>
      <c r="G19" s="183">
        <f>E19*F19</f>
        <v>0</v>
      </c>
      <c r="H19" s="184"/>
      <c r="I19" s="196" t="s">
        <v>151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ht="22.5" outlineLevel="1">
      <c r="A20" s="191">
        <v>10</v>
      </c>
      <c r="B20" s="172" t="s">
        <v>3783</v>
      </c>
      <c r="C20" s="219" t="s">
        <v>3784</v>
      </c>
      <c r="D20" s="174" t="s">
        <v>1242</v>
      </c>
      <c r="E20" s="177">
        <v>3</v>
      </c>
      <c r="F20" s="182"/>
      <c r="G20" s="183">
        <f>E20*F20</f>
        <v>0</v>
      </c>
      <c r="H20" s="184"/>
      <c r="I20" s="196" t="s">
        <v>151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ht="22.5" outlineLevel="1">
      <c r="A21" s="191">
        <v>11</v>
      </c>
      <c r="B21" s="172" t="s">
        <v>281</v>
      </c>
      <c r="C21" s="219" t="s">
        <v>3785</v>
      </c>
      <c r="D21" s="174" t="s">
        <v>1242</v>
      </c>
      <c r="E21" s="177">
        <v>2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ht="22.5" outlineLevel="1">
      <c r="A22" s="191">
        <v>12</v>
      </c>
      <c r="B22" s="172" t="s">
        <v>3786</v>
      </c>
      <c r="C22" s="219" t="s">
        <v>3787</v>
      </c>
      <c r="D22" s="174" t="s">
        <v>1242</v>
      </c>
      <c r="E22" s="177">
        <v>4</v>
      </c>
      <c r="F22" s="182"/>
      <c r="G22" s="183">
        <f>E22*F22</f>
        <v>0</v>
      </c>
      <c r="H22" s="184"/>
      <c r="I22" s="196" t="s">
        <v>151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ht="22.5" outlineLevel="1">
      <c r="A23" s="191">
        <v>13</v>
      </c>
      <c r="B23" s="172" t="s">
        <v>3788</v>
      </c>
      <c r="C23" s="219" t="s">
        <v>3789</v>
      </c>
      <c r="D23" s="174" t="s">
        <v>1242</v>
      </c>
      <c r="E23" s="177">
        <v>4</v>
      </c>
      <c r="F23" s="182"/>
      <c r="G23" s="183">
        <f>E23*F23</f>
        <v>0</v>
      </c>
      <c r="H23" s="184"/>
      <c r="I23" s="196" t="s">
        <v>151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ht="33.75" outlineLevel="1">
      <c r="A24" s="191">
        <v>14</v>
      </c>
      <c r="B24" s="172" t="s">
        <v>3790</v>
      </c>
      <c r="C24" s="219" t="s">
        <v>3791</v>
      </c>
      <c r="D24" s="174" t="s">
        <v>1242</v>
      </c>
      <c r="E24" s="177">
        <v>1</v>
      </c>
      <c r="F24" s="182"/>
      <c r="G24" s="183">
        <f>E24*F24</f>
        <v>0</v>
      </c>
      <c r="H24" s="184"/>
      <c r="I24" s="196" t="s">
        <v>151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20" t="s">
        <v>3792</v>
      </c>
      <c r="D25" s="175"/>
      <c r="E25" s="178"/>
      <c r="F25" s="185"/>
      <c r="G25" s="186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5" t="str">
        <f>C25</f>
        <v>panely, provedení a montáž v souladu s technickými předpisy výrobce sendvičových panelů</v>
      </c>
      <c r="BB25" s="164"/>
      <c r="BC25" s="164"/>
      <c r="BD25" s="164"/>
      <c r="BE25" s="164"/>
      <c r="BF25" s="164"/>
      <c r="BG25" s="164"/>
      <c r="BH25" s="164"/>
    </row>
    <row r="26" spans="1:60" ht="33.75" outlineLevel="1">
      <c r="A26" s="191">
        <v>15</v>
      </c>
      <c r="B26" s="172" t="s">
        <v>3793</v>
      </c>
      <c r="C26" s="219" t="s">
        <v>3794</v>
      </c>
      <c r="D26" s="174" t="s">
        <v>1242</v>
      </c>
      <c r="E26" s="177">
        <v>1</v>
      </c>
      <c r="F26" s="182"/>
      <c r="G26" s="183">
        <f>E26*F26</f>
        <v>0</v>
      </c>
      <c r="H26" s="184"/>
      <c r="I26" s="196" t="s">
        <v>151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20" t="s">
        <v>3792</v>
      </c>
      <c r="D27" s="175"/>
      <c r="E27" s="178"/>
      <c r="F27" s="185"/>
      <c r="G27" s="186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5" t="str">
        <f>C27</f>
        <v>panely, provedení a montáž v souladu s technickými předpisy výrobce sendvičových panelů</v>
      </c>
      <c r="BB27" s="164"/>
      <c r="BC27" s="164"/>
      <c r="BD27" s="164"/>
      <c r="BE27" s="164"/>
      <c r="BF27" s="164"/>
      <c r="BG27" s="164"/>
      <c r="BH27" s="164"/>
    </row>
    <row r="28" spans="1:60" ht="22.5" outlineLevel="1">
      <c r="A28" s="191">
        <v>16</v>
      </c>
      <c r="B28" s="172" t="s">
        <v>3795</v>
      </c>
      <c r="C28" s="219" t="s">
        <v>3796</v>
      </c>
      <c r="D28" s="174" t="s">
        <v>249</v>
      </c>
      <c r="E28" s="177">
        <v>73</v>
      </c>
      <c r="F28" s="182"/>
      <c r="G28" s="183">
        <f>E28*F28</f>
        <v>0</v>
      </c>
      <c r="H28" s="184"/>
      <c r="I28" s="196" t="s">
        <v>151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22.5" outlineLevel="1">
      <c r="A29" s="191">
        <v>17</v>
      </c>
      <c r="B29" s="172" t="s">
        <v>3797</v>
      </c>
      <c r="C29" s="219" t="s">
        <v>3798</v>
      </c>
      <c r="D29" s="174" t="s">
        <v>249</v>
      </c>
      <c r="E29" s="177">
        <v>11</v>
      </c>
      <c r="F29" s="182"/>
      <c r="G29" s="183">
        <f>E29*F29</f>
        <v>0</v>
      </c>
      <c r="H29" s="184"/>
      <c r="I29" s="196" t="s">
        <v>151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ht="22.5" outlineLevel="1">
      <c r="A30" s="191">
        <v>18</v>
      </c>
      <c r="B30" s="172" t="s">
        <v>3799</v>
      </c>
      <c r="C30" s="219" t="s">
        <v>3800</v>
      </c>
      <c r="D30" s="174" t="s">
        <v>217</v>
      </c>
      <c r="E30" s="177">
        <v>7</v>
      </c>
      <c r="F30" s="182"/>
      <c r="G30" s="183">
        <f>E30*F30</f>
        <v>0</v>
      </c>
      <c r="H30" s="184"/>
      <c r="I30" s="196" t="s">
        <v>151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ht="22.5" outlineLevel="1">
      <c r="A31" s="191">
        <v>19</v>
      </c>
      <c r="B31" s="172" t="s">
        <v>391</v>
      </c>
      <c r="C31" s="219" t="s">
        <v>3801</v>
      </c>
      <c r="D31" s="174" t="s">
        <v>249</v>
      </c>
      <c r="E31" s="177">
        <v>4</v>
      </c>
      <c r="F31" s="182"/>
      <c r="G31" s="183">
        <f>E31*F31</f>
        <v>0</v>
      </c>
      <c r="H31" s="184"/>
      <c r="I31" s="196" t="s">
        <v>151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>
        <v>20</v>
      </c>
      <c r="B32" s="172" t="s">
        <v>3802</v>
      </c>
      <c r="C32" s="219" t="s">
        <v>3803</v>
      </c>
      <c r="D32" s="174" t="s">
        <v>1242</v>
      </c>
      <c r="E32" s="177">
        <v>36</v>
      </c>
      <c r="F32" s="182"/>
      <c r="G32" s="183">
        <f>E32*F32</f>
        <v>0</v>
      </c>
      <c r="H32" s="184"/>
      <c r="I32" s="196" t="s">
        <v>151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21</v>
      </c>
      <c r="B33" s="172" t="s">
        <v>3804</v>
      </c>
      <c r="C33" s="219" t="s">
        <v>3805</v>
      </c>
      <c r="D33" s="174" t="s">
        <v>1242</v>
      </c>
      <c r="E33" s="177">
        <v>5</v>
      </c>
      <c r="F33" s="182"/>
      <c r="G33" s="183">
        <f>E33*F33</f>
        <v>0</v>
      </c>
      <c r="H33" s="184"/>
      <c r="I33" s="196" t="s">
        <v>151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22</v>
      </c>
      <c r="B34" s="172" t="s">
        <v>3806</v>
      </c>
      <c r="C34" s="219" t="s">
        <v>3807</v>
      </c>
      <c r="D34" s="174" t="s">
        <v>217</v>
      </c>
      <c r="E34" s="177">
        <v>8</v>
      </c>
      <c r="F34" s="182"/>
      <c r="G34" s="183">
        <f>E34*F34</f>
        <v>0</v>
      </c>
      <c r="H34" s="184"/>
      <c r="I34" s="196" t="s">
        <v>151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>
        <v>23</v>
      </c>
      <c r="B35" s="172" t="s">
        <v>3808</v>
      </c>
      <c r="C35" s="219" t="s">
        <v>3809</v>
      </c>
      <c r="D35" s="174" t="s">
        <v>217</v>
      </c>
      <c r="E35" s="177">
        <v>50</v>
      </c>
      <c r="F35" s="182"/>
      <c r="G35" s="183">
        <f>E35*F35</f>
        <v>0</v>
      </c>
      <c r="H35" s="184"/>
      <c r="I35" s="196" t="s">
        <v>151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24</v>
      </c>
      <c r="B36" s="172" t="s">
        <v>3810</v>
      </c>
      <c r="C36" s="219" t="s">
        <v>3811</v>
      </c>
      <c r="D36" s="174" t="s">
        <v>3172</v>
      </c>
      <c r="E36" s="177">
        <v>1</v>
      </c>
      <c r="F36" s="182"/>
      <c r="G36" s="183">
        <f>E36*F36</f>
        <v>0</v>
      </c>
      <c r="H36" s="184"/>
      <c r="I36" s="196" t="s">
        <v>151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25</v>
      </c>
      <c r="B37" s="172" t="s">
        <v>3812</v>
      </c>
      <c r="C37" s="219" t="s">
        <v>3813</v>
      </c>
      <c r="D37" s="174" t="s">
        <v>3172</v>
      </c>
      <c r="E37" s="177">
        <v>1</v>
      </c>
      <c r="F37" s="182"/>
      <c r="G37" s="183">
        <f>E37*F37</f>
        <v>0</v>
      </c>
      <c r="H37" s="184"/>
      <c r="I37" s="196" t="s">
        <v>151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ht="22.5" outlineLevel="1">
      <c r="A38" s="191">
        <v>26</v>
      </c>
      <c r="B38" s="172" t="s">
        <v>3814</v>
      </c>
      <c r="C38" s="219" t="s">
        <v>3815</v>
      </c>
      <c r="D38" s="174" t="s">
        <v>3172</v>
      </c>
      <c r="E38" s="177">
        <v>1</v>
      </c>
      <c r="F38" s="182"/>
      <c r="G38" s="183">
        <f>E38*F38</f>
        <v>0</v>
      </c>
      <c r="H38" s="184"/>
      <c r="I38" s="196" t="s">
        <v>151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ht="22.5" outlineLevel="1">
      <c r="A39" s="191">
        <v>27</v>
      </c>
      <c r="B39" s="172" t="s">
        <v>3816</v>
      </c>
      <c r="C39" s="219" t="s">
        <v>3817</v>
      </c>
      <c r="D39" s="174" t="s">
        <v>3172</v>
      </c>
      <c r="E39" s="177">
        <v>1</v>
      </c>
      <c r="F39" s="182"/>
      <c r="G39" s="183">
        <f>E39*F39</f>
        <v>0</v>
      </c>
      <c r="H39" s="184"/>
      <c r="I39" s="196" t="s">
        <v>151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ht="33.75" outlineLevel="1">
      <c r="A40" s="191">
        <v>28</v>
      </c>
      <c r="B40" s="172" t="s">
        <v>3818</v>
      </c>
      <c r="C40" s="219" t="s">
        <v>3819</v>
      </c>
      <c r="D40" s="174" t="s">
        <v>3172</v>
      </c>
      <c r="E40" s="177">
        <v>1</v>
      </c>
      <c r="F40" s="182"/>
      <c r="G40" s="183">
        <f>E40*F40</f>
        <v>0</v>
      </c>
      <c r="H40" s="184"/>
      <c r="I40" s="196" t="s">
        <v>151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ht="67.5" outlineLevel="1">
      <c r="A41" s="191"/>
      <c r="B41" s="172"/>
      <c r="C41" s="220" t="s">
        <v>3820</v>
      </c>
      <c r="D41" s="175"/>
      <c r="E41" s="178"/>
      <c r="F41" s="185"/>
      <c r="G41" s="186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5" t="str">
        <f>C41</f>
        <v>rekuperátor s min.účinností 85%, filtry , pružné manžety 4ks.  Včetně digitálního systému MaR -  včetně servopohonu bypassu, servopohonu uzavírací klapky nasávání, uzavírací klapky výfuku, manostatů pro signalizaci zanesení filtrů, čidel venkovní teploty, odváděného vzduchu, odpadního vzduchu, přiváděného vzduchu. Včetně kompletního prokabelování systému, dodávky a montáže kabelových rozvodů, zprovoznění, nastavení parametrů, zaškolení obsluhy. Regulace má vestavěný webserver s možností ovládání zařízení přes internet. Podrobná specifikace zařízení je uvedena v části projektu č. D.1.4.03-03 - Podrobná specifikace prvků. Jedná se o minimální doporučený standart zařízení.</v>
      </c>
      <c r="BB41" s="164"/>
      <c r="BC41" s="164"/>
      <c r="BD41" s="164"/>
      <c r="BE41" s="164"/>
      <c r="BF41" s="164"/>
      <c r="BG41" s="164"/>
      <c r="BH41" s="164"/>
    </row>
    <row r="42" spans="1:60" ht="33.75" outlineLevel="1">
      <c r="A42" s="191">
        <v>29</v>
      </c>
      <c r="B42" s="172" t="s">
        <v>3821</v>
      </c>
      <c r="C42" s="219" t="s">
        <v>3822</v>
      </c>
      <c r="D42" s="174" t="s">
        <v>1242</v>
      </c>
      <c r="E42" s="177">
        <v>1</v>
      </c>
      <c r="F42" s="182"/>
      <c r="G42" s="183">
        <f>E42*F42</f>
        <v>0</v>
      </c>
      <c r="H42" s="184"/>
      <c r="I42" s="196" t="s">
        <v>151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ht="22.5" outlineLevel="1">
      <c r="A43" s="191"/>
      <c r="B43" s="172"/>
      <c r="C43" s="220" t="s">
        <v>3772</v>
      </c>
      <c r="D43" s="175"/>
      <c r="E43" s="178"/>
      <c r="F43" s="185"/>
      <c r="G43" s="186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5" t="str">
        <f>C43</f>
        <v>indikace poruchových stavů. Umožňuje uživatelský přístup k běžným funkcím nebo k naprogramování provozních režimů, které lze provozovat v ručním nebo automatickém režimu dle nastavení týdenního programu.</v>
      </c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>
        <v>30</v>
      </c>
      <c r="B44" s="172" t="s">
        <v>3823</v>
      </c>
      <c r="C44" s="219" t="s">
        <v>3824</v>
      </c>
      <c r="D44" s="174" t="s">
        <v>3172</v>
      </c>
      <c r="E44" s="177">
        <v>1</v>
      </c>
      <c r="F44" s="182"/>
      <c r="G44" s="183">
        <f>E44*F44</f>
        <v>0</v>
      </c>
      <c r="H44" s="184"/>
      <c r="I44" s="196" t="s">
        <v>151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ht="22.5" outlineLevel="1">
      <c r="A45" s="191">
        <v>31</v>
      </c>
      <c r="B45" s="172" t="s">
        <v>3825</v>
      </c>
      <c r="C45" s="219" t="s">
        <v>3826</v>
      </c>
      <c r="D45" s="174" t="s">
        <v>1242</v>
      </c>
      <c r="E45" s="177">
        <v>1</v>
      </c>
      <c r="F45" s="182"/>
      <c r="G45" s="183">
        <f>E45*F45</f>
        <v>0</v>
      </c>
      <c r="H45" s="184"/>
      <c r="I45" s="196" t="s">
        <v>151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ht="22.5" outlineLevel="1">
      <c r="A46" s="191">
        <v>32</v>
      </c>
      <c r="B46" s="172" t="s">
        <v>3827</v>
      </c>
      <c r="C46" s="219" t="s">
        <v>3828</v>
      </c>
      <c r="D46" s="174" t="s">
        <v>1242</v>
      </c>
      <c r="E46" s="177">
        <v>1</v>
      </c>
      <c r="F46" s="182"/>
      <c r="G46" s="183">
        <f>E46*F46</f>
        <v>0</v>
      </c>
      <c r="H46" s="184"/>
      <c r="I46" s="196" t="s">
        <v>151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22.5" outlineLevel="1">
      <c r="A47" s="191">
        <v>33</v>
      </c>
      <c r="B47" s="172" t="s">
        <v>3829</v>
      </c>
      <c r="C47" s="219" t="s">
        <v>3830</v>
      </c>
      <c r="D47" s="174" t="s">
        <v>1242</v>
      </c>
      <c r="E47" s="177">
        <v>1</v>
      </c>
      <c r="F47" s="182"/>
      <c r="G47" s="183">
        <f>E47*F47</f>
        <v>0</v>
      </c>
      <c r="H47" s="184"/>
      <c r="I47" s="196" t="s">
        <v>151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22.5" outlineLevel="1">
      <c r="A48" s="191">
        <v>34</v>
      </c>
      <c r="B48" s="172" t="s">
        <v>3831</v>
      </c>
      <c r="C48" s="219" t="s">
        <v>3832</v>
      </c>
      <c r="D48" s="174" t="s">
        <v>1242</v>
      </c>
      <c r="E48" s="177">
        <v>1</v>
      </c>
      <c r="F48" s="182"/>
      <c r="G48" s="183">
        <f>E48*F48</f>
        <v>0</v>
      </c>
      <c r="H48" s="184"/>
      <c r="I48" s="196" t="s">
        <v>151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ht="22.5" outlineLevel="1">
      <c r="A49" s="191">
        <v>35</v>
      </c>
      <c r="B49" s="172" t="s">
        <v>1915</v>
      </c>
      <c r="C49" s="219" t="s">
        <v>3833</v>
      </c>
      <c r="D49" s="174" t="s">
        <v>1242</v>
      </c>
      <c r="E49" s="177">
        <v>3</v>
      </c>
      <c r="F49" s="182"/>
      <c r="G49" s="183">
        <f>E49*F49</f>
        <v>0</v>
      </c>
      <c r="H49" s="184"/>
      <c r="I49" s="196" t="s">
        <v>151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ht="22.5" outlineLevel="1">
      <c r="A50" s="191">
        <v>36</v>
      </c>
      <c r="B50" s="172" t="s">
        <v>3834</v>
      </c>
      <c r="C50" s="219" t="s">
        <v>3835</v>
      </c>
      <c r="D50" s="174" t="s">
        <v>1242</v>
      </c>
      <c r="E50" s="177">
        <v>1</v>
      </c>
      <c r="F50" s="182"/>
      <c r="G50" s="183">
        <f>E50*F50</f>
        <v>0</v>
      </c>
      <c r="H50" s="184"/>
      <c r="I50" s="196" t="s">
        <v>151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>
      <c r="A51" s="191">
        <v>37</v>
      </c>
      <c r="B51" s="172" t="s">
        <v>3836</v>
      </c>
      <c r="C51" s="219" t="s">
        <v>3837</v>
      </c>
      <c r="D51" s="174" t="s">
        <v>1242</v>
      </c>
      <c r="E51" s="177">
        <v>1</v>
      </c>
      <c r="F51" s="182"/>
      <c r="G51" s="183">
        <f>E51*F51</f>
        <v>0</v>
      </c>
      <c r="H51" s="184"/>
      <c r="I51" s="196" t="s">
        <v>151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ht="22.5" outlineLevel="1">
      <c r="A52" s="191">
        <v>38</v>
      </c>
      <c r="B52" s="172" t="s">
        <v>3838</v>
      </c>
      <c r="C52" s="219" t="s">
        <v>3839</v>
      </c>
      <c r="D52" s="174" t="s">
        <v>1242</v>
      </c>
      <c r="E52" s="177">
        <v>1</v>
      </c>
      <c r="F52" s="182"/>
      <c r="G52" s="183">
        <f>E52*F52</f>
        <v>0</v>
      </c>
      <c r="H52" s="184"/>
      <c r="I52" s="196" t="s">
        <v>151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ht="22.5" outlineLevel="1">
      <c r="A53" s="191">
        <v>39</v>
      </c>
      <c r="B53" s="172" t="s">
        <v>3840</v>
      </c>
      <c r="C53" s="219" t="s">
        <v>3841</v>
      </c>
      <c r="D53" s="174" t="s">
        <v>1242</v>
      </c>
      <c r="E53" s="177">
        <v>4</v>
      </c>
      <c r="F53" s="182"/>
      <c r="G53" s="183">
        <f>E53*F53</f>
        <v>0</v>
      </c>
      <c r="H53" s="184"/>
      <c r="I53" s="196" t="s">
        <v>151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ht="22.5" outlineLevel="1">
      <c r="A54" s="191">
        <v>40</v>
      </c>
      <c r="B54" s="172" t="s">
        <v>3842</v>
      </c>
      <c r="C54" s="219" t="s">
        <v>3843</v>
      </c>
      <c r="D54" s="174" t="s">
        <v>1242</v>
      </c>
      <c r="E54" s="177">
        <v>4</v>
      </c>
      <c r="F54" s="182"/>
      <c r="G54" s="183">
        <f>E54*F54</f>
        <v>0</v>
      </c>
      <c r="H54" s="184"/>
      <c r="I54" s="196" t="s">
        <v>151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ht="22.5" outlineLevel="1">
      <c r="A55" s="191">
        <v>41</v>
      </c>
      <c r="B55" s="172" t="s">
        <v>3844</v>
      </c>
      <c r="C55" s="219" t="s">
        <v>3845</v>
      </c>
      <c r="D55" s="174" t="s">
        <v>1242</v>
      </c>
      <c r="E55" s="177">
        <v>3</v>
      </c>
      <c r="F55" s="182"/>
      <c r="G55" s="183">
        <f>E55*F55</f>
        <v>0</v>
      </c>
      <c r="H55" s="184"/>
      <c r="I55" s="196" t="s">
        <v>151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ht="22.5" outlineLevel="1">
      <c r="A56" s="191">
        <v>42</v>
      </c>
      <c r="B56" s="172" t="s">
        <v>3846</v>
      </c>
      <c r="C56" s="219" t="s">
        <v>3796</v>
      </c>
      <c r="D56" s="174" t="s">
        <v>249</v>
      </c>
      <c r="E56" s="177">
        <v>86</v>
      </c>
      <c r="F56" s="182"/>
      <c r="G56" s="183">
        <f>E56*F56</f>
        <v>0</v>
      </c>
      <c r="H56" s="184"/>
      <c r="I56" s="196" t="s">
        <v>151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ht="22.5" outlineLevel="1">
      <c r="A57" s="191">
        <v>43</v>
      </c>
      <c r="B57" s="172" t="s">
        <v>3847</v>
      </c>
      <c r="C57" s="219" t="s">
        <v>3848</v>
      </c>
      <c r="D57" s="174" t="s">
        <v>249</v>
      </c>
      <c r="E57" s="177">
        <v>4</v>
      </c>
      <c r="F57" s="182"/>
      <c r="G57" s="183">
        <f>E57*F57</f>
        <v>0</v>
      </c>
      <c r="H57" s="184"/>
      <c r="I57" s="196" t="s">
        <v>151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>
        <v>44</v>
      </c>
      <c r="B58" s="172" t="s">
        <v>3849</v>
      </c>
      <c r="C58" s="219" t="s">
        <v>3803</v>
      </c>
      <c r="D58" s="174" t="s">
        <v>1242</v>
      </c>
      <c r="E58" s="177">
        <v>45</v>
      </c>
      <c r="F58" s="182"/>
      <c r="G58" s="183">
        <f>E58*F58</f>
        <v>0</v>
      </c>
      <c r="H58" s="184"/>
      <c r="I58" s="196" t="s">
        <v>151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45</v>
      </c>
      <c r="B59" s="172" t="s">
        <v>3850</v>
      </c>
      <c r="C59" s="219" t="s">
        <v>3807</v>
      </c>
      <c r="D59" s="174" t="s">
        <v>217</v>
      </c>
      <c r="E59" s="177">
        <v>8</v>
      </c>
      <c r="F59" s="182"/>
      <c r="G59" s="183">
        <f>E59*F59</f>
        <v>0</v>
      </c>
      <c r="H59" s="184"/>
      <c r="I59" s="196" t="s">
        <v>151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46</v>
      </c>
      <c r="B60" s="172" t="s">
        <v>3851</v>
      </c>
      <c r="C60" s="219" t="s">
        <v>3852</v>
      </c>
      <c r="D60" s="174" t="s">
        <v>217</v>
      </c>
      <c r="E60" s="177">
        <v>16</v>
      </c>
      <c r="F60" s="182"/>
      <c r="G60" s="183">
        <f>E60*F60</f>
        <v>0</v>
      </c>
      <c r="H60" s="184"/>
      <c r="I60" s="196" t="s">
        <v>151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47</v>
      </c>
      <c r="B61" s="172" t="s">
        <v>3853</v>
      </c>
      <c r="C61" s="219" t="s">
        <v>3811</v>
      </c>
      <c r="D61" s="174" t="s">
        <v>3172</v>
      </c>
      <c r="E61" s="177">
        <v>1</v>
      </c>
      <c r="F61" s="182"/>
      <c r="G61" s="183">
        <f>E61*F61</f>
        <v>0</v>
      </c>
      <c r="H61" s="184"/>
      <c r="I61" s="196" t="s">
        <v>151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>
        <v>48</v>
      </c>
      <c r="B62" s="172" t="s">
        <v>3854</v>
      </c>
      <c r="C62" s="219" t="s">
        <v>3813</v>
      </c>
      <c r="D62" s="174" t="s">
        <v>3172</v>
      </c>
      <c r="E62" s="177">
        <v>1</v>
      </c>
      <c r="F62" s="182"/>
      <c r="G62" s="183">
        <f>E62*F62</f>
        <v>0</v>
      </c>
      <c r="H62" s="184"/>
      <c r="I62" s="196" t="s">
        <v>151</v>
      </c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>
        <v>21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ht="22.5" outlineLevel="1">
      <c r="A63" s="191">
        <v>49</v>
      </c>
      <c r="B63" s="172" t="s">
        <v>3855</v>
      </c>
      <c r="C63" s="219" t="s">
        <v>3856</v>
      </c>
      <c r="D63" s="174" t="s">
        <v>3172</v>
      </c>
      <c r="E63" s="177">
        <v>1</v>
      </c>
      <c r="F63" s="182"/>
      <c r="G63" s="183">
        <f>E63*F63</f>
        <v>0</v>
      </c>
      <c r="H63" s="184"/>
      <c r="I63" s="196" t="s">
        <v>151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ht="22.5" outlineLevel="1">
      <c r="A64" s="191">
        <v>50</v>
      </c>
      <c r="B64" s="172" t="s">
        <v>3857</v>
      </c>
      <c r="C64" s="219" t="s">
        <v>3817</v>
      </c>
      <c r="D64" s="174" t="s">
        <v>3172</v>
      </c>
      <c r="E64" s="177">
        <v>1</v>
      </c>
      <c r="F64" s="182"/>
      <c r="G64" s="183">
        <f>E64*F64</f>
        <v>0</v>
      </c>
      <c r="H64" s="184"/>
      <c r="I64" s="196" t="s">
        <v>151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ht="22.5" outlineLevel="1">
      <c r="A65" s="191">
        <v>51</v>
      </c>
      <c r="B65" s="172" t="s">
        <v>3858</v>
      </c>
      <c r="C65" s="219" t="s">
        <v>3859</v>
      </c>
      <c r="D65" s="174" t="s">
        <v>1242</v>
      </c>
      <c r="E65" s="177">
        <v>1</v>
      </c>
      <c r="F65" s="182"/>
      <c r="G65" s="183">
        <f>E65*F65</f>
        <v>0</v>
      </c>
      <c r="H65" s="184"/>
      <c r="I65" s="196" t="s">
        <v>151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>
        <v>52</v>
      </c>
      <c r="B66" s="172" t="s">
        <v>3860</v>
      </c>
      <c r="C66" s="219" t="s">
        <v>3861</v>
      </c>
      <c r="D66" s="174" t="s">
        <v>1242</v>
      </c>
      <c r="E66" s="177">
        <v>1</v>
      </c>
      <c r="F66" s="182"/>
      <c r="G66" s="183">
        <f>E66*F66</f>
        <v>0</v>
      </c>
      <c r="H66" s="184"/>
      <c r="I66" s="196" t="s">
        <v>151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>
        <v>53</v>
      </c>
      <c r="B67" s="172" t="s">
        <v>3862</v>
      </c>
      <c r="C67" s="219" t="s">
        <v>3863</v>
      </c>
      <c r="D67" s="174" t="s">
        <v>1242</v>
      </c>
      <c r="E67" s="177">
        <v>1</v>
      </c>
      <c r="F67" s="182"/>
      <c r="G67" s="183">
        <f>E67*F67</f>
        <v>0</v>
      </c>
      <c r="H67" s="184"/>
      <c r="I67" s="196" t="s">
        <v>151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>
        <v>54</v>
      </c>
      <c r="B68" s="172" t="s">
        <v>3864</v>
      </c>
      <c r="C68" s="219" t="s">
        <v>3865</v>
      </c>
      <c r="D68" s="174" t="s">
        <v>3172</v>
      </c>
      <c r="E68" s="177">
        <v>1</v>
      </c>
      <c r="F68" s="182"/>
      <c r="G68" s="183">
        <f>E68*F68</f>
        <v>0</v>
      </c>
      <c r="H68" s="184"/>
      <c r="I68" s="196" t="s">
        <v>151</v>
      </c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>
        <v>21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>
        <v>55</v>
      </c>
      <c r="B69" s="172" t="s">
        <v>3866</v>
      </c>
      <c r="C69" s="219" t="s">
        <v>3813</v>
      </c>
      <c r="D69" s="174" t="s">
        <v>3172</v>
      </c>
      <c r="E69" s="177">
        <v>1</v>
      </c>
      <c r="F69" s="182"/>
      <c r="G69" s="183">
        <f>E69*F69</f>
        <v>0</v>
      </c>
      <c r="H69" s="184"/>
      <c r="I69" s="196" t="s">
        <v>151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ht="22.5" outlineLevel="1">
      <c r="A70" s="191">
        <v>56</v>
      </c>
      <c r="B70" s="172" t="s">
        <v>3867</v>
      </c>
      <c r="C70" s="219" t="s">
        <v>3868</v>
      </c>
      <c r="D70" s="174" t="s">
        <v>3172</v>
      </c>
      <c r="E70" s="177">
        <v>1</v>
      </c>
      <c r="F70" s="182"/>
      <c r="G70" s="183">
        <f>E70*F70</f>
        <v>0</v>
      </c>
      <c r="H70" s="184"/>
      <c r="I70" s="196" t="s">
        <v>151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ht="22.5" outlineLevel="1">
      <c r="A71" s="191">
        <v>57</v>
      </c>
      <c r="B71" s="172" t="s">
        <v>3869</v>
      </c>
      <c r="C71" s="219" t="s">
        <v>3817</v>
      </c>
      <c r="D71" s="174" t="s">
        <v>3172</v>
      </c>
      <c r="E71" s="177">
        <v>1</v>
      </c>
      <c r="F71" s="182"/>
      <c r="G71" s="183">
        <f>E71*F71</f>
        <v>0</v>
      </c>
      <c r="H71" s="184"/>
      <c r="I71" s="196" t="s">
        <v>151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ht="22.5" outlineLevel="1">
      <c r="A72" s="191">
        <v>58</v>
      </c>
      <c r="B72" s="172" t="s">
        <v>3870</v>
      </c>
      <c r="C72" s="219" t="s">
        <v>3871</v>
      </c>
      <c r="D72" s="174" t="s">
        <v>1242</v>
      </c>
      <c r="E72" s="177">
        <v>1</v>
      </c>
      <c r="F72" s="182"/>
      <c r="G72" s="183">
        <f>E72*F72</f>
        <v>0</v>
      </c>
      <c r="H72" s="184"/>
      <c r="I72" s="196" t="s">
        <v>151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59</v>
      </c>
      <c r="B73" s="172" t="s">
        <v>3872</v>
      </c>
      <c r="C73" s="219" t="s">
        <v>3873</v>
      </c>
      <c r="D73" s="174" t="s">
        <v>1242</v>
      </c>
      <c r="E73" s="177">
        <v>1</v>
      </c>
      <c r="F73" s="182"/>
      <c r="G73" s="183">
        <f>E73*F73</f>
        <v>0</v>
      </c>
      <c r="H73" s="184"/>
      <c r="I73" s="196" t="s">
        <v>151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>
        <v>60</v>
      </c>
      <c r="B74" s="172" t="s">
        <v>3874</v>
      </c>
      <c r="C74" s="219" t="s">
        <v>3863</v>
      </c>
      <c r="D74" s="174" t="s">
        <v>1242</v>
      </c>
      <c r="E74" s="177">
        <v>1</v>
      </c>
      <c r="F74" s="182"/>
      <c r="G74" s="183">
        <f>E74*F74</f>
        <v>0</v>
      </c>
      <c r="H74" s="184"/>
      <c r="I74" s="196" t="s">
        <v>151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>
        <v>61</v>
      </c>
      <c r="B75" s="172" t="s">
        <v>1480</v>
      </c>
      <c r="C75" s="219" t="s">
        <v>3865</v>
      </c>
      <c r="D75" s="174" t="s">
        <v>3172</v>
      </c>
      <c r="E75" s="177">
        <v>1</v>
      </c>
      <c r="F75" s="182"/>
      <c r="G75" s="183">
        <f>E75*F75</f>
        <v>0</v>
      </c>
      <c r="H75" s="184"/>
      <c r="I75" s="196" t="s">
        <v>151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>
        <v>62</v>
      </c>
      <c r="B76" s="172" t="s">
        <v>695</v>
      </c>
      <c r="C76" s="219" t="s">
        <v>3813</v>
      </c>
      <c r="D76" s="174" t="s">
        <v>3172</v>
      </c>
      <c r="E76" s="177">
        <v>1</v>
      </c>
      <c r="F76" s="182"/>
      <c r="G76" s="183">
        <f>E76*F76</f>
        <v>0</v>
      </c>
      <c r="H76" s="184"/>
      <c r="I76" s="196" t="s">
        <v>151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ht="22.5" outlineLevel="1">
      <c r="A77" s="191">
        <v>63</v>
      </c>
      <c r="B77" s="172" t="s">
        <v>1641</v>
      </c>
      <c r="C77" s="219" t="s">
        <v>3875</v>
      </c>
      <c r="D77" s="174" t="s">
        <v>3172</v>
      </c>
      <c r="E77" s="177">
        <v>1</v>
      </c>
      <c r="F77" s="182"/>
      <c r="G77" s="183">
        <f>E77*F77</f>
        <v>0</v>
      </c>
      <c r="H77" s="184"/>
      <c r="I77" s="196" t="s">
        <v>151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ht="22.5" outlineLevel="1">
      <c r="A78" s="191">
        <v>64</v>
      </c>
      <c r="B78" s="172" t="s">
        <v>1696</v>
      </c>
      <c r="C78" s="219" t="s">
        <v>3817</v>
      </c>
      <c r="D78" s="174" t="s">
        <v>3172</v>
      </c>
      <c r="E78" s="177">
        <v>1</v>
      </c>
      <c r="F78" s="182"/>
      <c r="G78" s="183">
        <f>E78*F78</f>
        <v>0</v>
      </c>
      <c r="H78" s="184"/>
      <c r="I78" s="196" t="s">
        <v>151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>
        <v>21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ht="22.5" outlineLevel="1">
      <c r="A79" s="191">
        <v>65</v>
      </c>
      <c r="B79" s="172" t="s">
        <v>3876</v>
      </c>
      <c r="C79" s="219" t="s">
        <v>3877</v>
      </c>
      <c r="D79" s="174" t="s">
        <v>1242</v>
      </c>
      <c r="E79" s="177">
        <v>6</v>
      </c>
      <c r="F79" s="182"/>
      <c r="G79" s="183">
        <f>E79*F79</f>
        <v>0</v>
      </c>
      <c r="H79" s="184"/>
      <c r="I79" s="196" t="s">
        <v>151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ht="22.5" outlineLevel="1">
      <c r="A80" s="191">
        <v>66</v>
      </c>
      <c r="B80" s="172" t="s">
        <v>3878</v>
      </c>
      <c r="C80" s="219" t="s">
        <v>3879</v>
      </c>
      <c r="D80" s="174" t="s">
        <v>1242</v>
      </c>
      <c r="E80" s="177">
        <v>6</v>
      </c>
      <c r="F80" s="182"/>
      <c r="G80" s="183">
        <f>E80*F80</f>
        <v>0</v>
      </c>
      <c r="H80" s="184"/>
      <c r="I80" s="196" t="s">
        <v>151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>
        <v>67</v>
      </c>
      <c r="B81" s="172" t="s">
        <v>3880</v>
      </c>
      <c r="C81" s="219" t="s">
        <v>3881</v>
      </c>
      <c r="D81" s="174" t="s">
        <v>1242</v>
      </c>
      <c r="E81" s="177">
        <v>6</v>
      </c>
      <c r="F81" s="182"/>
      <c r="G81" s="183">
        <f>E81*F81</f>
        <v>0</v>
      </c>
      <c r="H81" s="184"/>
      <c r="I81" s="196" t="s">
        <v>151</v>
      </c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>
        <v>21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68</v>
      </c>
      <c r="B82" s="172" t="s">
        <v>3882</v>
      </c>
      <c r="C82" s="219" t="s">
        <v>3865</v>
      </c>
      <c r="D82" s="174" t="s">
        <v>3172</v>
      </c>
      <c r="E82" s="177">
        <v>1</v>
      </c>
      <c r="F82" s="182"/>
      <c r="G82" s="183">
        <f>E82*F82</f>
        <v>0</v>
      </c>
      <c r="H82" s="184"/>
      <c r="I82" s="196" t="s">
        <v>151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>
        <v>69</v>
      </c>
      <c r="B83" s="172" t="s">
        <v>3883</v>
      </c>
      <c r="C83" s="219" t="s">
        <v>3813</v>
      </c>
      <c r="D83" s="174" t="s">
        <v>3172</v>
      </c>
      <c r="E83" s="177">
        <v>1</v>
      </c>
      <c r="F83" s="182"/>
      <c r="G83" s="183">
        <f>E83*F83</f>
        <v>0</v>
      </c>
      <c r="H83" s="184"/>
      <c r="I83" s="196" t="s">
        <v>151</v>
      </c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>
        <v>21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ht="22.5" outlineLevel="1">
      <c r="A84" s="191">
        <v>70</v>
      </c>
      <c r="B84" s="172" t="s">
        <v>3884</v>
      </c>
      <c r="C84" s="219" t="s">
        <v>3885</v>
      </c>
      <c r="D84" s="174" t="s">
        <v>3172</v>
      </c>
      <c r="E84" s="177">
        <v>1</v>
      </c>
      <c r="F84" s="182"/>
      <c r="G84" s="183">
        <f>E84*F84</f>
        <v>0</v>
      </c>
      <c r="H84" s="184"/>
      <c r="I84" s="196" t="s">
        <v>151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ht="22.5" outlineLevel="1">
      <c r="A85" s="191">
        <v>71</v>
      </c>
      <c r="B85" s="172" t="s">
        <v>3886</v>
      </c>
      <c r="C85" s="219" t="s">
        <v>3817</v>
      </c>
      <c r="D85" s="174" t="s">
        <v>3172</v>
      </c>
      <c r="E85" s="177">
        <v>1</v>
      </c>
      <c r="F85" s="182"/>
      <c r="G85" s="183">
        <f>E85*F85</f>
        <v>0</v>
      </c>
      <c r="H85" s="184"/>
      <c r="I85" s="196" t="s">
        <v>151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ht="33.75" outlineLevel="1">
      <c r="A86" s="191">
        <v>72</v>
      </c>
      <c r="B86" s="172" t="s">
        <v>3887</v>
      </c>
      <c r="C86" s="219" t="s">
        <v>3888</v>
      </c>
      <c r="D86" s="174" t="s">
        <v>1242</v>
      </c>
      <c r="E86" s="177">
        <v>3</v>
      </c>
      <c r="F86" s="182"/>
      <c r="G86" s="183">
        <f>E86*F86</f>
        <v>0</v>
      </c>
      <c r="H86" s="184"/>
      <c r="I86" s="196" t="s">
        <v>151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ht="22.5" outlineLevel="1">
      <c r="A87" s="191"/>
      <c r="B87" s="172"/>
      <c r="C87" s="220" t="s">
        <v>3889</v>
      </c>
      <c r="D87" s="175"/>
      <c r="E87" s="178"/>
      <c r="F87" s="185"/>
      <c r="G87" s="186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5" t="str">
        <f>C87</f>
        <v>šikmou střechu. Včetně elektronické řídící jednotky a teplotního čidla pro automatické sepnutí při překročení nastavené teploty v půdním prostoru - podrobná specifikace D.1.4.03-03</v>
      </c>
      <c r="BB87" s="164"/>
      <c r="BC87" s="164"/>
      <c r="BD87" s="164"/>
      <c r="BE87" s="164"/>
      <c r="BF87" s="164"/>
      <c r="BG87" s="164"/>
      <c r="BH87" s="164"/>
    </row>
    <row r="88" spans="1:60" ht="22.5" outlineLevel="1">
      <c r="A88" s="191">
        <v>73</v>
      </c>
      <c r="B88" s="172" t="s">
        <v>3890</v>
      </c>
      <c r="C88" s="219" t="s">
        <v>3891</v>
      </c>
      <c r="D88" s="174" t="s">
        <v>1242</v>
      </c>
      <c r="E88" s="177">
        <v>3</v>
      </c>
      <c r="F88" s="182"/>
      <c r="G88" s="183">
        <f>E88*F88</f>
        <v>0</v>
      </c>
      <c r="H88" s="184"/>
      <c r="I88" s="196" t="s">
        <v>151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>
        <v>74</v>
      </c>
      <c r="B89" s="172" t="s">
        <v>3892</v>
      </c>
      <c r="C89" s="219" t="s">
        <v>3865</v>
      </c>
      <c r="D89" s="174" t="s">
        <v>3172</v>
      </c>
      <c r="E89" s="177">
        <v>1</v>
      </c>
      <c r="F89" s="182"/>
      <c r="G89" s="183">
        <f>E89*F89</f>
        <v>0</v>
      </c>
      <c r="H89" s="184"/>
      <c r="I89" s="196" t="s">
        <v>151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>
        <v>75</v>
      </c>
      <c r="B90" s="172" t="s">
        <v>3893</v>
      </c>
      <c r="C90" s="219" t="s">
        <v>3813</v>
      </c>
      <c r="D90" s="174" t="s">
        <v>3172</v>
      </c>
      <c r="E90" s="177">
        <v>1</v>
      </c>
      <c r="F90" s="182"/>
      <c r="G90" s="183">
        <f>E90*F90</f>
        <v>0</v>
      </c>
      <c r="H90" s="184"/>
      <c r="I90" s="196" t="s">
        <v>151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ht="22.5" outlineLevel="1">
      <c r="A91" s="191">
        <v>76</v>
      </c>
      <c r="B91" s="172" t="s">
        <v>3894</v>
      </c>
      <c r="C91" s="219" t="s">
        <v>3895</v>
      </c>
      <c r="D91" s="174" t="s">
        <v>3172</v>
      </c>
      <c r="E91" s="177">
        <v>1</v>
      </c>
      <c r="F91" s="182"/>
      <c r="G91" s="183">
        <f>E91*F91</f>
        <v>0</v>
      </c>
      <c r="H91" s="184"/>
      <c r="I91" s="196" t="s">
        <v>151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ht="23.25" outlineLevel="1" thickBot="1">
      <c r="A92" s="206">
        <v>77</v>
      </c>
      <c r="B92" s="207" t="s">
        <v>3896</v>
      </c>
      <c r="C92" s="222" t="s">
        <v>3817</v>
      </c>
      <c r="D92" s="208" t="s">
        <v>3172</v>
      </c>
      <c r="E92" s="209">
        <v>1</v>
      </c>
      <c r="F92" s="210"/>
      <c r="G92" s="211">
        <f>E92*F92</f>
        <v>0</v>
      </c>
      <c r="H92" s="212"/>
      <c r="I92" s="213" t="s">
        <v>151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hidden="1">
      <c r="C93" s="105"/>
      <c r="AK93">
        <f>SUM(AK1:AK92)</f>
        <v>0</v>
      </c>
      <c r="AL93">
        <f>SUM(AL1:AL92)</f>
        <v>0</v>
      </c>
      <c r="AN93">
        <v>15</v>
      </c>
      <c r="AO93">
        <v>21</v>
      </c>
    </row>
    <row r="94" spans="1:60" ht="13.5" hidden="1" thickBot="1">
      <c r="A94" s="235"/>
      <c r="B94" s="236" t="s">
        <v>212</v>
      </c>
      <c r="C94" s="242"/>
      <c r="D94" s="237"/>
      <c r="E94" s="237"/>
      <c r="F94" s="237"/>
      <c r="G94" s="238">
        <f>F8</f>
        <v>0</v>
      </c>
      <c r="AN94">
        <f>SUMIF(AM8:AM93,AN93,G8:G93)</f>
        <v>0</v>
      </c>
      <c r="AO94">
        <f>SUMIF(AM8:AM93,AO93,G8:G93)</f>
        <v>0</v>
      </c>
    </row>
  </sheetData>
  <sheetProtection password="D8FF" sheet="1"/>
  <mergeCells count="13">
    <mergeCell ref="C87:G87"/>
    <mergeCell ref="C10:G10"/>
    <mergeCell ref="C12:G12"/>
    <mergeCell ref="C25:G25"/>
    <mergeCell ref="C27:G27"/>
    <mergeCell ref="C41:G41"/>
    <mergeCell ref="C43:G43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266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127</v>
      </c>
      <c r="C4" s="168" t="s">
        <v>128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3897</v>
      </c>
      <c r="C8" s="218" t="s">
        <v>3898</v>
      </c>
      <c r="D8" s="173"/>
      <c r="E8" s="176"/>
      <c r="F8" s="179">
        <f>SUM(G9:G134)</f>
        <v>0</v>
      </c>
      <c r="G8" s="180"/>
      <c r="H8" s="181"/>
      <c r="I8" s="195"/>
      <c r="J8" s="54"/>
    </row>
    <row r="9" spans="1:60" outlineLevel="1">
      <c r="A9" s="191"/>
      <c r="B9" s="225" t="s">
        <v>3899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>
        <v>1</v>
      </c>
      <c r="B10" s="172" t="s">
        <v>3900</v>
      </c>
      <c r="C10" s="219" t="s">
        <v>3901</v>
      </c>
      <c r="D10" s="174" t="s">
        <v>249</v>
      </c>
      <c r="E10" s="177">
        <v>3</v>
      </c>
      <c r="F10" s="182"/>
      <c r="G10" s="183">
        <f>E10*F10</f>
        <v>0</v>
      </c>
      <c r="H10" s="184" t="s">
        <v>3897</v>
      </c>
      <c r="I10" s="196" t="s">
        <v>207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2</v>
      </c>
      <c r="B11" s="172" t="s">
        <v>3902</v>
      </c>
      <c r="C11" s="219" t="s">
        <v>3903</v>
      </c>
      <c r="D11" s="174" t="s">
        <v>249</v>
      </c>
      <c r="E11" s="177">
        <v>560</v>
      </c>
      <c r="F11" s="182"/>
      <c r="G11" s="183">
        <f>E11*F11</f>
        <v>0</v>
      </c>
      <c r="H11" s="184" t="s">
        <v>3897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3</v>
      </c>
      <c r="B12" s="172" t="s">
        <v>3904</v>
      </c>
      <c r="C12" s="219" t="s">
        <v>3905</v>
      </c>
      <c r="D12" s="174" t="s">
        <v>249</v>
      </c>
      <c r="E12" s="177">
        <v>686</v>
      </c>
      <c r="F12" s="182"/>
      <c r="G12" s="183">
        <f>E12*F12</f>
        <v>0</v>
      </c>
      <c r="H12" s="184" t="s">
        <v>3897</v>
      </c>
      <c r="I12" s="196" t="s">
        <v>207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>
        <v>4</v>
      </c>
      <c r="B13" s="172" t="s">
        <v>3906</v>
      </c>
      <c r="C13" s="219" t="s">
        <v>3907</v>
      </c>
      <c r="D13" s="174" t="s">
        <v>344</v>
      </c>
      <c r="E13" s="177">
        <v>78</v>
      </c>
      <c r="F13" s="182"/>
      <c r="G13" s="183">
        <f>E13*F13</f>
        <v>0</v>
      </c>
      <c r="H13" s="184" t="s">
        <v>3897</v>
      </c>
      <c r="I13" s="196" t="s">
        <v>207</v>
      </c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>
        <v>21</v>
      </c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>
        <v>5</v>
      </c>
      <c r="B14" s="172" t="s">
        <v>3908</v>
      </c>
      <c r="C14" s="219" t="s">
        <v>3909</v>
      </c>
      <c r="D14" s="174" t="s">
        <v>344</v>
      </c>
      <c r="E14" s="177">
        <v>6</v>
      </c>
      <c r="F14" s="182"/>
      <c r="G14" s="183">
        <f>E14*F14</f>
        <v>0</v>
      </c>
      <c r="H14" s="184" t="s">
        <v>3897</v>
      </c>
      <c r="I14" s="196" t="s">
        <v>207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6</v>
      </c>
      <c r="B15" s="172" t="s">
        <v>3910</v>
      </c>
      <c r="C15" s="219" t="s">
        <v>3911</v>
      </c>
      <c r="D15" s="174" t="s">
        <v>344</v>
      </c>
      <c r="E15" s="177">
        <v>14</v>
      </c>
      <c r="F15" s="182"/>
      <c r="G15" s="183">
        <f>E15*F15</f>
        <v>0</v>
      </c>
      <c r="H15" s="184" t="s">
        <v>3897</v>
      </c>
      <c r="I15" s="196" t="s">
        <v>207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>
        <v>7</v>
      </c>
      <c r="B16" s="172" t="s">
        <v>3912</v>
      </c>
      <c r="C16" s="219" t="s">
        <v>3913</v>
      </c>
      <c r="D16" s="174" t="s">
        <v>1242</v>
      </c>
      <c r="E16" s="177">
        <v>56</v>
      </c>
      <c r="F16" s="182"/>
      <c r="G16" s="183">
        <f>E16*F16</f>
        <v>0</v>
      </c>
      <c r="H16" s="184" t="s">
        <v>3897</v>
      </c>
      <c r="I16" s="196" t="s">
        <v>207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69" t="s">
        <v>3914</v>
      </c>
      <c r="C17" s="221"/>
      <c r="D17" s="192"/>
      <c r="E17" s="193"/>
      <c r="F17" s="194"/>
      <c r="G17" s="189"/>
      <c r="H17" s="184"/>
      <c r="I17" s="196"/>
      <c r="J17" s="163"/>
      <c r="K17" s="164">
        <v>1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ht="22.5" outlineLevel="1">
      <c r="A18" s="191"/>
      <c r="B18" s="169" t="s">
        <v>3915</v>
      </c>
      <c r="C18" s="221"/>
      <c r="D18" s="192"/>
      <c r="E18" s="193"/>
      <c r="F18" s="194"/>
      <c r="G18" s="189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5" t="str">
        <f>B18</f>
        <v>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8</v>
      </c>
      <c r="B19" s="172" t="s">
        <v>3916</v>
      </c>
      <c r="C19" s="219" t="s">
        <v>3917</v>
      </c>
      <c r="D19" s="174" t="s">
        <v>1242</v>
      </c>
      <c r="E19" s="177">
        <v>26</v>
      </c>
      <c r="F19" s="182"/>
      <c r="G19" s="183">
        <f>E19*F19</f>
        <v>0</v>
      </c>
      <c r="H19" s="184" t="s">
        <v>3897</v>
      </c>
      <c r="I19" s="196" t="s">
        <v>207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9</v>
      </c>
      <c r="B20" s="172" t="s">
        <v>3918</v>
      </c>
      <c r="C20" s="219" t="s">
        <v>3919</v>
      </c>
      <c r="D20" s="174" t="s">
        <v>1242</v>
      </c>
      <c r="E20" s="177">
        <v>70</v>
      </c>
      <c r="F20" s="182"/>
      <c r="G20" s="183">
        <f>E20*F20</f>
        <v>0</v>
      </c>
      <c r="H20" s="184" t="s">
        <v>3897</v>
      </c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10</v>
      </c>
      <c r="B21" s="172" t="s">
        <v>3920</v>
      </c>
      <c r="C21" s="219" t="s">
        <v>3921</v>
      </c>
      <c r="D21" s="174" t="s">
        <v>249</v>
      </c>
      <c r="E21" s="177">
        <v>395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>
        <v>11</v>
      </c>
      <c r="B22" s="172" t="s">
        <v>3922</v>
      </c>
      <c r="C22" s="219" t="s">
        <v>3923</v>
      </c>
      <c r="D22" s="174" t="s">
        <v>249</v>
      </c>
      <c r="E22" s="177">
        <v>215</v>
      </c>
      <c r="F22" s="182"/>
      <c r="G22" s="183">
        <f>E22*F22</f>
        <v>0</v>
      </c>
      <c r="H22" s="184"/>
      <c r="I22" s="196" t="s">
        <v>151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12</v>
      </c>
      <c r="B23" s="172" t="s">
        <v>3924</v>
      </c>
      <c r="C23" s="219" t="s">
        <v>3925</v>
      </c>
      <c r="D23" s="174" t="s">
        <v>3926</v>
      </c>
      <c r="E23" s="177">
        <v>1</v>
      </c>
      <c r="F23" s="182"/>
      <c r="G23" s="183">
        <f>E23*F23</f>
        <v>0</v>
      </c>
      <c r="H23" s="184"/>
      <c r="I23" s="196" t="s">
        <v>151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13</v>
      </c>
      <c r="B24" s="172" t="s">
        <v>3927</v>
      </c>
      <c r="C24" s="219" t="s">
        <v>3928</v>
      </c>
      <c r="D24" s="174" t="s">
        <v>3926</v>
      </c>
      <c r="E24" s="177">
        <v>1</v>
      </c>
      <c r="F24" s="182"/>
      <c r="G24" s="183">
        <f>E24*F24</f>
        <v>0</v>
      </c>
      <c r="H24" s="184"/>
      <c r="I24" s="196" t="s">
        <v>151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3914</v>
      </c>
      <c r="C25" s="221"/>
      <c r="D25" s="192"/>
      <c r="E25" s="193"/>
      <c r="F25" s="194"/>
      <c r="G25" s="189"/>
      <c r="H25" s="184"/>
      <c r="I25" s="196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ht="22.5" outlineLevel="1">
      <c r="A26" s="191"/>
      <c r="B26" s="169" t="s">
        <v>3915</v>
      </c>
      <c r="C26" s="221"/>
      <c r="D26" s="192"/>
      <c r="E26" s="193"/>
      <c r="F26" s="194"/>
      <c r="G26" s="189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5" t="str">
        <f>B26</f>
        <v>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14</v>
      </c>
      <c r="B27" s="172" t="s">
        <v>3929</v>
      </c>
      <c r="C27" s="219" t="s">
        <v>3930</v>
      </c>
      <c r="D27" s="174" t="s">
        <v>344</v>
      </c>
      <c r="E27" s="177">
        <v>12</v>
      </c>
      <c r="F27" s="182"/>
      <c r="G27" s="183">
        <f>E27*F27</f>
        <v>0</v>
      </c>
      <c r="H27" s="184" t="s">
        <v>3897</v>
      </c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69" t="s">
        <v>3931</v>
      </c>
      <c r="C28" s="221"/>
      <c r="D28" s="192"/>
      <c r="E28" s="193"/>
      <c r="F28" s="194"/>
      <c r="G28" s="189"/>
      <c r="H28" s="184"/>
      <c r="I28" s="196"/>
      <c r="J28" s="163"/>
      <c r="K28" s="164">
        <v>1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15</v>
      </c>
      <c r="B29" s="172" t="s">
        <v>3932</v>
      </c>
      <c r="C29" s="219" t="s">
        <v>3933</v>
      </c>
      <c r="D29" s="174" t="s">
        <v>1242</v>
      </c>
      <c r="E29" s="177">
        <v>322</v>
      </c>
      <c r="F29" s="182"/>
      <c r="G29" s="183">
        <f>E29*F29</f>
        <v>0</v>
      </c>
      <c r="H29" s="184" t="s">
        <v>3897</v>
      </c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>
        <v>16</v>
      </c>
      <c r="B30" s="172" t="s">
        <v>3934</v>
      </c>
      <c r="C30" s="219" t="s">
        <v>3935</v>
      </c>
      <c r="D30" s="174" t="s">
        <v>1242</v>
      </c>
      <c r="E30" s="177">
        <v>5</v>
      </c>
      <c r="F30" s="182"/>
      <c r="G30" s="183">
        <f>E30*F30</f>
        <v>0</v>
      </c>
      <c r="H30" s="184" t="s">
        <v>3897</v>
      </c>
      <c r="I30" s="196" t="s">
        <v>207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17</v>
      </c>
      <c r="B31" s="172" t="s">
        <v>3936</v>
      </c>
      <c r="C31" s="219" t="s">
        <v>3937</v>
      </c>
      <c r="D31" s="174" t="s">
        <v>344</v>
      </c>
      <c r="E31" s="177">
        <v>8</v>
      </c>
      <c r="F31" s="182"/>
      <c r="G31" s="183">
        <f>E31*F31</f>
        <v>0</v>
      </c>
      <c r="H31" s="184" t="s">
        <v>3897</v>
      </c>
      <c r="I31" s="196" t="s">
        <v>207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>
        <v>18</v>
      </c>
      <c r="B32" s="172" t="s">
        <v>3938</v>
      </c>
      <c r="C32" s="219" t="s">
        <v>3939</v>
      </c>
      <c r="D32" s="174" t="s">
        <v>344</v>
      </c>
      <c r="E32" s="177">
        <v>76</v>
      </c>
      <c r="F32" s="182"/>
      <c r="G32" s="183">
        <f>E32*F32</f>
        <v>0</v>
      </c>
      <c r="H32" s="184" t="s">
        <v>3897</v>
      </c>
      <c r="I32" s="196" t="s">
        <v>207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19</v>
      </c>
      <c r="B33" s="172" t="s">
        <v>3940</v>
      </c>
      <c r="C33" s="219" t="s">
        <v>3941</v>
      </c>
      <c r="D33" s="174" t="s">
        <v>344</v>
      </c>
      <c r="E33" s="177">
        <v>73</v>
      </c>
      <c r="F33" s="182"/>
      <c r="G33" s="183">
        <f>E33*F33</f>
        <v>0</v>
      </c>
      <c r="H33" s="184" t="s">
        <v>3897</v>
      </c>
      <c r="I33" s="196" t="s">
        <v>207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20</v>
      </c>
      <c r="B34" s="172" t="s">
        <v>3942</v>
      </c>
      <c r="C34" s="219" t="s">
        <v>3943</v>
      </c>
      <c r="D34" s="174" t="s">
        <v>1242</v>
      </c>
      <c r="E34" s="177">
        <v>2</v>
      </c>
      <c r="F34" s="182"/>
      <c r="G34" s="183">
        <f>E34*F34</f>
        <v>0</v>
      </c>
      <c r="H34" s="184" t="s">
        <v>3897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>
        <v>21</v>
      </c>
      <c r="B35" s="172" t="s">
        <v>3944</v>
      </c>
      <c r="C35" s="219" t="s">
        <v>3945</v>
      </c>
      <c r="D35" s="174" t="s">
        <v>344</v>
      </c>
      <c r="E35" s="177">
        <v>3</v>
      </c>
      <c r="F35" s="182"/>
      <c r="G35" s="183">
        <f>E35*F35</f>
        <v>0</v>
      </c>
      <c r="H35" s="184" t="s">
        <v>3897</v>
      </c>
      <c r="I35" s="196" t="s">
        <v>207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22</v>
      </c>
      <c r="B36" s="172" t="s">
        <v>3946</v>
      </c>
      <c r="C36" s="219" t="s">
        <v>3947</v>
      </c>
      <c r="D36" s="174" t="s">
        <v>1242</v>
      </c>
      <c r="E36" s="177">
        <v>2</v>
      </c>
      <c r="F36" s="182"/>
      <c r="G36" s="183">
        <f>E36*F36</f>
        <v>0</v>
      </c>
      <c r="H36" s="184" t="s">
        <v>3897</v>
      </c>
      <c r="I36" s="196" t="s">
        <v>207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69" t="s">
        <v>3948</v>
      </c>
      <c r="C37" s="221"/>
      <c r="D37" s="192"/>
      <c r="E37" s="193"/>
      <c r="F37" s="194"/>
      <c r="G37" s="189"/>
      <c r="H37" s="184"/>
      <c r="I37" s="196"/>
      <c r="J37" s="163"/>
      <c r="K37" s="164">
        <v>1</v>
      </c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ht="22.5" outlineLevel="1">
      <c r="A38" s="191"/>
      <c r="B38" s="169" t="s">
        <v>3949</v>
      </c>
      <c r="C38" s="221"/>
      <c r="D38" s="192"/>
      <c r="E38" s="193"/>
      <c r="F38" s="194"/>
      <c r="G38" s="189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5" t="str">
        <f>B38</f>
        <v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v>
      </c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>
        <v>23</v>
      </c>
      <c r="B39" s="172" t="s">
        <v>3950</v>
      </c>
      <c r="C39" s="219" t="s">
        <v>3951</v>
      </c>
      <c r="D39" s="174" t="s">
        <v>344</v>
      </c>
      <c r="E39" s="177">
        <v>7</v>
      </c>
      <c r="F39" s="182"/>
      <c r="G39" s="183">
        <f>E39*F39</f>
        <v>0</v>
      </c>
      <c r="H39" s="184" t="s">
        <v>3897</v>
      </c>
      <c r="I39" s="196" t="s">
        <v>207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>
        <v>24</v>
      </c>
      <c r="B40" s="172" t="s">
        <v>3952</v>
      </c>
      <c r="C40" s="219" t="s">
        <v>3953</v>
      </c>
      <c r="D40" s="174" t="s">
        <v>1242</v>
      </c>
      <c r="E40" s="177">
        <v>3</v>
      </c>
      <c r="F40" s="182"/>
      <c r="G40" s="183">
        <f>E40*F40</f>
        <v>0</v>
      </c>
      <c r="H40" s="184" t="s">
        <v>3897</v>
      </c>
      <c r="I40" s="196" t="s">
        <v>207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>
        <v>25</v>
      </c>
      <c r="B41" s="172" t="s">
        <v>3954</v>
      </c>
      <c r="C41" s="219" t="s">
        <v>3955</v>
      </c>
      <c r="D41" s="174" t="s">
        <v>344</v>
      </c>
      <c r="E41" s="177">
        <v>6</v>
      </c>
      <c r="F41" s="182"/>
      <c r="G41" s="183">
        <f>E41*F41</f>
        <v>0</v>
      </c>
      <c r="H41" s="184"/>
      <c r="I41" s="196" t="s">
        <v>151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69" t="s">
        <v>3948</v>
      </c>
      <c r="C42" s="221"/>
      <c r="D42" s="192"/>
      <c r="E42" s="193"/>
      <c r="F42" s="194"/>
      <c r="G42" s="189"/>
      <c r="H42" s="184"/>
      <c r="I42" s="196"/>
      <c r="J42" s="163"/>
      <c r="K42" s="164">
        <v>1</v>
      </c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ht="22.5" outlineLevel="1">
      <c r="A43" s="191"/>
      <c r="B43" s="169" t="s">
        <v>3949</v>
      </c>
      <c r="C43" s="221"/>
      <c r="D43" s="192"/>
      <c r="E43" s="193"/>
      <c r="F43" s="194"/>
      <c r="G43" s="189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5" t="str">
        <f>B43</f>
        <v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v>
      </c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>
        <v>26</v>
      </c>
      <c r="B44" s="172" t="s">
        <v>3956</v>
      </c>
      <c r="C44" s="219" t="s">
        <v>3957</v>
      </c>
      <c r="D44" s="174" t="s">
        <v>344</v>
      </c>
      <c r="E44" s="177">
        <v>2</v>
      </c>
      <c r="F44" s="182"/>
      <c r="G44" s="183">
        <f>E44*F44</f>
        <v>0</v>
      </c>
      <c r="H44" s="184" t="s">
        <v>3897</v>
      </c>
      <c r="I44" s="196" t="s">
        <v>207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27</v>
      </c>
      <c r="B45" s="172" t="s">
        <v>3958</v>
      </c>
      <c r="C45" s="219" t="s">
        <v>3959</v>
      </c>
      <c r="D45" s="174" t="s">
        <v>344</v>
      </c>
      <c r="E45" s="177">
        <v>3</v>
      </c>
      <c r="F45" s="182"/>
      <c r="G45" s="183">
        <f>E45*F45</f>
        <v>0</v>
      </c>
      <c r="H45" s="184" t="s">
        <v>3897</v>
      </c>
      <c r="I45" s="196" t="s">
        <v>207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>
        <v>28</v>
      </c>
      <c r="B46" s="172" t="s">
        <v>3960</v>
      </c>
      <c r="C46" s="219" t="s">
        <v>3961</v>
      </c>
      <c r="D46" s="174" t="s">
        <v>1242</v>
      </c>
      <c r="E46" s="177">
        <v>5</v>
      </c>
      <c r="F46" s="182"/>
      <c r="G46" s="183">
        <f>E46*F46</f>
        <v>0</v>
      </c>
      <c r="H46" s="184" t="s">
        <v>3897</v>
      </c>
      <c r="I46" s="196" t="s">
        <v>207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>
        <v>29</v>
      </c>
      <c r="B47" s="172" t="s">
        <v>3960</v>
      </c>
      <c r="C47" s="219" t="s">
        <v>3961</v>
      </c>
      <c r="D47" s="174" t="s">
        <v>1242</v>
      </c>
      <c r="E47" s="177">
        <v>5</v>
      </c>
      <c r="F47" s="182"/>
      <c r="G47" s="183">
        <f>E47*F47</f>
        <v>0</v>
      </c>
      <c r="H47" s="184" t="s">
        <v>3897</v>
      </c>
      <c r="I47" s="196" t="s">
        <v>207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>
        <v>30</v>
      </c>
      <c r="B48" s="172" t="s">
        <v>3962</v>
      </c>
      <c r="C48" s="219" t="s">
        <v>3963</v>
      </c>
      <c r="D48" s="174" t="s">
        <v>1242</v>
      </c>
      <c r="E48" s="177">
        <v>12</v>
      </c>
      <c r="F48" s="182"/>
      <c r="G48" s="183">
        <f>E48*F48</f>
        <v>0</v>
      </c>
      <c r="H48" s="184" t="s">
        <v>3897</v>
      </c>
      <c r="I48" s="196" t="s">
        <v>207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31</v>
      </c>
      <c r="B49" s="172" t="s">
        <v>3964</v>
      </c>
      <c r="C49" s="219" t="s">
        <v>3965</v>
      </c>
      <c r="D49" s="174" t="s">
        <v>1242</v>
      </c>
      <c r="E49" s="177">
        <v>9</v>
      </c>
      <c r="F49" s="182"/>
      <c r="G49" s="183">
        <f>E49*F49</f>
        <v>0</v>
      </c>
      <c r="H49" s="184" t="s">
        <v>3897</v>
      </c>
      <c r="I49" s="196" t="s">
        <v>207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>
        <v>32</v>
      </c>
      <c r="B50" s="172" t="s">
        <v>3966</v>
      </c>
      <c r="C50" s="219" t="s">
        <v>3967</v>
      </c>
      <c r="D50" s="174" t="s">
        <v>1242</v>
      </c>
      <c r="E50" s="177">
        <v>44</v>
      </c>
      <c r="F50" s="182"/>
      <c r="G50" s="183">
        <f>E50*F50</f>
        <v>0</v>
      </c>
      <c r="H50" s="184" t="s">
        <v>3897</v>
      </c>
      <c r="I50" s="196" t="s">
        <v>207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33</v>
      </c>
      <c r="B51" s="172" t="s">
        <v>3968</v>
      </c>
      <c r="C51" s="219" t="s">
        <v>3969</v>
      </c>
      <c r="D51" s="174" t="s">
        <v>1242</v>
      </c>
      <c r="E51" s="177">
        <v>14</v>
      </c>
      <c r="F51" s="182"/>
      <c r="G51" s="183">
        <f>E51*F51</f>
        <v>0</v>
      </c>
      <c r="H51" s="184" t="s">
        <v>3897</v>
      </c>
      <c r="I51" s="196" t="s">
        <v>207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34</v>
      </c>
      <c r="B52" s="172" t="s">
        <v>3970</v>
      </c>
      <c r="C52" s="219" t="s">
        <v>3971</v>
      </c>
      <c r="D52" s="174" t="s">
        <v>1242</v>
      </c>
      <c r="E52" s="177">
        <v>5</v>
      </c>
      <c r="F52" s="182"/>
      <c r="G52" s="183">
        <f>E52*F52</f>
        <v>0</v>
      </c>
      <c r="H52" s="184" t="s">
        <v>3897</v>
      </c>
      <c r="I52" s="196" t="s">
        <v>207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>
        <v>35</v>
      </c>
      <c r="B53" s="172" t="s">
        <v>3972</v>
      </c>
      <c r="C53" s="219" t="s">
        <v>3973</v>
      </c>
      <c r="D53" s="174" t="s">
        <v>1242</v>
      </c>
      <c r="E53" s="177">
        <v>6</v>
      </c>
      <c r="F53" s="182"/>
      <c r="G53" s="183">
        <f>E53*F53</f>
        <v>0</v>
      </c>
      <c r="H53" s="184" t="s">
        <v>3897</v>
      </c>
      <c r="I53" s="196" t="s">
        <v>207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36</v>
      </c>
      <c r="B54" s="172" t="s">
        <v>3974</v>
      </c>
      <c r="C54" s="219" t="s">
        <v>3975</v>
      </c>
      <c r="D54" s="174" t="s">
        <v>1242</v>
      </c>
      <c r="E54" s="177">
        <v>2</v>
      </c>
      <c r="F54" s="182"/>
      <c r="G54" s="183">
        <f>E54*F54</f>
        <v>0</v>
      </c>
      <c r="H54" s="184" t="s">
        <v>3897</v>
      </c>
      <c r="I54" s="196" t="s">
        <v>207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>
        <v>37</v>
      </c>
      <c r="B55" s="172" t="s">
        <v>3976</v>
      </c>
      <c r="C55" s="219" t="s">
        <v>3977</v>
      </c>
      <c r="D55" s="174" t="s">
        <v>1242</v>
      </c>
      <c r="E55" s="177">
        <v>53</v>
      </c>
      <c r="F55" s="182"/>
      <c r="G55" s="183">
        <f>E55*F55</f>
        <v>0</v>
      </c>
      <c r="H55" s="184" t="s">
        <v>3897</v>
      </c>
      <c r="I55" s="196" t="s">
        <v>207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>
        <v>38</v>
      </c>
      <c r="B56" s="172" t="s">
        <v>3978</v>
      </c>
      <c r="C56" s="219" t="s">
        <v>3979</v>
      </c>
      <c r="D56" s="174" t="s">
        <v>1242</v>
      </c>
      <c r="E56" s="177">
        <v>42</v>
      </c>
      <c r="F56" s="182"/>
      <c r="G56" s="183">
        <f>E56*F56</f>
        <v>0</v>
      </c>
      <c r="H56" s="184" t="s">
        <v>3897</v>
      </c>
      <c r="I56" s="196" t="s">
        <v>207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39</v>
      </c>
      <c r="B57" s="172" t="s">
        <v>3980</v>
      </c>
      <c r="C57" s="219" t="s">
        <v>3981</v>
      </c>
      <c r="D57" s="174" t="s">
        <v>1242</v>
      </c>
      <c r="E57" s="177">
        <v>1</v>
      </c>
      <c r="F57" s="182"/>
      <c r="G57" s="183">
        <f>E57*F57</f>
        <v>0</v>
      </c>
      <c r="H57" s="184" t="s">
        <v>3897</v>
      </c>
      <c r="I57" s="196" t="s">
        <v>207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69" t="s">
        <v>3982</v>
      </c>
      <c r="C58" s="221"/>
      <c r="D58" s="192"/>
      <c r="E58" s="193"/>
      <c r="F58" s="194"/>
      <c r="G58" s="189"/>
      <c r="H58" s="184"/>
      <c r="I58" s="196"/>
      <c r="J58" s="164"/>
      <c r="K58" s="164">
        <v>1</v>
      </c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ht="22.5" outlineLevel="1">
      <c r="A59" s="191"/>
      <c r="B59" s="169" t="s">
        <v>3983</v>
      </c>
      <c r="C59" s="221"/>
      <c r="D59" s="192"/>
      <c r="E59" s="193"/>
      <c r="F59" s="194"/>
      <c r="G59" s="189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5" t="str">
        <f>B59</f>
        <v>Vyznačení upevňovacích bodů, případná montáž a demontáž částí přístroje, připevnění na nosnou konstrukci pomocí upevňovacích šroubů apod. a případná montáž upevňovací konstrukce. Zapojení přístrojů a vyzkoušení správnosti zapojení.</v>
      </c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40</v>
      </c>
      <c r="B60" s="172" t="s">
        <v>3984</v>
      </c>
      <c r="C60" s="219" t="s">
        <v>3985</v>
      </c>
      <c r="D60" s="174" t="s">
        <v>1242</v>
      </c>
      <c r="E60" s="177">
        <v>7</v>
      </c>
      <c r="F60" s="182"/>
      <c r="G60" s="183">
        <f>E60*F60</f>
        <v>0</v>
      </c>
      <c r="H60" s="184" t="s">
        <v>3897</v>
      </c>
      <c r="I60" s="196" t="s">
        <v>207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41</v>
      </c>
      <c r="B61" s="172" t="s">
        <v>3984</v>
      </c>
      <c r="C61" s="219" t="s">
        <v>3985</v>
      </c>
      <c r="D61" s="174" t="s">
        <v>1242</v>
      </c>
      <c r="E61" s="177">
        <v>2</v>
      </c>
      <c r="F61" s="182"/>
      <c r="G61" s="183">
        <f>E61*F61</f>
        <v>0</v>
      </c>
      <c r="H61" s="184" t="s">
        <v>3897</v>
      </c>
      <c r="I61" s="196" t="s">
        <v>207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>
        <v>42</v>
      </c>
      <c r="B62" s="172" t="s">
        <v>3986</v>
      </c>
      <c r="C62" s="219" t="s">
        <v>3987</v>
      </c>
      <c r="D62" s="174" t="s">
        <v>1242</v>
      </c>
      <c r="E62" s="177">
        <v>2</v>
      </c>
      <c r="F62" s="182"/>
      <c r="G62" s="183">
        <f>E62*F62</f>
        <v>0</v>
      </c>
      <c r="H62" s="184" t="s">
        <v>3897</v>
      </c>
      <c r="I62" s="196" t="s">
        <v>207</v>
      </c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>
        <v>21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69" t="s">
        <v>3988</v>
      </c>
      <c r="C63" s="221"/>
      <c r="D63" s="192"/>
      <c r="E63" s="193"/>
      <c r="F63" s="194"/>
      <c r="G63" s="189"/>
      <c r="H63" s="184"/>
      <c r="I63" s="196"/>
      <c r="J63" s="164"/>
      <c r="K63" s="164">
        <v>1</v>
      </c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>
        <v>43</v>
      </c>
      <c r="B64" s="172" t="s">
        <v>3989</v>
      </c>
      <c r="C64" s="219" t="s">
        <v>3990</v>
      </c>
      <c r="D64" s="174" t="s">
        <v>1242</v>
      </c>
      <c r="E64" s="177">
        <v>1</v>
      </c>
      <c r="F64" s="182"/>
      <c r="G64" s="183">
        <f>E64*F64</f>
        <v>0</v>
      </c>
      <c r="H64" s="184" t="s">
        <v>3897</v>
      </c>
      <c r="I64" s="196" t="s">
        <v>207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69" t="s">
        <v>3991</v>
      </c>
      <c r="C65" s="221"/>
      <c r="D65" s="192"/>
      <c r="E65" s="193"/>
      <c r="F65" s="194"/>
      <c r="G65" s="189"/>
      <c r="H65" s="184"/>
      <c r="I65" s="196"/>
      <c r="J65" s="164"/>
      <c r="K65" s="164">
        <v>1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ht="22.5" outlineLevel="1">
      <c r="A66" s="191"/>
      <c r="B66" s="169" t="s">
        <v>3992</v>
      </c>
      <c r="C66" s="221"/>
      <c r="D66" s="192"/>
      <c r="E66" s="193"/>
      <c r="F66" s="194"/>
      <c r="G66" s="189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5" t="str">
        <f>B66</f>
        <v>Sestavení dílců demontovaných z transportních důvodů, usazení, vyvážení, upevnění, montáž a zapojení demontovaných přístrojů, kontrola spojů a jejich dotažení.</v>
      </c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>
        <v>44</v>
      </c>
      <c r="B67" s="172" t="s">
        <v>3993</v>
      </c>
      <c r="C67" s="219" t="s">
        <v>3994</v>
      </c>
      <c r="D67" s="174" t="s">
        <v>344</v>
      </c>
      <c r="E67" s="177">
        <v>94</v>
      </c>
      <c r="F67" s="182"/>
      <c r="G67" s="183">
        <f>E67*F67</f>
        <v>0</v>
      </c>
      <c r="H67" s="184" t="s">
        <v>3897</v>
      </c>
      <c r="I67" s="196" t="s">
        <v>207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>
        <v>45</v>
      </c>
      <c r="B68" s="172" t="s">
        <v>3995</v>
      </c>
      <c r="C68" s="219" t="s">
        <v>3996</v>
      </c>
      <c r="D68" s="174" t="s">
        <v>1242</v>
      </c>
      <c r="E68" s="177">
        <v>5</v>
      </c>
      <c r="F68" s="182"/>
      <c r="G68" s="183">
        <f>E68*F68</f>
        <v>0</v>
      </c>
      <c r="H68" s="184" t="s">
        <v>3897</v>
      </c>
      <c r="I68" s="196" t="s">
        <v>207</v>
      </c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>
        <v>21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>
        <v>46</v>
      </c>
      <c r="B69" s="172" t="s">
        <v>3997</v>
      </c>
      <c r="C69" s="219" t="s">
        <v>3998</v>
      </c>
      <c r="D69" s="174" t="s">
        <v>1242</v>
      </c>
      <c r="E69" s="177">
        <v>1</v>
      </c>
      <c r="F69" s="182"/>
      <c r="G69" s="183">
        <f>E69*F69</f>
        <v>0</v>
      </c>
      <c r="H69" s="184" t="s">
        <v>3897</v>
      </c>
      <c r="I69" s="196" t="s">
        <v>207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>
        <v>47</v>
      </c>
      <c r="B70" s="172" t="s">
        <v>3999</v>
      </c>
      <c r="C70" s="219" t="s">
        <v>4000</v>
      </c>
      <c r="D70" s="174" t="s">
        <v>1242</v>
      </c>
      <c r="E70" s="177">
        <v>1</v>
      </c>
      <c r="F70" s="182"/>
      <c r="G70" s="183">
        <f>E70*F70</f>
        <v>0</v>
      </c>
      <c r="H70" s="184" t="s">
        <v>3897</v>
      </c>
      <c r="I70" s="196" t="s">
        <v>207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/>
      <c r="B71" s="169" t="s">
        <v>4001</v>
      </c>
      <c r="C71" s="221"/>
      <c r="D71" s="192"/>
      <c r="E71" s="193"/>
      <c r="F71" s="194"/>
      <c r="G71" s="189"/>
      <c r="H71" s="184"/>
      <c r="I71" s="196"/>
      <c r="J71" s="164"/>
      <c r="K71" s="164">
        <v>1</v>
      </c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>
        <v>48</v>
      </c>
      <c r="B72" s="172" t="s">
        <v>4002</v>
      </c>
      <c r="C72" s="219" t="s">
        <v>4003</v>
      </c>
      <c r="D72" s="174" t="s">
        <v>249</v>
      </c>
      <c r="E72" s="177">
        <v>6</v>
      </c>
      <c r="F72" s="182"/>
      <c r="G72" s="183">
        <f>E72*F72</f>
        <v>0</v>
      </c>
      <c r="H72" s="184" t="s">
        <v>3897</v>
      </c>
      <c r="I72" s="196" t="s">
        <v>207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49</v>
      </c>
      <c r="B73" s="172" t="s">
        <v>4004</v>
      </c>
      <c r="C73" s="219" t="s">
        <v>4005</v>
      </c>
      <c r="D73" s="174" t="s">
        <v>249</v>
      </c>
      <c r="E73" s="177">
        <v>200</v>
      </c>
      <c r="F73" s="182"/>
      <c r="G73" s="183">
        <f>E73*F73</f>
        <v>0</v>
      </c>
      <c r="H73" s="184"/>
      <c r="I73" s="196" t="s">
        <v>151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/>
      <c r="B74" s="169" t="s">
        <v>4006</v>
      </c>
      <c r="C74" s="221"/>
      <c r="D74" s="192"/>
      <c r="E74" s="193"/>
      <c r="F74" s="194"/>
      <c r="G74" s="189"/>
      <c r="H74" s="184"/>
      <c r="I74" s="196"/>
      <c r="J74" s="164"/>
      <c r="K74" s="164">
        <v>1</v>
      </c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>
        <v>50</v>
      </c>
      <c r="B75" s="172" t="s">
        <v>4007</v>
      </c>
      <c r="C75" s="219" t="s">
        <v>4008</v>
      </c>
      <c r="D75" s="174" t="s">
        <v>249</v>
      </c>
      <c r="E75" s="177">
        <v>692</v>
      </c>
      <c r="F75" s="182"/>
      <c r="G75" s="183">
        <f>E75*F75</f>
        <v>0</v>
      </c>
      <c r="H75" s="184" t="s">
        <v>3897</v>
      </c>
      <c r="I75" s="196" t="s">
        <v>207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>
        <v>51</v>
      </c>
      <c r="B76" s="172" t="s">
        <v>4007</v>
      </c>
      <c r="C76" s="219" t="s">
        <v>4008</v>
      </c>
      <c r="D76" s="174" t="s">
        <v>249</v>
      </c>
      <c r="E76" s="177">
        <v>1188</v>
      </c>
      <c r="F76" s="182"/>
      <c r="G76" s="183">
        <f>E76*F76</f>
        <v>0</v>
      </c>
      <c r="H76" s="184" t="s">
        <v>3897</v>
      </c>
      <c r="I76" s="196" t="s">
        <v>207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/>
      <c r="B77" s="172"/>
      <c r="C77" s="240" t="s">
        <v>4009</v>
      </c>
      <c r="D77" s="227"/>
      <c r="E77" s="230">
        <v>390</v>
      </c>
      <c r="F77" s="183"/>
      <c r="G77" s="183"/>
      <c r="H77" s="184"/>
      <c r="I77" s="196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40" t="s">
        <v>4010</v>
      </c>
      <c r="D78" s="227"/>
      <c r="E78" s="230">
        <v>386</v>
      </c>
      <c r="F78" s="183"/>
      <c r="G78" s="183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72"/>
      <c r="C79" s="240" t="s">
        <v>4011</v>
      </c>
      <c r="D79" s="227"/>
      <c r="E79" s="230">
        <v>412</v>
      </c>
      <c r="F79" s="183"/>
      <c r="G79" s="183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>
        <v>52</v>
      </c>
      <c r="B80" s="172" t="s">
        <v>4012</v>
      </c>
      <c r="C80" s="219" t="s">
        <v>4013</v>
      </c>
      <c r="D80" s="174" t="s">
        <v>249</v>
      </c>
      <c r="E80" s="177">
        <v>1755</v>
      </c>
      <c r="F80" s="182"/>
      <c r="G80" s="183">
        <f>E80*F80</f>
        <v>0</v>
      </c>
      <c r="H80" s="184" t="s">
        <v>3897</v>
      </c>
      <c r="I80" s="196" t="s">
        <v>207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>
      <c r="A81" s="191"/>
      <c r="B81" s="172"/>
      <c r="C81" s="240" t="s">
        <v>4014</v>
      </c>
      <c r="D81" s="227"/>
      <c r="E81" s="230">
        <v>678</v>
      </c>
      <c r="F81" s="183"/>
      <c r="G81" s="183"/>
      <c r="H81" s="184"/>
      <c r="I81" s="196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/>
      <c r="B82" s="172"/>
      <c r="C82" s="240" t="s">
        <v>4015</v>
      </c>
      <c r="D82" s="227"/>
      <c r="E82" s="230">
        <v>586</v>
      </c>
      <c r="F82" s="183"/>
      <c r="G82" s="183"/>
      <c r="H82" s="184"/>
      <c r="I82" s="196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72"/>
      <c r="C83" s="240" t="s">
        <v>4016</v>
      </c>
      <c r="D83" s="227"/>
      <c r="E83" s="230">
        <v>491</v>
      </c>
      <c r="F83" s="183"/>
      <c r="G83" s="183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>
        <v>53</v>
      </c>
      <c r="B84" s="172" t="s">
        <v>4017</v>
      </c>
      <c r="C84" s="219" t="s">
        <v>4018</v>
      </c>
      <c r="D84" s="174" t="s">
        <v>249</v>
      </c>
      <c r="E84" s="177">
        <v>64</v>
      </c>
      <c r="F84" s="182"/>
      <c r="G84" s="183">
        <f>E84*F84</f>
        <v>0</v>
      </c>
      <c r="H84" s="184" t="s">
        <v>3897</v>
      </c>
      <c r="I84" s="196" t="s">
        <v>207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/>
      <c r="B85" s="172"/>
      <c r="C85" s="240" t="s">
        <v>4019</v>
      </c>
      <c r="D85" s="227"/>
      <c r="E85" s="230">
        <v>64</v>
      </c>
      <c r="F85" s="183"/>
      <c r="G85" s="183"/>
      <c r="H85" s="184"/>
      <c r="I85" s="196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>
      <c r="A86" s="191">
        <v>54</v>
      </c>
      <c r="B86" s="172" t="s">
        <v>4020</v>
      </c>
      <c r="C86" s="219" t="s">
        <v>4021</v>
      </c>
      <c r="D86" s="174" t="s">
        <v>249</v>
      </c>
      <c r="E86" s="177">
        <v>896</v>
      </c>
      <c r="F86" s="182"/>
      <c r="G86" s="183">
        <f>E86*F86</f>
        <v>0</v>
      </c>
      <c r="H86" s="184" t="s">
        <v>3897</v>
      </c>
      <c r="I86" s="196" t="s">
        <v>207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/>
      <c r="B87" s="172"/>
      <c r="C87" s="240" t="s">
        <v>4022</v>
      </c>
      <c r="D87" s="227"/>
      <c r="E87" s="230">
        <v>269</v>
      </c>
      <c r="F87" s="183"/>
      <c r="G87" s="183"/>
      <c r="H87" s="184"/>
      <c r="I87" s="196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>
      <c r="A88" s="191"/>
      <c r="B88" s="172"/>
      <c r="C88" s="240" t="s">
        <v>4023</v>
      </c>
      <c r="D88" s="227"/>
      <c r="E88" s="230">
        <v>281</v>
      </c>
      <c r="F88" s="183"/>
      <c r="G88" s="183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40" t="s">
        <v>4024</v>
      </c>
      <c r="D89" s="227"/>
      <c r="E89" s="230">
        <v>346</v>
      </c>
      <c r="F89" s="183"/>
      <c r="G89" s="183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>
        <v>55</v>
      </c>
      <c r="B90" s="172" t="s">
        <v>4025</v>
      </c>
      <c r="C90" s="219" t="s">
        <v>4026</v>
      </c>
      <c r="D90" s="174" t="s">
        <v>249</v>
      </c>
      <c r="E90" s="177">
        <v>52</v>
      </c>
      <c r="F90" s="182"/>
      <c r="G90" s="183">
        <f>E90*F90</f>
        <v>0</v>
      </c>
      <c r="H90" s="184" t="s">
        <v>3897</v>
      </c>
      <c r="I90" s="196" t="s">
        <v>207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40" t="s">
        <v>4027</v>
      </c>
      <c r="D91" s="227"/>
      <c r="E91" s="230">
        <v>52</v>
      </c>
      <c r="F91" s="183"/>
      <c r="G91" s="183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>
        <v>56</v>
      </c>
      <c r="B92" s="172" t="s">
        <v>4028</v>
      </c>
      <c r="C92" s="219" t="s">
        <v>4029</v>
      </c>
      <c r="D92" s="174" t="s">
        <v>249</v>
      </c>
      <c r="E92" s="177">
        <v>67</v>
      </c>
      <c r="F92" s="182"/>
      <c r="G92" s="183">
        <f>E92*F92</f>
        <v>0</v>
      </c>
      <c r="H92" s="184" t="s">
        <v>3897</v>
      </c>
      <c r="I92" s="196" t="s">
        <v>207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>
      <c r="A93" s="191"/>
      <c r="B93" s="172"/>
      <c r="C93" s="240" t="s">
        <v>4030</v>
      </c>
      <c r="D93" s="227"/>
      <c r="E93" s="230">
        <v>67</v>
      </c>
      <c r="F93" s="183"/>
      <c r="G93" s="183"/>
      <c r="H93" s="184"/>
      <c r="I93" s="196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>
        <v>57</v>
      </c>
      <c r="B94" s="172" t="s">
        <v>4031</v>
      </c>
      <c r="C94" s="219" t="s">
        <v>4032</v>
      </c>
      <c r="D94" s="174" t="s">
        <v>1242</v>
      </c>
      <c r="E94" s="177">
        <v>5</v>
      </c>
      <c r="F94" s="182"/>
      <c r="G94" s="183">
        <f>E94*F94</f>
        <v>0</v>
      </c>
      <c r="H94" s="184"/>
      <c r="I94" s="196" t="s">
        <v>151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>
        <v>58</v>
      </c>
      <c r="B95" s="172" t="s">
        <v>4033</v>
      </c>
      <c r="C95" s="219" t="s">
        <v>4034</v>
      </c>
      <c r="D95" s="174" t="s">
        <v>1242</v>
      </c>
      <c r="E95" s="177">
        <v>1</v>
      </c>
      <c r="F95" s="182"/>
      <c r="G95" s="183">
        <f>E95*F95</f>
        <v>0</v>
      </c>
      <c r="H95" s="184"/>
      <c r="I95" s="196" t="s">
        <v>151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>
        <v>59</v>
      </c>
      <c r="B96" s="172" t="s">
        <v>4035</v>
      </c>
      <c r="C96" s="219" t="s">
        <v>4036</v>
      </c>
      <c r="D96" s="174" t="s">
        <v>1242</v>
      </c>
      <c r="E96" s="177">
        <v>111</v>
      </c>
      <c r="F96" s="182"/>
      <c r="G96" s="183">
        <f>E96*F96</f>
        <v>0</v>
      </c>
      <c r="H96" s="184"/>
      <c r="I96" s="196" t="s">
        <v>151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>
      <c r="A97" s="191"/>
      <c r="B97" s="172"/>
      <c r="C97" s="240" t="s">
        <v>4037</v>
      </c>
      <c r="D97" s="227"/>
      <c r="E97" s="230">
        <v>18</v>
      </c>
      <c r="F97" s="183"/>
      <c r="G97" s="183"/>
      <c r="H97" s="184"/>
      <c r="I97" s="196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/>
      <c r="B98" s="172"/>
      <c r="C98" s="240" t="s">
        <v>4038</v>
      </c>
      <c r="D98" s="227"/>
      <c r="E98" s="230">
        <v>31</v>
      </c>
      <c r="F98" s="183"/>
      <c r="G98" s="183"/>
      <c r="H98" s="184"/>
      <c r="I98" s="196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72"/>
      <c r="C99" s="240" t="s">
        <v>4039</v>
      </c>
      <c r="D99" s="227"/>
      <c r="E99" s="230">
        <v>62</v>
      </c>
      <c r="F99" s="183"/>
      <c r="G99" s="183"/>
      <c r="H99" s="184"/>
      <c r="I99" s="196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>
        <v>60</v>
      </c>
      <c r="B100" s="172" t="s">
        <v>4040</v>
      </c>
      <c r="C100" s="219" t="s">
        <v>4036</v>
      </c>
      <c r="D100" s="174" t="s">
        <v>1242</v>
      </c>
      <c r="E100" s="177">
        <v>30</v>
      </c>
      <c r="F100" s="182"/>
      <c r="G100" s="183">
        <f>E100*F100</f>
        <v>0</v>
      </c>
      <c r="H100" s="184"/>
      <c r="I100" s="196" t="s">
        <v>151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/>
      <c r="B101" s="172"/>
      <c r="C101" s="240" t="s">
        <v>4041</v>
      </c>
      <c r="D101" s="227"/>
      <c r="E101" s="230">
        <v>9</v>
      </c>
      <c r="F101" s="183"/>
      <c r="G101" s="183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/>
      <c r="B102" s="172"/>
      <c r="C102" s="240" t="s">
        <v>4042</v>
      </c>
      <c r="D102" s="227"/>
      <c r="E102" s="230">
        <v>10</v>
      </c>
      <c r="F102" s="183"/>
      <c r="G102" s="183"/>
      <c r="H102" s="184"/>
      <c r="I102" s="196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72"/>
      <c r="C103" s="240" t="s">
        <v>4043</v>
      </c>
      <c r="D103" s="227"/>
      <c r="E103" s="230">
        <v>11</v>
      </c>
      <c r="F103" s="183"/>
      <c r="G103" s="183"/>
      <c r="H103" s="184"/>
      <c r="I103" s="196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>
        <v>61</v>
      </c>
      <c r="B104" s="172" t="s">
        <v>4044</v>
      </c>
      <c r="C104" s="219" t="s">
        <v>4045</v>
      </c>
      <c r="D104" s="174" t="s">
        <v>1242</v>
      </c>
      <c r="E104" s="177">
        <v>20</v>
      </c>
      <c r="F104" s="182"/>
      <c r="G104" s="183">
        <f>E104*F104</f>
        <v>0</v>
      </c>
      <c r="H104" s="184"/>
      <c r="I104" s="196" t="s">
        <v>151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/>
      <c r="B105" s="172"/>
      <c r="C105" s="240" t="s">
        <v>4046</v>
      </c>
      <c r="D105" s="227"/>
      <c r="E105" s="230">
        <v>20</v>
      </c>
      <c r="F105" s="183"/>
      <c r="G105" s="183"/>
      <c r="H105" s="184"/>
      <c r="I105" s="196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>
        <v>62</v>
      </c>
      <c r="B106" s="172" t="s">
        <v>4047</v>
      </c>
      <c r="C106" s="219" t="s">
        <v>4045</v>
      </c>
      <c r="D106" s="174" t="s">
        <v>1242</v>
      </c>
      <c r="E106" s="177">
        <v>8</v>
      </c>
      <c r="F106" s="182"/>
      <c r="G106" s="183">
        <f>E106*F106</f>
        <v>0</v>
      </c>
      <c r="H106" s="184"/>
      <c r="I106" s="196" t="s">
        <v>151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/>
      <c r="B107" s="172"/>
      <c r="C107" s="240" t="s">
        <v>4048</v>
      </c>
      <c r="D107" s="227"/>
      <c r="E107" s="230">
        <v>8</v>
      </c>
      <c r="F107" s="183"/>
      <c r="G107" s="183"/>
      <c r="H107" s="184"/>
      <c r="I107" s="196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>
      <c r="A108" s="191">
        <v>63</v>
      </c>
      <c r="B108" s="172" t="s">
        <v>4049</v>
      </c>
      <c r="C108" s="219" t="s">
        <v>4050</v>
      </c>
      <c r="D108" s="174" t="s">
        <v>1242</v>
      </c>
      <c r="E108" s="177">
        <v>16</v>
      </c>
      <c r="F108" s="182"/>
      <c r="G108" s="183">
        <f>E108*F108</f>
        <v>0</v>
      </c>
      <c r="H108" s="184"/>
      <c r="I108" s="196" t="s">
        <v>151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/>
      <c r="B109" s="172"/>
      <c r="C109" s="240" t="s">
        <v>4051</v>
      </c>
      <c r="D109" s="227"/>
      <c r="E109" s="230">
        <v>16</v>
      </c>
      <c r="F109" s="183"/>
      <c r="G109" s="183"/>
      <c r="H109" s="184"/>
      <c r="I109" s="196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>
      <c r="A110" s="191">
        <v>64</v>
      </c>
      <c r="B110" s="172" t="s">
        <v>4052</v>
      </c>
      <c r="C110" s="219" t="s">
        <v>4050</v>
      </c>
      <c r="D110" s="174" t="s">
        <v>1242</v>
      </c>
      <c r="E110" s="177">
        <v>5</v>
      </c>
      <c r="F110" s="182"/>
      <c r="G110" s="183">
        <f>E110*F110</f>
        <v>0</v>
      </c>
      <c r="H110" s="184"/>
      <c r="I110" s="196" t="s">
        <v>151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/>
      <c r="B111" s="172"/>
      <c r="C111" s="240" t="s">
        <v>4053</v>
      </c>
      <c r="D111" s="227"/>
      <c r="E111" s="230">
        <v>5</v>
      </c>
      <c r="F111" s="183"/>
      <c r="G111" s="183"/>
      <c r="H111" s="184"/>
      <c r="I111" s="196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>
      <c r="A112" s="191">
        <v>65</v>
      </c>
      <c r="B112" s="172" t="s">
        <v>4054</v>
      </c>
      <c r="C112" s="219" t="s">
        <v>4055</v>
      </c>
      <c r="D112" s="174" t="s">
        <v>1242</v>
      </c>
      <c r="E112" s="177">
        <v>10</v>
      </c>
      <c r="F112" s="182"/>
      <c r="G112" s="183">
        <f>E112*F112</f>
        <v>0</v>
      </c>
      <c r="H112" s="184"/>
      <c r="I112" s="196" t="s">
        <v>151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>
      <c r="A113" s="191">
        <v>66</v>
      </c>
      <c r="B113" s="172" t="s">
        <v>4056</v>
      </c>
      <c r="C113" s="219" t="s">
        <v>4057</v>
      </c>
      <c r="D113" s="174" t="s">
        <v>1242</v>
      </c>
      <c r="E113" s="177">
        <v>9</v>
      </c>
      <c r="F113" s="182"/>
      <c r="G113" s="183">
        <f>E113*F113</f>
        <v>0</v>
      </c>
      <c r="H113" s="184"/>
      <c r="I113" s="196" t="s">
        <v>151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>
      <c r="A114" s="191">
        <v>67</v>
      </c>
      <c r="B114" s="172" t="s">
        <v>4058</v>
      </c>
      <c r="C114" s="219" t="s">
        <v>4059</v>
      </c>
      <c r="D114" s="174" t="s">
        <v>1242</v>
      </c>
      <c r="E114" s="177">
        <v>26</v>
      </c>
      <c r="F114" s="182"/>
      <c r="G114" s="183">
        <f>E114*F114</f>
        <v>0</v>
      </c>
      <c r="H114" s="184"/>
      <c r="I114" s="196" t="s">
        <v>151</v>
      </c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>
        <v>21</v>
      </c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>
      <c r="A115" s="191"/>
      <c r="B115" s="172"/>
      <c r="C115" s="240" t="s">
        <v>4060</v>
      </c>
      <c r="D115" s="227"/>
      <c r="E115" s="230">
        <v>6</v>
      </c>
      <c r="F115" s="183"/>
      <c r="G115" s="183"/>
      <c r="H115" s="184"/>
      <c r="I115" s="196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>
      <c r="A116" s="191"/>
      <c r="B116" s="172"/>
      <c r="C116" s="240" t="s">
        <v>4061</v>
      </c>
      <c r="D116" s="227"/>
      <c r="E116" s="230">
        <v>12</v>
      </c>
      <c r="F116" s="183"/>
      <c r="G116" s="183"/>
      <c r="H116" s="184"/>
      <c r="I116" s="196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>
      <c r="A117" s="191"/>
      <c r="B117" s="172"/>
      <c r="C117" s="240" t="s">
        <v>4062</v>
      </c>
      <c r="D117" s="227"/>
      <c r="E117" s="230">
        <v>8</v>
      </c>
      <c r="F117" s="183"/>
      <c r="G117" s="183"/>
      <c r="H117" s="184"/>
      <c r="I117" s="196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/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>
      <c r="A118" s="191"/>
      <c r="B118" s="169" t="s">
        <v>3914</v>
      </c>
      <c r="C118" s="221"/>
      <c r="D118" s="192"/>
      <c r="E118" s="193"/>
      <c r="F118" s="194"/>
      <c r="G118" s="189"/>
      <c r="H118" s="184"/>
      <c r="I118" s="196"/>
      <c r="J118" s="164"/>
      <c r="K118" s="164">
        <v>1</v>
      </c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ht="22.5" outlineLevel="1">
      <c r="A119" s="191"/>
      <c r="B119" s="169" t="s">
        <v>3915</v>
      </c>
      <c r="C119" s="221"/>
      <c r="D119" s="192"/>
      <c r="E119" s="193"/>
      <c r="F119" s="194"/>
      <c r="G119" s="189"/>
      <c r="H119" s="184"/>
      <c r="I119" s="196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5" t="str">
        <f>B119</f>
        <v>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>
      <c r="A120" s="191">
        <v>68</v>
      </c>
      <c r="B120" s="172" t="s">
        <v>3929</v>
      </c>
      <c r="C120" s="219" t="s">
        <v>3930</v>
      </c>
      <c r="D120" s="174" t="s">
        <v>344</v>
      </c>
      <c r="E120" s="177">
        <v>26</v>
      </c>
      <c r="F120" s="182"/>
      <c r="G120" s="183">
        <f>E120*F120</f>
        <v>0</v>
      </c>
      <c r="H120" s="184" t="s">
        <v>3897</v>
      </c>
      <c r="I120" s="196" t="s">
        <v>207</v>
      </c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>
        <v>21</v>
      </c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>
      <c r="A121" s="191"/>
      <c r="B121" s="169" t="s">
        <v>4063</v>
      </c>
      <c r="C121" s="221"/>
      <c r="D121" s="192"/>
      <c r="E121" s="193"/>
      <c r="F121" s="194"/>
      <c r="G121" s="189"/>
      <c r="H121" s="184"/>
      <c r="I121" s="196"/>
      <c r="J121" s="164"/>
      <c r="K121" s="164">
        <v>1</v>
      </c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/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ht="22.5" outlineLevel="1">
      <c r="A122" s="191"/>
      <c r="B122" s="169" t="s">
        <v>4064</v>
      </c>
      <c r="C122" s="221"/>
      <c r="D122" s="192"/>
      <c r="E122" s="193"/>
      <c r="F122" s="194"/>
      <c r="G122" s="189"/>
      <c r="H122" s="184"/>
      <c r="I122" s="196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5" t="str">
        <f>B122</f>
        <v>Montáž upevňovací konstrukce, případná oprava poškozeného nátěru, úplná montáž svítidla, tj. vyznačení umístění svítidla, jeho rozložení, zapojení vodičů, složení svítidla v celek, vybavení zdroji záření a vyzkoušení.</v>
      </c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>
      <c r="A123" s="191">
        <v>69</v>
      </c>
      <c r="B123" s="172" t="s">
        <v>4065</v>
      </c>
      <c r="C123" s="219" t="s">
        <v>4066</v>
      </c>
      <c r="D123" s="174" t="s">
        <v>1242</v>
      </c>
      <c r="E123" s="177">
        <v>32</v>
      </c>
      <c r="F123" s="182"/>
      <c r="G123" s="183">
        <f>E123*F123</f>
        <v>0</v>
      </c>
      <c r="H123" s="184" t="s">
        <v>3897</v>
      </c>
      <c r="I123" s="196" t="s">
        <v>207</v>
      </c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>
        <v>21</v>
      </c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>
      <c r="A124" s="191">
        <v>70</v>
      </c>
      <c r="B124" s="172" t="s">
        <v>4067</v>
      </c>
      <c r="C124" s="219" t="s">
        <v>4068</v>
      </c>
      <c r="D124" s="174" t="s">
        <v>249</v>
      </c>
      <c r="E124" s="177">
        <v>5</v>
      </c>
      <c r="F124" s="182"/>
      <c r="G124" s="183">
        <f>E124*F124</f>
        <v>0</v>
      </c>
      <c r="H124" s="184"/>
      <c r="I124" s="196" t="s">
        <v>151</v>
      </c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>
        <v>21</v>
      </c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>
      <c r="A125" s="191">
        <v>71</v>
      </c>
      <c r="B125" s="172" t="s">
        <v>4069</v>
      </c>
      <c r="C125" s="219" t="s">
        <v>4070</v>
      </c>
      <c r="D125" s="174" t="s">
        <v>249</v>
      </c>
      <c r="E125" s="177">
        <v>60</v>
      </c>
      <c r="F125" s="182"/>
      <c r="G125" s="183">
        <f>E125*F125</f>
        <v>0</v>
      </c>
      <c r="H125" s="184"/>
      <c r="I125" s="196" t="s">
        <v>151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>
      <c r="A126" s="191">
        <v>72</v>
      </c>
      <c r="B126" s="172" t="s">
        <v>4071</v>
      </c>
      <c r="C126" s="219" t="s">
        <v>4072</v>
      </c>
      <c r="D126" s="174" t="s">
        <v>249</v>
      </c>
      <c r="E126" s="177">
        <v>60</v>
      </c>
      <c r="F126" s="182"/>
      <c r="G126" s="183">
        <f>E126*F126</f>
        <v>0</v>
      </c>
      <c r="H126" s="184"/>
      <c r="I126" s="196" t="s">
        <v>151</v>
      </c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>
        <v>21</v>
      </c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>
      <c r="A127" s="191">
        <v>73</v>
      </c>
      <c r="B127" s="172" t="s">
        <v>4073</v>
      </c>
      <c r="C127" s="219" t="s">
        <v>4074</v>
      </c>
      <c r="D127" s="174" t="s">
        <v>1242</v>
      </c>
      <c r="E127" s="177">
        <v>20</v>
      </c>
      <c r="F127" s="182"/>
      <c r="G127" s="183">
        <f>E127*F127</f>
        <v>0</v>
      </c>
      <c r="H127" s="184"/>
      <c r="I127" s="196" t="s">
        <v>151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>
      <c r="A128" s="191">
        <v>74</v>
      </c>
      <c r="B128" s="172" t="s">
        <v>4075</v>
      </c>
      <c r="C128" s="219" t="s">
        <v>4076</v>
      </c>
      <c r="D128" s="174" t="s">
        <v>1242</v>
      </c>
      <c r="E128" s="177">
        <v>50</v>
      </c>
      <c r="F128" s="182"/>
      <c r="G128" s="183">
        <f>E128*F128</f>
        <v>0</v>
      </c>
      <c r="H128" s="184"/>
      <c r="I128" s="196" t="s">
        <v>151</v>
      </c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>
        <v>21</v>
      </c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>
      <c r="A129" s="191"/>
      <c r="B129" s="169" t="s">
        <v>3899</v>
      </c>
      <c r="C129" s="221"/>
      <c r="D129" s="192"/>
      <c r="E129" s="193"/>
      <c r="F129" s="194"/>
      <c r="G129" s="189"/>
      <c r="H129" s="184"/>
      <c r="I129" s="196"/>
      <c r="J129" s="164"/>
      <c r="K129" s="164">
        <v>1</v>
      </c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/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>
      <c r="A130" s="191">
        <v>75</v>
      </c>
      <c r="B130" s="172" t="s">
        <v>4077</v>
      </c>
      <c r="C130" s="219" t="s">
        <v>4078</v>
      </c>
      <c r="D130" s="174" t="s">
        <v>344</v>
      </c>
      <c r="E130" s="177">
        <v>510</v>
      </c>
      <c r="F130" s="182"/>
      <c r="G130" s="183">
        <f>E130*F130</f>
        <v>0</v>
      </c>
      <c r="H130" s="184" t="s">
        <v>3897</v>
      </c>
      <c r="I130" s="196" t="s">
        <v>207</v>
      </c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>
        <v>21</v>
      </c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>
      <c r="A131" s="191">
        <v>76</v>
      </c>
      <c r="B131" s="172" t="s">
        <v>4079</v>
      </c>
      <c r="C131" s="219" t="s">
        <v>4080</v>
      </c>
      <c r="D131" s="174" t="s">
        <v>344</v>
      </c>
      <c r="E131" s="177">
        <v>1005</v>
      </c>
      <c r="F131" s="182"/>
      <c r="G131" s="183">
        <f>E131*F131</f>
        <v>0</v>
      </c>
      <c r="H131" s="184" t="s">
        <v>3897</v>
      </c>
      <c r="I131" s="196" t="s">
        <v>207</v>
      </c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>
        <v>21</v>
      </c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>
      <c r="A132" s="191">
        <v>77</v>
      </c>
      <c r="B132" s="172" t="s">
        <v>4081</v>
      </c>
      <c r="C132" s="219" t="s">
        <v>4082</v>
      </c>
      <c r="D132" s="174" t="s">
        <v>344</v>
      </c>
      <c r="E132" s="177">
        <v>90</v>
      </c>
      <c r="F132" s="182"/>
      <c r="G132" s="183">
        <f>E132*F132</f>
        <v>0</v>
      </c>
      <c r="H132" s="184"/>
      <c r="I132" s="196" t="s">
        <v>151</v>
      </c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>
        <v>21</v>
      </c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>
      <c r="A133" s="191">
        <v>78</v>
      </c>
      <c r="B133" s="172" t="s">
        <v>4083</v>
      </c>
      <c r="C133" s="219" t="s">
        <v>4084</v>
      </c>
      <c r="D133" s="174" t="s">
        <v>249</v>
      </c>
      <c r="E133" s="177">
        <v>140</v>
      </c>
      <c r="F133" s="182"/>
      <c r="G133" s="183">
        <f>E133*F133</f>
        <v>0</v>
      </c>
      <c r="H133" s="184"/>
      <c r="I133" s="196" t="s">
        <v>151</v>
      </c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>
        <v>21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>
      <c r="A134" s="191">
        <v>79</v>
      </c>
      <c r="B134" s="172" t="s">
        <v>4085</v>
      </c>
      <c r="C134" s="219" t="s">
        <v>4086</v>
      </c>
      <c r="D134" s="174" t="s">
        <v>3926</v>
      </c>
      <c r="E134" s="177">
        <v>1</v>
      </c>
      <c r="F134" s="182"/>
      <c r="G134" s="183">
        <f>E134*F134</f>
        <v>0</v>
      </c>
      <c r="H134" s="184"/>
      <c r="I134" s="196" t="s">
        <v>151</v>
      </c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>
        <v>21</v>
      </c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>
      <c r="A135" s="190" t="s">
        <v>145</v>
      </c>
      <c r="B135" s="171" t="s">
        <v>4087</v>
      </c>
      <c r="C135" s="218" t="s">
        <v>4088</v>
      </c>
      <c r="D135" s="173"/>
      <c r="E135" s="176"/>
      <c r="F135" s="187">
        <f>SUM(G136:G252)</f>
        <v>0</v>
      </c>
      <c r="G135" s="188"/>
      <c r="H135" s="181"/>
      <c r="I135" s="195"/>
    </row>
    <row r="136" spans="1:60" outlineLevel="1">
      <c r="A136" s="191">
        <v>80</v>
      </c>
      <c r="B136" s="172" t="s">
        <v>4089</v>
      </c>
      <c r="C136" s="219" t="s">
        <v>4090</v>
      </c>
      <c r="D136" s="174" t="s">
        <v>249</v>
      </c>
      <c r="E136" s="177">
        <v>3</v>
      </c>
      <c r="F136" s="182"/>
      <c r="G136" s="183">
        <f>E136*F136</f>
        <v>0</v>
      </c>
      <c r="H136" s="184"/>
      <c r="I136" s="196" t="s">
        <v>151</v>
      </c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>
        <v>21</v>
      </c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>
      <c r="A137" s="191">
        <v>81</v>
      </c>
      <c r="B137" s="172" t="s">
        <v>4091</v>
      </c>
      <c r="C137" s="219" t="s">
        <v>4092</v>
      </c>
      <c r="D137" s="174" t="s">
        <v>249</v>
      </c>
      <c r="E137" s="177">
        <v>560</v>
      </c>
      <c r="F137" s="182"/>
      <c r="G137" s="183">
        <f>E137*F137</f>
        <v>0</v>
      </c>
      <c r="H137" s="184"/>
      <c r="I137" s="196" t="s">
        <v>151</v>
      </c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>
        <v>21</v>
      </c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>
      <c r="A138" s="191">
        <v>82</v>
      </c>
      <c r="B138" s="172" t="s">
        <v>4093</v>
      </c>
      <c r="C138" s="219" t="s">
        <v>4094</v>
      </c>
      <c r="D138" s="174" t="s">
        <v>249</v>
      </c>
      <c r="E138" s="177">
        <v>686</v>
      </c>
      <c r="F138" s="182"/>
      <c r="G138" s="183">
        <f>E138*F138</f>
        <v>0</v>
      </c>
      <c r="H138" s="184"/>
      <c r="I138" s="196" t="s">
        <v>151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>
      <c r="A139" s="191">
        <v>83</v>
      </c>
      <c r="B139" s="172" t="s">
        <v>4095</v>
      </c>
      <c r="C139" s="219" t="s">
        <v>4096</v>
      </c>
      <c r="D139" s="174" t="s">
        <v>1242</v>
      </c>
      <c r="E139" s="177">
        <v>78</v>
      </c>
      <c r="F139" s="182"/>
      <c r="G139" s="183">
        <f>E139*F139</f>
        <v>0</v>
      </c>
      <c r="H139" s="184"/>
      <c r="I139" s="196" t="s">
        <v>151</v>
      </c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>
        <v>21</v>
      </c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>
      <c r="A140" s="191">
        <v>84</v>
      </c>
      <c r="B140" s="172" t="s">
        <v>4097</v>
      </c>
      <c r="C140" s="219" t="s">
        <v>4098</v>
      </c>
      <c r="D140" s="174" t="s">
        <v>1242</v>
      </c>
      <c r="E140" s="177">
        <v>6</v>
      </c>
      <c r="F140" s="182"/>
      <c r="G140" s="183">
        <f>E140*F140</f>
        <v>0</v>
      </c>
      <c r="H140" s="184"/>
      <c r="I140" s="196" t="s">
        <v>151</v>
      </c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>
        <v>21</v>
      </c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>
      <c r="A141" s="191">
        <v>85</v>
      </c>
      <c r="B141" s="172" t="s">
        <v>4099</v>
      </c>
      <c r="C141" s="219" t="s">
        <v>4100</v>
      </c>
      <c r="D141" s="174" t="s">
        <v>344</v>
      </c>
      <c r="E141" s="177">
        <v>14</v>
      </c>
      <c r="F141" s="182"/>
      <c r="G141" s="183">
        <f>E141*F141</f>
        <v>0</v>
      </c>
      <c r="H141" s="184"/>
      <c r="I141" s="196" t="s">
        <v>151</v>
      </c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>
        <v>21</v>
      </c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>
      <c r="A142" s="191">
        <v>86</v>
      </c>
      <c r="B142" s="172" t="s">
        <v>4101</v>
      </c>
      <c r="C142" s="219" t="s">
        <v>4102</v>
      </c>
      <c r="D142" s="174" t="s">
        <v>1242</v>
      </c>
      <c r="E142" s="177">
        <v>56</v>
      </c>
      <c r="F142" s="182"/>
      <c r="G142" s="183">
        <f>E142*F142</f>
        <v>0</v>
      </c>
      <c r="H142" s="184"/>
      <c r="I142" s="196" t="s">
        <v>151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>
      <c r="A143" s="191">
        <v>87</v>
      </c>
      <c r="B143" s="172" t="s">
        <v>4103</v>
      </c>
      <c r="C143" s="219" t="s">
        <v>4104</v>
      </c>
      <c r="D143" s="174" t="s">
        <v>1242</v>
      </c>
      <c r="E143" s="177">
        <v>70</v>
      </c>
      <c r="F143" s="182"/>
      <c r="G143" s="183">
        <f>E143*F143</f>
        <v>0</v>
      </c>
      <c r="H143" s="184"/>
      <c r="I143" s="196" t="s">
        <v>151</v>
      </c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>
        <v>21</v>
      </c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>
      <c r="A144" s="191">
        <v>88</v>
      </c>
      <c r="B144" s="172" t="s">
        <v>4105</v>
      </c>
      <c r="C144" s="219" t="s">
        <v>4106</v>
      </c>
      <c r="D144" s="174" t="s">
        <v>1242</v>
      </c>
      <c r="E144" s="177">
        <v>30</v>
      </c>
      <c r="F144" s="182"/>
      <c r="G144" s="183">
        <f>E144*F144</f>
        <v>0</v>
      </c>
      <c r="H144" s="184"/>
      <c r="I144" s="196" t="s">
        <v>151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>
      <c r="A145" s="191">
        <v>89</v>
      </c>
      <c r="B145" s="172" t="s">
        <v>4107</v>
      </c>
      <c r="C145" s="219" t="s">
        <v>4108</v>
      </c>
      <c r="D145" s="174" t="s">
        <v>1242</v>
      </c>
      <c r="E145" s="177">
        <v>45</v>
      </c>
      <c r="F145" s="182"/>
      <c r="G145" s="183">
        <f>E145*F145</f>
        <v>0</v>
      </c>
      <c r="H145" s="184"/>
      <c r="I145" s="196" t="s">
        <v>151</v>
      </c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>
        <v>21</v>
      </c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>
      <c r="A146" s="191">
        <v>90</v>
      </c>
      <c r="B146" s="172" t="s">
        <v>4109</v>
      </c>
      <c r="C146" s="219" t="s">
        <v>4110</v>
      </c>
      <c r="D146" s="174" t="s">
        <v>1242</v>
      </c>
      <c r="E146" s="177">
        <v>20</v>
      </c>
      <c r="F146" s="182"/>
      <c r="G146" s="183">
        <f>E146*F146</f>
        <v>0</v>
      </c>
      <c r="H146" s="184"/>
      <c r="I146" s="196" t="s">
        <v>151</v>
      </c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>
        <v>21</v>
      </c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>
      <c r="A147" s="191">
        <v>91</v>
      </c>
      <c r="B147" s="172" t="s">
        <v>4111</v>
      </c>
      <c r="C147" s="219" t="s">
        <v>4112</v>
      </c>
      <c r="D147" s="174" t="s">
        <v>344</v>
      </c>
      <c r="E147" s="177">
        <v>12</v>
      </c>
      <c r="F147" s="182"/>
      <c r="G147" s="183">
        <f>E147*F147</f>
        <v>0</v>
      </c>
      <c r="H147" s="184"/>
      <c r="I147" s="196" t="s">
        <v>151</v>
      </c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>
        <v>21</v>
      </c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ht="22.5" outlineLevel="1">
      <c r="A148" s="191">
        <v>92</v>
      </c>
      <c r="B148" s="172" t="s">
        <v>4113</v>
      </c>
      <c r="C148" s="219" t="s">
        <v>4114</v>
      </c>
      <c r="D148" s="174" t="s">
        <v>249</v>
      </c>
      <c r="E148" s="177">
        <v>395</v>
      </c>
      <c r="F148" s="182"/>
      <c r="G148" s="183">
        <f>E148*F148</f>
        <v>0</v>
      </c>
      <c r="H148" s="184"/>
      <c r="I148" s="196" t="s">
        <v>151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>
      <c r="A149" s="191">
        <v>93</v>
      </c>
      <c r="B149" s="172" t="s">
        <v>4115</v>
      </c>
      <c r="C149" s="219" t="s">
        <v>4116</v>
      </c>
      <c r="D149" s="174" t="s">
        <v>249</v>
      </c>
      <c r="E149" s="177">
        <v>395</v>
      </c>
      <c r="F149" s="182"/>
      <c r="G149" s="183">
        <f>E149*F149</f>
        <v>0</v>
      </c>
      <c r="H149" s="184"/>
      <c r="I149" s="196" t="s">
        <v>151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>
      <c r="A150" s="191">
        <v>94</v>
      </c>
      <c r="B150" s="172" t="s">
        <v>4117</v>
      </c>
      <c r="C150" s="219" t="s">
        <v>4118</v>
      </c>
      <c r="D150" s="174" t="s">
        <v>249</v>
      </c>
      <c r="E150" s="177">
        <v>215</v>
      </c>
      <c r="F150" s="182"/>
      <c r="G150" s="183">
        <f>E150*F150</f>
        <v>0</v>
      </c>
      <c r="H150" s="184"/>
      <c r="I150" s="196" t="s">
        <v>151</v>
      </c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>
        <v>21</v>
      </c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>
      <c r="A151" s="191">
        <v>95</v>
      </c>
      <c r="B151" s="172" t="s">
        <v>4119</v>
      </c>
      <c r="C151" s="219" t="s">
        <v>4120</v>
      </c>
      <c r="D151" s="174" t="s">
        <v>1242</v>
      </c>
      <c r="E151" s="177">
        <v>446</v>
      </c>
      <c r="F151" s="182"/>
      <c r="G151" s="183">
        <f>E151*F151</f>
        <v>0</v>
      </c>
      <c r="H151" s="184"/>
      <c r="I151" s="196" t="s">
        <v>151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>
      <c r="A152" s="191">
        <v>96</v>
      </c>
      <c r="B152" s="172" t="s">
        <v>4121</v>
      </c>
      <c r="C152" s="219" t="s">
        <v>4122</v>
      </c>
      <c r="D152" s="174" t="s">
        <v>1242</v>
      </c>
      <c r="E152" s="177">
        <v>60</v>
      </c>
      <c r="F152" s="182"/>
      <c r="G152" s="183">
        <f>E152*F152</f>
        <v>0</v>
      </c>
      <c r="H152" s="184"/>
      <c r="I152" s="196" t="s">
        <v>151</v>
      </c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>
        <v>21</v>
      </c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>
      <c r="A153" s="191">
        <v>97</v>
      </c>
      <c r="B153" s="172" t="s">
        <v>4123</v>
      </c>
      <c r="C153" s="219" t="s">
        <v>4124</v>
      </c>
      <c r="D153" s="174" t="s">
        <v>1242</v>
      </c>
      <c r="E153" s="177">
        <v>220</v>
      </c>
      <c r="F153" s="182"/>
      <c r="G153" s="183">
        <f>E153*F153</f>
        <v>0</v>
      </c>
      <c r="H153" s="184"/>
      <c r="I153" s="196" t="s">
        <v>151</v>
      </c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>
        <v>21</v>
      </c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>
      <c r="A154" s="191">
        <v>98</v>
      </c>
      <c r="B154" s="172" t="s">
        <v>4125</v>
      </c>
      <c r="C154" s="219" t="s">
        <v>4126</v>
      </c>
      <c r="D154" s="174" t="s">
        <v>1242</v>
      </c>
      <c r="E154" s="177">
        <v>220</v>
      </c>
      <c r="F154" s="182"/>
      <c r="G154" s="183">
        <f>E154*F154</f>
        <v>0</v>
      </c>
      <c r="H154" s="184"/>
      <c r="I154" s="196" t="s">
        <v>151</v>
      </c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>
        <v>21</v>
      </c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>
      <c r="A155" s="191">
        <v>99</v>
      </c>
      <c r="B155" s="172" t="s">
        <v>4127</v>
      </c>
      <c r="C155" s="219" t="s">
        <v>4128</v>
      </c>
      <c r="D155" s="174" t="s">
        <v>1242</v>
      </c>
      <c r="E155" s="177">
        <v>395</v>
      </c>
      <c r="F155" s="182"/>
      <c r="G155" s="183">
        <f>E155*F155</f>
        <v>0</v>
      </c>
      <c r="H155" s="184"/>
      <c r="I155" s="196" t="s">
        <v>151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>
      <c r="A156" s="191">
        <v>100</v>
      </c>
      <c r="B156" s="172" t="s">
        <v>4129</v>
      </c>
      <c r="C156" s="219" t="s">
        <v>4130</v>
      </c>
      <c r="D156" s="174" t="s">
        <v>1242</v>
      </c>
      <c r="E156" s="177">
        <v>64</v>
      </c>
      <c r="F156" s="182"/>
      <c r="G156" s="183">
        <f>E156*F156</f>
        <v>0</v>
      </c>
      <c r="H156" s="184"/>
      <c r="I156" s="196" t="s">
        <v>151</v>
      </c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>
        <v>21</v>
      </c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>
      <c r="A157" s="191">
        <v>101</v>
      </c>
      <c r="B157" s="172" t="s">
        <v>4131</v>
      </c>
      <c r="C157" s="219" t="s">
        <v>4132</v>
      </c>
      <c r="D157" s="174" t="s">
        <v>1242</v>
      </c>
      <c r="E157" s="177">
        <v>104</v>
      </c>
      <c r="F157" s="182"/>
      <c r="G157" s="183">
        <f>E157*F157</f>
        <v>0</v>
      </c>
      <c r="H157" s="184"/>
      <c r="I157" s="196" t="s">
        <v>151</v>
      </c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>
        <v>21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>
      <c r="A158" s="191">
        <v>102</v>
      </c>
      <c r="B158" s="172" t="s">
        <v>4133</v>
      </c>
      <c r="C158" s="219" t="s">
        <v>4134</v>
      </c>
      <c r="D158" s="174" t="s">
        <v>1242</v>
      </c>
      <c r="E158" s="177">
        <v>130</v>
      </c>
      <c r="F158" s="182"/>
      <c r="G158" s="183">
        <f>E158*F158</f>
        <v>0</v>
      </c>
      <c r="H158" s="184"/>
      <c r="I158" s="196" t="s">
        <v>151</v>
      </c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>
        <v>21</v>
      </c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>
      <c r="A159" s="191">
        <v>103</v>
      </c>
      <c r="B159" s="172" t="s">
        <v>4135</v>
      </c>
      <c r="C159" s="219" t="s">
        <v>4136</v>
      </c>
      <c r="D159" s="174" t="s">
        <v>1242</v>
      </c>
      <c r="E159" s="177">
        <v>130</v>
      </c>
      <c r="F159" s="182"/>
      <c r="G159" s="183">
        <f>E159*F159</f>
        <v>0</v>
      </c>
      <c r="H159" s="184"/>
      <c r="I159" s="196" t="s">
        <v>151</v>
      </c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>
        <v>21</v>
      </c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>
      <c r="A160" s="191">
        <v>104</v>
      </c>
      <c r="B160" s="172" t="s">
        <v>4137</v>
      </c>
      <c r="C160" s="219" t="s">
        <v>4138</v>
      </c>
      <c r="D160" s="174" t="s">
        <v>1242</v>
      </c>
      <c r="E160" s="177">
        <v>60</v>
      </c>
      <c r="F160" s="182"/>
      <c r="G160" s="183">
        <f>E160*F160</f>
        <v>0</v>
      </c>
      <c r="H160" s="184"/>
      <c r="I160" s="196" t="s">
        <v>151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outlineLevel="1">
      <c r="A161" s="191">
        <v>105</v>
      </c>
      <c r="B161" s="172" t="s">
        <v>4139</v>
      </c>
      <c r="C161" s="219" t="s">
        <v>4140</v>
      </c>
      <c r="D161" s="174" t="s">
        <v>1242</v>
      </c>
      <c r="E161" s="177">
        <v>70</v>
      </c>
      <c r="F161" s="182"/>
      <c r="G161" s="183">
        <f>E161*F161</f>
        <v>0</v>
      </c>
      <c r="H161" s="184"/>
      <c r="I161" s="196" t="s">
        <v>151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outlineLevel="1">
      <c r="A162" s="191">
        <v>106</v>
      </c>
      <c r="B162" s="172" t="s">
        <v>4119</v>
      </c>
      <c r="C162" s="219" t="s">
        <v>4141</v>
      </c>
      <c r="D162" s="174" t="s">
        <v>1242</v>
      </c>
      <c r="E162" s="177">
        <v>60</v>
      </c>
      <c r="F162" s="182"/>
      <c r="G162" s="183">
        <f>E162*F162</f>
        <v>0</v>
      </c>
      <c r="H162" s="184"/>
      <c r="I162" s="196" t="s">
        <v>151</v>
      </c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>
        <v>21</v>
      </c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outlineLevel="1">
      <c r="A163" s="191">
        <v>107</v>
      </c>
      <c r="B163" s="172" t="s">
        <v>4142</v>
      </c>
      <c r="C163" s="219" t="s">
        <v>4143</v>
      </c>
      <c r="D163" s="174" t="s">
        <v>1242</v>
      </c>
      <c r="E163" s="177">
        <v>26</v>
      </c>
      <c r="F163" s="182"/>
      <c r="G163" s="183">
        <f>E163*F163</f>
        <v>0</v>
      </c>
      <c r="H163" s="184"/>
      <c r="I163" s="196" t="s">
        <v>151</v>
      </c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>
        <v>21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>
      <c r="A164" s="191">
        <v>108</v>
      </c>
      <c r="B164" s="172" t="s">
        <v>4144</v>
      </c>
      <c r="C164" s="219" t="s">
        <v>4145</v>
      </c>
      <c r="D164" s="174" t="s">
        <v>3926</v>
      </c>
      <c r="E164" s="177">
        <v>1</v>
      </c>
      <c r="F164" s="182"/>
      <c r="G164" s="183">
        <f>E164*F164</f>
        <v>0</v>
      </c>
      <c r="H164" s="184"/>
      <c r="I164" s="196" t="s">
        <v>151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>
      <c r="A165" s="191">
        <v>109</v>
      </c>
      <c r="B165" s="172" t="s">
        <v>4144</v>
      </c>
      <c r="C165" s="219" t="s">
        <v>4146</v>
      </c>
      <c r="D165" s="174" t="s">
        <v>3926</v>
      </c>
      <c r="E165" s="177">
        <v>1</v>
      </c>
      <c r="F165" s="182"/>
      <c r="G165" s="183">
        <f>E165*F165</f>
        <v>0</v>
      </c>
      <c r="H165" s="184"/>
      <c r="I165" s="196" t="s">
        <v>151</v>
      </c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>
        <v>21</v>
      </c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ht="22.5" outlineLevel="1">
      <c r="A166" s="191">
        <v>110</v>
      </c>
      <c r="B166" s="172" t="s">
        <v>4147</v>
      </c>
      <c r="C166" s="219" t="s">
        <v>4148</v>
      </c>
      <c r="D166" s="174" t="s">
        <v>344</v>
      </c>
      <c r="E166" s="177">
        <v>7</v>
      </c>
      <c r="F166" s="182"/>
      <c r="G166" s="183">
        <f>E166*F166</f>
        <v>0</v>
      </c>
      <c r="H166" s="184"/>
      <c r="I166" s="196" t="s">
        <v>151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ht="22.5" outlineLevel="1">
      <c r="A167" s="191">
        <v>111</v>
      </c>
      <c r="B167" s="172" t="s">
        <v>4149</v>
      </c>
      <c r="C167" s="219" t="s">
        <v>4150</v>
      </c>
      <c r="D167" s="174" t="s">
        <v>1242</v>
      </c>
      <c r="E167" s="177">
        <v>3</v>
      </c>
      <c r="F167" s="182"/>
      <c r="G167" s="183">
        <f>E167*F167</f>
        <v>0</v>
      </c>
      <c r="H167" s="184"/>
      <c r="I167" s="196" t="s">
        <v>151</v>
      </c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>
        <v>21</v>
      </c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ht="22.5" outlineLevel="1">
      <c r="A168" s="191">
        <v>112</v>
      </c>
      <c r="B168" s="172" t="s">
        <v>4151</v>
      </c>
      <c r="C168" s="219" t="s">
        <v>4152</v>
      </c>
      <c r="D168" s="174" t="s">
        <v>344</v>
      </c>
      <c r="E168" s="177">
        <v>6</v>
      </c>
      <c r="F168" s="182"/>
      <c r="G168" s="183">
        <f>E168*F168</f>
        <v>0</v>
      </c>
      <c r="H168" s="184"/>
      <c r="I168" s="196" t="s">
        <v>151</v>
      </c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>
        <v>21</v>
      </c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ht="22.5" outlineLevel="1">
      <c r="A169" s="191">
        <v>113</v>
      </c>
      <c r="B169" s="172" t="s">
        <v>830</v>
      </c>
      <c r="C169" s="219" t="s">
        <v>4153</v>
      </c>
      <c r="D169" s="174" t="s">
        <v>344</v>
      </c>
      <c r="E169" s="177">
        <v>4</v>
      </c>
      <c r="F169" s="182"/>
      <c r="G169" s="183">
        <f>E169*F169</f>
        <v>0</v>
      </c>
      <c r="H169" s="184"/>
      <c r="I169" s="196" t="s">
        <v>151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>
        <v>21</v>
      </c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ht="22.5" outlineLevel="1">
      <c r="A170" s="191">
        <v>114</v>
      </c>
      <c r="B170" s="172" t="s">
        <v>4154</v>
      </c>
      <c r="C170" s="219" t="s">
        <v>4155</v>
      </c>
      <c r="D170" s="174" t="s">
        <v>1242</v>
      </c>
      <c r="E170" s="177">
        <v>3</v>
      </c>
      <c r="F170" s="182"/>
      <c r="G170" s="183">
        <f>E170*F170</f>
        <v>0</v>
      </c>
      <c r="H170" s="184"/>
      <c r="I170" s="196" t="s">
        <v>151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ht="22.5" outlineLevel="1">
      <c r="A171" s="191">
        <v>115</v>
      </c>
      <c r="B171" s="172" t="s">
        <v>4156</v>
      </c>
      <c r="C171" s="219" t="s">
        <v>4157</v>
      </c>
      <c r="D171" s="174" t="s">
        <v>344</v>
      </c>
      <c r="E171" s="177">
        <v>53</v>
      </c>
      <c r="F171" s="182"/>
      <c r="G171" s="183">
        <f>E171*F171</f>
        <v>0</v>
      </c>
      <c r="H171" s="184"/>
      <c r="I171" s="196" t="s">
        <v>151</v>
      </c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>
        <v>21</v>
      </c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outlineLevel="1">
      <c r="A172" s="191">
        <v>116</v>
      </c>
      <c r="B172" s="172" t="s">
        <v>4158</v>
      </c>
      <c r="C172" s="219" t="s">
        <v>4159</v>
      </c>
      <c r="D172" s="174" t="s">
        <v>1242</v>
      </c>
      <c r="E172" s="177">
        <v>5</v>
      </c>
      <c r="F172" s="182"/>
      <c r="G172" s="183">
        <f>E172*F172</f>
        <v>0</v>
      </c>
      <c r="H172" s="184"/>
      <c r="I172" s="196" t="s">
        <v>151</v>
      </c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>
        <v>21</v>
      </c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outlineLevel="1">
      <c r="A173" s="191">
        <v>117</v>
      </c>
      <c r="B173" s="172" t="s">
        <v>4160</v>
      </c>
      <c r="C173" s="219" t="s">
        <v>4161</v>
      </c>
      <c r="D173" s="174" t="s">
        <v>1242</v>
      </c>
      <c r="E173" s="177">
        <v>12</v>
      </c>
      <c r="F173" s="182"/>
      <c r="G173" s="183">
        <f>E173*F173</f>
        <v>0</v>
      </c>
      <c r="H173" s="184"/>
      <c r="I173" s="196" t="s">
        <v>151</v>
      </c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>
        <v>21</v>
      </c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>
      <c r="A174" s="191">
        <v>118</v>
      </c>
      <c r="B174" s="172" t="s">
        <v>4162</v>
      </c>
      <c r="C174" s="219" t="s">
        <v>4163</v>
      </c>
      <c r="D174" s="174" t="s">
        <v>1242</v>
      </c>
      <c r="E174" s="177">
        <v>9</v>
      </c>
      <c r="F174" s="182"/>
      <c r="G174" s="183">
        <f>E174*F174</f>
        <v>0</v>
      </c>
      <c r="H174" s="184"/>
      <c r="I174" s="196" t="s">
        <v>151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>
      <c r="A175" s="191">
        <v>119</v>
      </c>
      <c r="B175" s="172" t="s">
        <v>4164</v>
      </c>
      <c r="C175" s="219" t="s">
        <v>4165</v>
      </c>
      <c r="D175" s="174" t="s">
        <v>1242</v>
      </c>
      <c r="E175" s="177">
        <v>44</v>
      </c>
      <c r="F175" s="182"/>
      <c r="G175" s="183">
        <f>E175*F175</f>
        <v>0</v>
      </c>
      <c r="H175" s="184"/>
      <c r="I175" s="196" t="s">
        <v>151</v>
      </c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>
        <v>21</v>
      </c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>
      <c r="A176" s="191">
        <v>120</v>
      </c>
      <c r="B176" s="172" t="s">
        <v>4166</v>
      </c>
      <c r="C176" s="219" t="s">
        <v>4167</v>
      </c>
      <c r="D176" s="174" t="s">
        <v>1242</v>
      </c>
      <c r="E176" s="177">
        <v>14</v>
      </c>
      <c r="F176" s="182"/>
      <c r="G176" s="183">
        <f>E176*F176</f>
        <v>0</v>
      </c>
      <c r="H176" s="184"/>
      <c r="I176" s="196" t="s">
        <v>151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>
      <c r="A177" s="191">
        <v>121</v>
      </c>
      <c r="B177" s="172" t="s">
        <v>4168</v>
      </c>
      <c r="C177" s="219" t="s">
        <v>4169</v>
      </c>
      <c r="D177" s="174" t="s">
        <v>1242</v>
      </c>
      <c r="E177" s="177">
        <v>2</v>
      </c>
      <c r="F177" s="182"/>
      <c r="G177" s="183">
        <f>E177*F177</f>
        <v>0</v>
      </c>
      <c r="H177" s="184"/>
      <c r="I177" s="196" t="s">
        <v>151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>
        <v>21</v>
      </c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outlineLevel="1">
      <c r="A178" s="191">
        <v>122</v>
      </c>
      <c r="B178" s="172" t="s">
        <v>4170</v>
      </c>
      <c r="C178" s="219" t="s">
        <v>4171</v>
      </c>
      <c r="D178" s="174" t="s">
        <v>1242</v>
      </c>
      <c r="E178" s="177">
        <v>6</v>
      </c>
      <c r="F178" s="182"/>
      <c r="G178" s="183">
        <f>E178*F178</f>
        <v>0</v>
      </c>
      <c r="H178" s="184"/>
      <c r="I178" s="196" t="s">
        <v>151</v>
      </c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>
        <v>21</v>
      </c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>
      <c r="A179" s="191">
        <v>123</v>
      </c>
      <c r="B179" s="172" t="s">
        <v>4172</v>
      </c>
      <c r="C179" s="219" t="s">
        <v>4173</v>
      </c>
      <c r="D179" s="174" t="s">
        <v>344</v>
      </c>
      <c r="E179" s="177">
        <v>42</v>
      </c>
      <c r="F179" s="182"/>
      <c r="G179" s="183">
        <f>E179*F179</f>
        <v>0</v>
      </c>
      <c r="H179" s="184"/>
      <c r="I179" s="196" t="s">
        <v>151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>
        <v>21</v>
      </c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>
      <c r="A180" s="191">
        <v>124</v>
      </c>
      <c r="B180" s="172" t="s">
        <v>4174</v>
      </c>
      <c r="C180" s="219" t="s">
        <v>4175</v>
      </c>
      <c r="D180" s="174" t="s">
        <v>1242</v>
      </c>
      <c r="E180" s="177">
        <v>1</v>
      </c>
      <c r="F180" s="182"/>
      <c r="G180" s="183">
        <f>E180*F180</f>
        <v>0</v>
      </c>
      <c r="H180" s="184"/>
      <c r="I180" s="196" t="s">
        <v>151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>
      <c r="A181" s="191">
        <v>125</v>
      </c>
      <c r="B181" s="172" t="s">
        <v>4176</v>
      </c>
      <c r="C181" s="219" t="s">
        <v>4177</v>
      </c>
      <c r="D181" s="174" t="s">
        <v>344</v>
      </c>
      <c r="E181" s="177">
        <v>5</v>
      </c>
      <c r="F181" s="182"/>
      <c r="G181" s="183">
        <f>E181*F181</f>
        <v>0</v>
      </c>
      <c r="H181" s="184"/>
      <c r="I181" s="196" t="s">
        <v>151</v>
      </c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>
        <v>21</v>
      </c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>
      <c r="A182" s="191">
        <v>126</v>
      </c>
      <c r="B182" s="172" t="s">
        <v>4178</v>
      </c>
      <c r="C182" s="219" t="s">
        <v>4179</v>
      </c>
      <c r="D182" s="174" t="s">
        <v>344</v>
      </c>
      <c r="E182" s="177">
        <v>5</v>
      </c>
      <c r="F182" s="182"/>
      <c r="G182" s="183">
        <f>E182*F182</f>
        <v>0</v>
      </c>
      <c r="H182" s="184"/>
      <c r="I182" s="196" t="s">
        <v>151</v>
      </c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>
        <v>21</v>
      </c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>
      <c r="A183" s="191">
        <v>127</v>
      </c>
      <c r="B183" s="172" t="s">
        <v>4180</v>
      </c>
      <c r="C183" s="219" t="s">
        <v>4181</v>
      </c>
      <c r="D183" s="174" t="s">
        <v>1242</v>
      </c>
      <c r="E183" s="177">
        <v>1</v>
      </c>
      <c r="F183" s="182"/>
      <c r="G183" s="183">
        <f>E183*F183</f>
        <v>0</v>
      </c>
      <c r="H183" s="184"/>
      <c r="I183" s="196" t="s">
        <v>151</v>
      </c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>
        <v>21</v>
      </c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ht="22.5" outlineLevel="1">
      <c r="A184" s="191">
        <v>128</v>
      </c>
      <c r="B184" s="172" t="s">
        <v>4182</v>
      </c>
      <c r="C184" s="219" t="s">
        <v>4183</v>
      </c>
      <c r="D184" s="174" t="s">
        <v>1242</v>
      </c>
      <c r="E184" s="177">
        <v>2</v>
      </c>
      <c r="F184" s="182"/>
      <c r="G184" s="183">
        <f>E184*F184</f>
        <v>0</v>
      </c>
      <c r="H184" s="184"/>
      <c r="I184" s="196" t="s">
        <v>151</v>
      </c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>
        <v>21</v>
      </c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>
      <c r="A185" s="191">
        <v>129</v>
      </c>
      <c r="B185" s="172" t="s">
        <v>4184</v>
      </c>
      <c r="C185" s="219" t="s">
        <v>4185</v>
      </c>
      <c r="D185" s="174" t="s">
        <v>1242</v>
      </c>
      <c r="E185" s="177">
        <v>7</v>
      </c>
      <c r="F185" s="182"/>
      <c r="G185" s="183">
        <f>E185*F185</f>
        <v>0</v>
      </c>
      <c r="H185" s="184"/>
      <c r="I185" s="196" t="s">
        <v>151</v>
      </c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>
        <v>21</v>
      </c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>
      <c r="A186" s="191">
        <v>130</v>
      </c>
      <c r="B186" s="172" t="s">
        <v>4186</v>
      </c>
      <c r="C186" s="219" t="s">
        <v>4187</v>
      </c>
      <c r="D186" s="174" t="s">
        <v>344</v>
      </c>
      <c r="E186" s="177">
        <v>94</v>
      </c>
      <c r="F186" s="182"/>
      <c r="G186" s="183">
        <f>E186*F186</f>
        <v>0</v>
      </c>
      <c r="H186" s="184"/>
      <c r="I186" s="196" t="s">
        <v>151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>
      <c r="A187" s="191">
        <v>131</v>
      </c>
      <c r="B187" s="172" t="s">
        <v>4188</v>
      </c>
      <c r="C187" s="219" t="s">
        <v>4189</v>
      </c>
      <c r="D187" s="174" t="s">
        <v>1242</v>
      </c>
      <c r="E187" s="177">
        <v>2</v>
      </c>
      <c r="F187" s="182"/>
      <c r="G187" s="183">
        <f>E187*F187</f>
        <v>0</v>
      </c>
      <c r="H187" s="184"/>
      <c r="I187" s="196" t="s">
        <v>151</v>
      </c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>
        <v>21</v>
      </c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>
      <c r="A188" s="191">
        <v>132</v>
      </c>
      <c r="B188" s="172" t="s">
        <v>4190</v>
      </c>
      <c r="C188" s="219" t="s">
        <v>4191</v>
      </c>
      <c r="D188" s="174" t="s">
        <v>1242</v>
      </c>
      <c r="E188" s="177">
        <v>1</v>
      </c>
      <c r="F188" s="182"/>
      <c r="G188" s="183">
        <f>E188*F188</f>
        <v>0</v>
      </c>
      <c r="H188" s="184"/>
      <c r="I188" s="196" t="s">
        <v>151</v>
      </c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>
        <v>21</v>
      </c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>
      <c r="A189" s="191">
        <v>133</v>
      </c>
      <c r="B189" s="172" t="s">
        <v>4192</v>
      </c>
      <c r="C189" s="219" t="s">
        <v>4193</v>
      </c>
      <c r="D189" s="174" t="s">
        <v>1242</v>
      </c>
      <c r="E189" s="177">
        <v>1</v>
      </c>
      <c r="F189" s="182"/>
      <c r="G189" s="183">
        <f>E189*F189</f>
        <v>0</v>
      </c>
      <c r="H189" s="184"/>
      <c r="I189" s="196" t="s">
        <v>151</v>
      </c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>
        <v>21</v>
      </c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>
      <c r="A190" s="191">
        <v>134</v>
      </c>
      <c r="B190" s="172" t="s">
        <v>4194</v>
      </c>
      <c r="C190" s="219" t="s">
        <v>4195</v>
      </c>
      <c r="D190" s="174" t="s">
        <v>1242</v>
      </c>
      <c r="E190" s="177">
        <v>5</v>
      </c>
      <c r="F190" s="182"/>
      <c r="G190" s="183">
        <f>E190*F190</f>
        <v>0</v>
      </c>
      <c r="H190" s="184"/>
      <c r="I190" s="196" t="s">
        <v>151</v>
      </c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>
        <v>21</v>
      </c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>
      <c r="A191" s="191">
        <v>135</v>
      </c>
      <c r="B191" s="172" t="s">
        <v>4196</v>
      </c>
      <c r="C191" s="219" t="s">
        <v>4197</v>
      </c>
      <c r="D191" s="174" t="s">
        <v>1242</v>
      </c>
      <c r="E191" s="177">
        <v>1</v>
      </c>
      <c r="F191" s="182"/>
      <c r="G191" s="183">
        <f>E191*F191</f>
        <v>0</v>
      </c>
      <c r="H191" s="184"/>
      <c r="I191" s="196" t="s">
        <v>151</v>
      </c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>
        <v>21</v>
      </c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ht="22.5" outlineLevel="1">
      <c r="A192" s="191">
        <v>136</v>
      </c>
      <c r="B192" s="172" t="s">
        <v>4198</v>
      </c>
      <c r="C192" s="219" t="s">
        <v>4199</v>
      </c>
      <c r="D192" s="174" t="s">
        <v>1242</v>
      </c>
      <c r="E192" s="177">
        <v>111</v>
      </c>
      <c r="F192" s="182"/>
      <c r="G192" s="183">
        <f>E192*F192</f>
        <v>0</v>
      </c>
      <c r="H192" s="184"/>
      <c r="I192" s="196" t="s">
        <v>151</v>
      </c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>
        <v>21</v>
      </c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>
      <c r="A193" s="191"/>
      <c r="B193" s="172"/>
      <c r="C193" s="240" t="s">
        <v>4037</v>
      </c>
      <c r="D193" s="227"/>
      <c r="E193" s="230">
        <v>18</v>
      </c>
      <c r="F193" s="183"/>
      <c r="G193" s="183"/>
      <c r="H193" s="184"/>
      <c r="I193" s="196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>
      <c r="A194" s="191"/>
      <c r="B194" s="172"/>
      <c r="C194" s="240" t="s">
        <v>4038</v>
      </c>
      <c r="D194" s="227"/>
      <c r="E194" s="230">
        <v>31</v>
      </c>
      <c r="F194" s="183"/>
      <c r="G194" s="183"/>
      <c r="H194" s="184"/>
      <c r="I194" s="196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>
      <c r="A195" s="191"/>
      <c r="B195" s="172"/>
      <c r="C195" s="240" t="s">
        <v>4039</v>
      </c>
      <c r="D195" s="227"/>
      <c r="E195" s="230">
        <v>62</v>
      </c>
      <c r="F195" s="183"/>
      <c r="G195" s="183"/>
      <c r="H195" s="184"/>
      <c r="I195" s="196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/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ht="22.5" outlineLevel="1">
      <c r="A196" s="191">
        <v>137</v>
      </c>
      <c r="B196" s="172" t="s">
        <v>4200</v>
      </c>
      <c r="C196" s="219" t="s">
        <v>4201</v>
      </c>
      <c r="D196" s="174" t="s">
        <v>1242</v>
      </c>
      <c r="E196" s="177">
        <v>30</v>
      </c>
      <c r="F196" s="182"/>
      <c r="G196" s="183">
        <f>E196*F196</f>
        <v>0</v>
      </c>
      <c r="H196" s="184"/>
      <c r="I196" s="196" t="s">
        <v>151</v>
      </c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>
        <v>21</v>
      </c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>
      <c r="A197" s="191"/>
      <c r="B197" s="172"/>
      <c r="C197" s="240" t="s">
        <v>4041</v>
      </c>
      <c r="D197" s="227"/>
      <c r="E197" s="230">
        <v>9</v>
      </c>
      <c r="F197" s="183"/>
      <c r="G197" s="183"/>
      <c r="H197" s="184"/>
      <c r="I197" s="196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>
      <c r="A198" s="191"/>
      <c r="B198" s="172"/>
      <c r="C198" s="240" t="s">
        <v>4042</v>
      </c>
      <c r="D198" s="227"/>
      <c r="E198" s="230">
        <v>10</v>
      </c>
      <c r="F198" s="183"/>
      <c r="G198" s="183"/>
      <c r="H198" s="184"/>
      <c r="I198" s="196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>
      <c r="A199" s="191"/>
      <c r="B199" s="172"/>
      <c r="C199" s="240" t="s">
        <v>4043</v>
      </c>
      <c r="D199" s="227"/>
      <c r="E199" s="230">
        <v>11</v>
      </c>
      <c r="F199" s="183"/>
      <c r="G199" s="183"/>
      <c r="H199" s="184"/>
      <c r="I199" s="196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ht="22.5" outlineLevel="1">
      <c r="A200" s="191">
        <v>138</v>
      </c>
      <c r="B200" s="172" t="s">
        <v>4202</v>
      </c>
      <c r="C200" s="219" t="s">
        <v>4203</v>
      </c>
      <c r="D200" s="174" t="s">
        <v>1242</v>
      </c>
      <c r="E200" s="177">
        <v>20</v>
      </c>
      <c r="F200" s="182"/>
      <c r="G200" s="183">
        <f>E200*F200</f>
        <v>0</v>
      </c>
      <c r="H200" s="184"/>
      <c r="I200" s="196" t="s">
        <v>151</v>
      </c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>
        <v>21</v>
      </c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>
      <c r="A201" s="191"/>
      <c r="B201" s="172"/>
      <c r="C201" s="240" t="s">
        <v>4046</v>
      </c>
      <c r="D201" s="227"/>
      <c r="E201" s="230">
        <v>20</v>
      </c>
      <c r="F201" s="183"/>
      <c r="G201" s="183"/>
      <c r="H201" s="184"/>
      <c r="I201" s="196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ht="22.5" outlineLevel="1">
      <c r="A202" s="191">
        <v>139</v>
      </c>
      <c r="B202" s="172" t="s">
        <v>4204</v>
      </c>
      <c r="C202" s="219" t="s">
        <v>4205</v>
      </c>
      <c r="D202" s="174" t="s">
        <v>1242</v>
      </c>
      <c r="E202" s="177">
        <v>8</v>
      </c>
      <c r="F202" s="182"/>
      <c r="G202" s="183">
        <f>E202*F202</f>
        <v>0</v>
      </c>
      <c r="H202" s="184"/>
      <c r="I202" s="196" t="s">
        <v>151</v>
      </c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>
        <v>21</v>
      </c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>
      <c r="A203" s="191"/>
      <c r="B203" s="172"/>
      <c r="C203" s="240" t="s">
        <v>4048</v>
      </c>
      <c r="D203" s="227"/>
      <c r="E203" s="230">
        <v>8</v>
      </c>
      <c r="F203" s="183"/>
      <c r="G203" s="183"/>
      <c r="H203" s="184"/>
      <c r="I203" s="196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>
      <c r="A204" s="191">
        <v>140</v>
      </c>
      <c r="B204" s="172" t="s">
        <v>4206</v>
      </c>
      <c r="C204" s="219" t="s">
        <v>4207</v>
      </c>
      <c r="D204" s="174" t="s">
        <v>1242</v>
      </c>
      <c r="E204" s="177">
        <v>16</v>
      </c>
      <c r="F204" s="182"/>
      <c r="G204" s="183">
        <f>E204*F204</f>
        <v>0</v>
      </c>
      <c r="H204" s="184"/>
      <c r="I204" s="196" t="s">
        <v>151</v>
      </c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>
        <v>21</v>
      </c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>
      <c r="A205" s="191"/>
      <c r="B205" s="172"/>
      <c r="C205" s="240" t="s">
        <v>4051</v>
      </c>
      <c r="D205" s="227"/>
      <c r="E205" s="230">
        <v>16</v>
      </c>
      <c r="F205" s="183"/>
      <c r="G205" s="183"/>
      <c r="H205" s="184"/>
      <c r="I205" s="196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>
      <c r="A206" s="191">
        <v>141</v>
      </c>
      <c r="B206" s="172" t="s">
        <v>4208</v>
      </c>
      <c r="C206" s="219" t="s">
        <v>4209</v>
      </c>
      <c r="D206" s="174" t="s">
        <v>1242</v>
      </c>
      <c r="E206" s="177">
        <v>5</v>
      </c>
      <c r="F206" s="182"/>
      <c r="G206" s="183">
        <f>E206*F206</f>
        <v>0</v>
      </c>
      <c r="H206" s="184"/>
      <c r="I206" s="196" t="s">
        <v>151</v>
      </c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>
        <v>21</v>
      </c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</row>
    <row r="207" spans="1:60" outlineLevel="1">
      <c r="A207" s="191"/>
      <c r="B207" s="172"/>
      <c r="C207" s="240" t="s">
        <v>4053</v>
      </c>
      <c r="D207" s="227"/>
      <c r="E207" s="230">
        <v>5</v>
      </c>
      <c r="F207" s="183"/>
      <c r="G207" s="183"/>
      <c r="H207" s="184"/>
      <c r="I207" s="196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>
      <c r="A208" s="191">
        <v>142</v>
      </c>
      <c r="B208" s="172" t="s">
        <v>4210</v>
      </c>
      <c r="C208" s="219" t="s">
        <v>4211</v>
      </c>
      <c r="D208" s="174" t="s">
        <v>1242</v>
      </c>
      <c r="E208" s="177">
        <v>10</v>
      </c>
      <c r="F208" s="182"/>
      <c r="G208" s="183">
        <f>E208*F208</f>
        <v>0</v>
      </c>
      <c r="H208" s="184"/>
      <c r="I208" s="196" t="s">
        <v>151</v>
      </c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>
        <v>21</v>
      </c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ht="22.5" outlineLevel="1">
      <c r="A209" s="191">
        <v>143</v>
      </c>
      <c r="B209" s="172" t="s">
        <v>4212</v>
      </c>
      <c r="C209" s="219" t="s">
        <v>4213</v>
      </c>
      <c r="D209" s="174" t="s">
        <v>1242</v>
      </c>
      <c r="E209" s="177">
        <v>10</v>
      </c>
      <c r="F209" s="182"/>
      <c r="G209" s="183">
        <f>E209*F209</f>
        <v>0</v>
      </c>
      <c r="H209" s="184"/>
      <c r="I209" s="196" t="s">
        <v>151</v>
      </c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>
        <v>21</v>
      </c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>
      <c r="A210" s="191">
        <v>144</v>
      </c>
      <c r="B210" s="172" t="s">
        <v>4214</v>
      </c>
      <c r="C210" s="219" t="s">
        <v>4215</v>
      </c>
      <c r="D210" s="174" t="s">
        <v>1242</v>
      </c>
      <c r="E210" s="177">
        <v>26</v>
      </c>
      <c r="F210" s="182"/>
      <c r="G210" s="183">
        <f>E210*F210</f>
        <v>0</v>
      </c>
      <c r="H210" s="184"/>
      <c r="I210" s="196" t="s">
        <v>151</v>
      </c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>
        <v>21</v>
      </c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>
      <c r="A211" s="191"/>
      <c r="B211" s="172"/>
      <c r="C211" s="240" t="s">
        <v>4060</v>
      </c>
      <c r="D211" s="227"/>
      <c r="E211" s="230">
        <v>6</v>
      </c>
      <c r="F211" s="183"/>
      <c r="G211" s="183"/>
      <c r="H211" s="184"/>
      <c r="I211" s="196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outlineLevel="1">
      <c r="A212" s="191"/>
      <c r="B212" s="172"/>
      <c r="C212" s="240" t="s">
        <v>4061</v>
      </c>
      <c r="D212" s="227"/>
      <c r="E212" s="230">
        <v>12</v>
      </c>
      <c r="F212" s="183"/>
      <c r="G212" s="183"/>
      <c r="H212" s="184"/>
      <c r="I212" s="196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</row>
    <row r="213" spans="1:60" outlineLevel="1">
      <c r="A213" s="191"/>
      <c r="B213" s="172"/>
      <c r="C213" s="240" t="s">
        <v>4062</v>
      </c>
      <c r="D213" s="227"/>
      <c r="E213" s="230">
        <v>8</v>
      </c>
      <c r="F213" s="183"/>
      <c r="G213" s="183"/>
      <c r="H213" s="184"/>
      <c r="I213" s="196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outlineLevel="1">
      <c r="A214" s="191">
        <v>145</v>
      </c>
      <c r="B214" s="172" t="s">
        <v>4216</v>
      </c>
      <c r="C214" s="219" t="s">
        <v>4217</v>
      </c>
      <c r="D214" s="174" t="s">
        <v>1242</v>
      </c>
      <c r="E214" s="177">
        <v>9</v>
      </c>
      <c r="F214" s="182"/>
      <c r="G214" s="183">
        <f>E214*F214</f>
        <v>0</v>
      </c>
      <c r="H214" s="184"/>
      <c r="I214" s="196" t="s">
        <v>151</v>
      </c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>
        <v>21</v>
      </c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>
      <c r="A215" s="191">
        <v>146</v>
      </c>
      <c r="B215" s="172" t="s">
        <v>4218</v>
      </c>
      <c r="C215" s="219" t="s">
        <v>4219</v>
      </c>
      <c r="D215" s="174" t="s">
        <v>1242</v>
      </c>
      <c r="E215" s="177">
        <v>32</v>
      </c>
      <c r="F215" s="182"/>
      <c r="G215" s="183">
        <f>E215*F215</f>
        <v>0</v>
      </c>
      <c r="H215" s="184"/>
      <c r="I215" s="196" t="s">
        <v>151</v>
      </c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>
        <v>21</v>
      </c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outlineLevel="1">
      <c r="A216" s="191">
        <v>147</v>
      </c>
      <c r="B216" s="172" t="s">
        <v>4220</v>
      </c>
      <c r="C216" s="219" t="s">
        <v>4221</v>
      </c>
      <c r="D216" s="174" t="s">
        <v>1242</v>
      </c>
      <c r="E216" s="177">
        <v>232</v>
      </c>
      <c r="F216" s="182"/>
      <c r="G216" s="183">
        <f>E216*F216</f>
        <v>0</v>
      </c>
      <c r="H216" s="184"/>
      <c r="I216" s="196" t="s">
        <v>151</v>
      </c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>
        <v>21</v>
      </c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outlineLevel="1">
      <c r="A217" s="191">
        <v>148</v>
      </c>
      <c r="B217" s="172" t="s">
        <v>4222</v>
      </c>
      <c r="C217" s="219" t="s">
        <v>4223</v>
      </c>
      <c r="D217" s="174" t="s">
        <v>1242</v>
      </c>
      <c r="E217" s="177">
        <v>1</v>
      </c>
      <c r="F217" s="182"/>
      <c r="G217" s="183">
        <f>E217*F217</f>
        <v>0</v>
      </c>
      <c r="H217" s="184"/>
      <c r="I217" s="196" t="s">
        <v>151</v>
      </c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>
        <v>21</v>
      </c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</row>
    <row r="218" spans="1:60" outlineLevel="1">
      <c r="A218" s="191">
        <v>149</v>
      </c>
      <c r="B218" s="172" t="s">
        <v>4224</v>
      </c>
      <c r="C218" s="219" t="s">
        <v>4225</v>
      </c>
      <c r="D218" s="174" t="s">
        <v>249</v>
      </c>
      <c r="E218" s="177">
        <v>692</v>
      </c>
      <c r="F218" s="182"/>
      <c r="G218" s="183">
        <f>E218*F218</f>
        <v>0</v>
      </c>
      <c r="H218" s="184"/>
      <c r="I218" s="196" t="s">
        <v>151</v>
      </c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>
        <v>21</v>
      </c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>
      <c r="A219" s="191"/>
      <c r="B219" s="172"/>
      <c r="C219" s="240" t="s">
        <v>4226</v>
      </c>
      <c r="D219" s="227"/>
      <c r="E219" s="230">
        <v>241</v>
      </c>
      <c r="F219" s="183"/>
      <c r="G219" s="183"/>
      <c r="H219" s="184"/>
      <c r="I219" s="196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>
      <c r="A220" s="191"/>
      <c r="B220" s="172"/>
      <c r="C220" s="240" t="s">
        <v>4227</v>
      </c>
      <c r="D220" s="227"/>
      <c r="E220" s="230">
        <v>216</v>
      </c>
      <c r="F220" s="183"/>
      <c r="G220" s="183"/>
      <c r="H220" s="184"/>
      <c r="I220" s="196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outlineLevel="1">
      <c r="A221" s="191"/>
      <c r="B221" s="172"/>
      <c r="C221" s="240" t="s">
        <v>4228</v>
      </c>
      <c r="D221" s="227"/>
      <c r="E221" s="230">
        <v>235</v>
      </c>
      <c r="F221" s="183"/>
      <c r="G221" s="183"/>
      <c r="H221" s="184"/>
      <c r="I221" s="196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>
      <c r="A222" s="191">
        <v>150</v>
      </c>
      <c r="B222" s="172" t="s">
        <v>4229</v>
      </c>
      <c r="C222" s="219" t="s">
        <v>4230</v>
      </c>
      <c r="D222" s="174" t="s">
        <v>249</v>
      </c>
      <c r="E222" s="177">
        <v>1188</v>
      </c>
      <c r="F222" s="182"/>
      <c r="G222" s="183">
        <f>E222*F222</f>
        <v>0</v>
      </c>
      <c r="H222" s="184"/>
      <c r="I222" s="196" t="s">
        <v>151</v>
      </c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>
        <v>21</v>
      </c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outlineLevel="1">
      <c r="A223" s="191"/>
      <c r="B223" s="172"/>
      <c r="C223" s="240" t="s">
        <v>4009</v>
      </c>
      <c r="D223" s="227"/>
      <c r="E223" s="230">
        <v>390</v>
      </c>
      <c r="F223" s="183"/>
      <c r="G223" s="183"/>
      <c r="H223" s="184"/>
      <c r="I223" s="196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</row>
    <row r="224" spans="1:60" outlineLevel="1">
      <c r="A224" s="191"/>
      <c r="B224" s="172"/>
      <c r="C224" s="240" t="s">
        <v>4010</v>
      </c>
      <c r="D224" s="227"/>
      <c r="E224" s="230">
        <v>386</v>
      </c>
      <c r="F224" s="183"/>
      <c r="G224" s="183"/>
      <c r="H224" s="184"/>
      <c r="I224" s="196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>
      <c r="A225" s="191"/>
      <c r="B225" s="172"/>
      <c r="C225" s="240" t="s">
        <v>4011</v>
      </c>
      <c r="D225" s="227"/>
      <c r="E225" s="230">
        <v>412</v>
      </c>
      <c r="F225" s="183"/>
      <c r="G225" s="183"/>
      <c r="H225" s="184"/>
      <c r="I225" s="196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>
      <c r="A226" s="191">
        <v>151</v>
      </c>
      <c r="B226" s="172" t="s">
        <v>4231</v>
      </c>
      <c r="C226" s="219" t="s">
        <v>4232</v>
      </c>
      <c r="D226" s="174" t="s">
        <v>249</v>
      </c>
      <c r="E226" s="177">
        <v>1755</v>
      </c>
      <c r="F226" s="182"/>
      <c r="G226" s="183">
        <f>E226*F226</f>
        <v>0</v>
      </c>
      <c r="H226" s="184"/>
      <c r="I226" s="196" t="s">
        <v>151</v>
      </c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>
        <v>21</v>
      </c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outlineLevel="1">
      <c r="A227" s="191"/>
      <c r="B227" s="172"/>
      <c r="C227" s="240" t="s">
        <v>4014</v>
      </c>
      <c r="D227" s="227"/>
      <c r="E227" s="230">
        <v>678</v>
      </c>
      <c r="F227" s="183"/>
      <c r="G227" s="183"/>
      <c r="H227" s="184"/>
      <c r="I227" s="196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</row>
    <row r="228" spans="1:60" outlineLevel="1">
      <c r="A228" s="191"/>
      <c r="B228" s="172"/>
      <c r="C228" s="240" t="s">
        <v>4015</v>
      </c>
      <c r="D228" s="227"/>
      <c r="E228" s="230">
        <v>586</v>
      </c>
      <c r="F228" s="183"/>
      <c r="G228" s="183"/>
      <c r="H228" s="184"/>
      <c r="I228" s="196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>
      <c r="A229" s="191"/>
      <c r="B229" s="172"/>
      <c r="C229" s="240" t="s">
        <v>4016</v>
      </c>
      <c r="D229" s="227"/>
      <c r="E229" s="230">
        <v>491</v>
      </c>
      <c r="F229" s="183"/>
      <c r="G229" s="183"/>
      <c r="H229" s="184"/>
      <c r="I229" s="196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>
      <c r="A230" s="191">
        <v>152</v>
      </c>
      <c r="B230" s="172" t="s">
        <v>4233</v>
      </c>
      <c r="C230" s="219" t="s">
        <v>4234</v>
      </c>
      <c r="D230" s="174" t="s">
        <v>249</v>
      </c>
      <c r="E230" s="177">
        <v>64</v>
      </c>
      <c r="F230" s="182"/>
      <c r="G230" s="183">
        <f>E230*F230</f>
        <v>0</v>
      </c>
      <c r="H230" s="184"/>
      <c r="I230" s="196" t="s">
        <v>151</v>
      </c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>
        <v>21</v>
      </c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</row>
    <row r="231" spans="1:60" outlineLevel="1">
      <c r="A231" s="191"/>
      <c r="B231" s="172"/>
      <c r="C231" s="240" t="s">
        <v>4019</v>
      </c>
      <c r="D231" s="227"/>
      <c r="E231" s="230">
        <v>64</v>
      </c>
      <c r="F231" s="183"/>
      <c r="G231" s="183"/>
      <c r="H231" s="184"/>
      <c r="I231" s="196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>
      <c r="A232" s="191">
        <v>153</v>
      </c>
      <c r="B232" s="172" t="s">
        <v>4235</v>
      </c>
      <c r="C232" s="219" t="s">
        <v>4236</v>
      </c>
      <c r="D232" s="174" t="s">
        <v>249</v>
      </c>
      <c r="E232" s="177">
        <v>896</v>
      </c>
      <c r="F232" s="182"/>
      <c r="G232" s="183">
        <f>E232*F232</f>
        <v>0</v>
      </c>
      <c r="H232" s="184"/>
      <c r="I232" s="196" t="s">
        <v>151</v>
      </c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>
        <v>21</v>
      </c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outlineLevel="1">
      <c r="A233" s="191"/>
      <c r="B233" s="172"/>
      <c r="C233" s="240" t="s">
        <v>4022</v>
      </c>
      <c r="D233" s="227"/>
      <c r="E233" s="230">
        <v>269</v>
      </c>
      <c r="F233" s="183"/>
      <c r="G233" s="183"/>
      <c r="H233" s="184"/>
      <c r="I233" s="196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outlineLevel="1">
      <c r="A234" s="191"/>
      <c r="B234" s="172"/>
      <c r="C234" s="240" t="s">
        <v>4023</v>
      </c>
      <c r="D234" s="227"/>
      <c r="E234" s="230">
        <v>281</v>
      </c>
      <c r="F234" s="183"/>
      <c r="G234" s="183"/>
      <c r="H234" s="184"/>
      <c r="I234" s="196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>
      <c r="A235" s="191"/>
      <c r="B235" s="172"/>
      <c r="C235" s="240" t="s">
        <v>4237</v>
      </c>
      <c r="D235" s="227"/>
      <c r="E235" s="230">
        <v>346</v>
      </c>
      <c r="F235" s="183"/>
      <c r="G235" s="183"/>
      <c r="H235" s="184"/>
      <c r="I235" s="196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>
      <c r="A236" s="191">
        <v>154</v>
      </c>
      <c r="B236" s="172" t="s">
        <v>4238</v>
      </c>
      <c r="C236" s="219" t="s">
        <v>4239</v>
      </c>
      <c r="D236" s="174" t="s">
        <v>249</v>
      </c>
      <c r="E236" s="177">
        <v>52</v>
      </c>
      <c r="F236" s="182"/>
      <c r="G236" s="183">
        <f>E236*F236</f>
        <v>0</v>
      </c>
      <c r="H236" s="184"/>
      <c r="I236" s="196" t="s">
        <v>151</v>
      </c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>
        <v>21</v>
      </c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>
      <c r="A237" s="191"/>
      <c r="B237" s="172"/>
      <c r="C237" s="240" t="s">
        <v>4027</v>
      </c>
      <c r="D237" s="227"/>
      <c r="E237" s="230">
        <v>52</v>
      </c>
      <c r="F237" s="183"/>
      <c r="G237" s="183"/>
      <c r="H237" s="184"/>
      <c r="I237" s="196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>
      <c r="A238" s="191">
        <v>155</v>
      </c>
      <c r="B238" s="172" t="s">
        <v>4240</v>
      </c>
      <c r="C238" s="219" t="s">
        <v>4241</v>
      </c>
      <c r="D238" s="174" t="s">
        <v>249</v>
      </c>
      <c r="E238" s="177">
        <v>67</v>
      </c>
      <c r="F238" s="182"/>
      <c r="G238" s="183">
        <f>E238*F238</f>
        <v>0</v>
      </c>
      <c r="H238" s="184"/>
      <c r="I238" s="196" t="s">
        <v>151</v>
      </c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>
        <v>21</v>
      </c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>
      <c r="A239" s="191"/>
      <c r="B239" s="172"/>
      <c r="C239" s="240" t="s">
        <v>4030</v>
      </c>
      <c r="D239" s="227"/>
      <c r="E239" s="230">
        <v>67</v>
      </c>
      <c r="F239" s="183"/>
      <c r="G239" s="183"/>
      <c r="H239" s="184"/>
      <c r="I239" s="196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/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>
      <c r="A240" s="191">
        <v>156</v>
      </c>
      <c r="B240" s="172" t="s">
        <v>4242</v>
      </c>
      <c r="C240" s="219" t="s">
        <v>4243</v>
      </c>
      <c r="D240" s="174" t="s">
        <v>249</v>
      </c>
      <c r="E240" s="177">
        <v>6</v>
      </c>
      <c r="F240" s="182"/>
      <c r="G240" s="183">
        <f>E240*F240</f>
        <v>0</v>
      </c>
      <c r="H240" s="184"/>
      <c r="I240" s="196" t="s">
        <v>151</v>
      </c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>
        <v>21</v>
      </c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 outlineLevel="1">
      <c r="A241" s="191"/>
      <c r="B241" s="172"/>
      <c r="C241" s="240" t="s">
        <v>4060</v>
      </c>
      <c r="D241" s="227"/>
      <c r="E241" s="230">
        <v>6</v>
      </c>
      <c r="F241" s="183"/>
      <c r="G241" s="183"/>
      <c r="H241" s="184"/>
      <c r="I241" s="196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>
      <c r="A242" s="191">
        <v>157</v>
      </c>
      <c r="B242" s="172" t="s">
        <v>4244</v>
      </c>
      <c r="C242" s="219" t="s">
        <v>4245</v>
      </c>
      <c r="D242" s="174" t="s">
        <v>249</v>
      </c>
      <c r="E242" s="177">
        <v>200</v>
      </c>
      <c r="F242" s="182"/>
      <c r="G242" s="183">
        <f>E242*F242</f>
        <v>0</v>
      </c>
      <c r="H242" s="184"/>
      <c r="I242" s="196" t="s">
        <v>151</v>
      </c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>
        <v>21</v>
      </c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outlineLevel="1">
      <c r="A243" s="191"/>
      <c r="B243" s="172"/>
      <c r="C243" s="240" t="s">
        <v>4246</v>
      </c>
      <c r="D243" s="227"/>
      <c r="E243" s="230">
        <v>200</v>
      </c>
      <c r="F243" s="183"/>
      <c r="G243" s="183"/>
      <c r="H243" s="184"/>
      <c r="I243" s="196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</row>
    <row r="244" spans="1:60" outlineLevel="1">
      <c r="A244" s="191">
        <v>158</v>
      </c>
      <c r="B244" s="172" t="s">
        <v>4247</v>
      </c>
      <c r="C244" s="219" t="s">
        <v>4248</v>
      </c>
      <c r="D244" s="174" t="s">
        <v>249</v>
      </c>
      <c r="E244" s="177">
        <v>60</v>
      </c>
      <c r="F244" s="182"/>
      <c r="G244" s="183">
        <f>E244*F244</f>
        <v>0</v>
      </c>
      <c r="H244" s="184"/>
      <c r="I244" s="196" t="s">
        <v>151</v>
      </c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>
        <v>21</v>
      </c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outlineLevel="1">
      <c r="A245" s="191">
        <v>159</v>
      </c>
      <c r="B245" s="172" t="s">
        <v>4249</v>
      </c>
      <c r="C245" s="219" t="s">
        <v>4250</v>
      </c>
      <c r="D245" s="174" t="s">
        <v>249</v>
      </c>
      <c r="E245" s="177">
        <v>60</v>
      </c>
      <c r="F245" s="182"/>
      <c r="G245" s="183">
        <f>E245*F245</f>
        <v>0</v>
      </c>
      <c r="H245" s="184"/>
      <c r="I245" s="196" t="s">
        <v>151</v>
      </c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>
        <v>21</v>
      </c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>
      <c r="A246" s="191">
        <v>160</v>
      </c>
      <c r="B246" s="172" t="s">
        <v>4251</v>
      </c>
      <c r="C246" s="219" t="s">
        <v>4252</v>
      </c>
      <c r="D246" s="174" t="s">
        <v>249</v>
      </c>
      <c r="E246" s="177">
        <v>5</v>
      </c>
      <c r="F246" s="182"/>
      <c r="G246" s="183">
        <f>E246*F246</f>
        <v>0</v>
      </c>
      <c r="H246" s="184"/>
      <c r="I246" s="196" t="s">
        <v>151</v>
      </c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>
        <v>21</v>
      </c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</row>
    <row r="247" spans="1:60" outlineLevel="1">
      <c r="A247" s="191">
        <v>161</v>
      </c>
      <c r="B247" s="172" t="s">
        <v>4253</v>
      </c>
      <c r="C247" s="219" t="s">
        <v>4254</v>
      </c>
      <c r="D247" s="174" t="s">
        <v>344</v>
      </c>
      <c r="E247" s="177">
        <v>20</v>
      </c>
      <c r="F247" s="182"/>
      <c r="G247" s="183">
        <f>E247*F247</f>
        <v>0</v>
      </c>
      <c r="H247" s="184"/>
      <c r="I247" s="196" t="s">
        <v>151</v>
      </c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>
        <v>21</v>
      </c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>
      <c r="A248" s="191">
        <v>162</v>
      </c>
      <c r="B248" s="172" t="s">
        <v>4255</v>
      </c>
      <c r="C248" s="219" t="s">
        <v>4256</v>
      </c>
      <c r="D248" s="174" t="s">
        <v>344</v>
      </c>
      <c r="E248" s="177">
        <v>50</v>
      </c>
      <c r="F248" s="182"/>
      <c r="G248" s="183">
        <f>E248*F248</f>
        <v>0</v>
      </c>
      <c r="H248" s="184"/>
      <c r="I248" s="196" t="s">
        <v>151</v>
      </c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>
        <v>21</v>
      </c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outlineLevel="1">
      <c r="A249" s="191">
        <v>163</v>
      </c>
      <c r="B249" s="172" t="s">
        <v>4257</v>
      </c>
      <c r="C249" s="219" t="s">
        <v>4258</v>
      </c>
      <c r="D249" s="174" t="s">
        <v>1242</v>
      </c>
      <c r="E249" s="177">
        <v>510</v>
      </c>
      <c r="F249" s="182"/>
      <c r="G249" s="183">
        <f>E249*F249</f>
        <v>0</v>
      </c>
      <c r="H249" s="184"/>
      <c r="I249" s="196" t="s">
        <v>151</v>
      </c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  <c r="Z249" s="164"/>
      <c r="AA249" s="164"/>
      <c r="AB249" s="164"/>
      <c r="AC249" s="164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>
        <v>21</v>
      </c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</row>
    <row r="250" spans="1:60" outlineLevel="1">
      <c r="A250" s="191">
        <v>164</v>
      </c>
      <c r="B250" s="172" t="s">
        <v>4259</v>
      </c>
      <c r="C250" s="219" t="s">
        <v>4260</v>
      </c>
      <c r="D250" s="174" t="s">
        <v>1242</v>
      </c>
      <c r="E250" s="177">
        <v>1005</v>
      </c>
      <c r="F250" s="182"/>
      <c r="G250" s="183">
        <f>E250*F250</f>
        <v>0</v>
      </c>
      <c r="H250" s="184"/>
      <c r="I250" s="196" t="s">
        <v>151</v>
      </c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>
        <v>21</v>
      </c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>
      <c r="A251" s="191">
        <v>165</v>
      </c>
      <c r="B251" s="172" t="s">
        <v>4261</v>
      </c>
      <c r="C251" s="219" t="s">
        <v>4262</v>
      </c>
      <c r="D251" s="174" t="s">
        <v>1242</v>
      </c>
      <c r="E251" s="177">
        <v>60</v>
      </c>
      <c r="F251" s="182"/>
      <c r="G251" s="183">
        <f>E251*F251</f>
        <v>0</v>
      </c>
      <c r="H251" s="184"/>
      <c r="I251" s="196" t="s">
        <v>151</v>
      </c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>
        <v>21</v>
      </c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>
      <c r="A252" s="191">
        <v>166</v>
      </c>
      <c r="B252" s="172" t="s">
        <v>4263</v>
      </c>
      <c r="C252" s="219" t="s">
        <v>4264</v>
      </c>
      <c r="D252" s="174" t="s">
        <v>3926</v>
      </c>
      <c r="E252" s="177">
        <v>1</v>
      </c>
      <c r="F252" s="182"/>
      <c r="G252" s="183">
        <f>E252*F252</f>
        <v>0</v>
      </c>
      <c r="H252" s="184"/>
      <c r="I252" s="196" t="s">
        <v>151</v>
      </c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>
        <v>21</v>
      </c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</row>
    <row r="253" spans="1:60">
      <c r="A253" s="190" t="s">
        <v>145</v>
      </c>
      <c r="B253" s="171" t="s">
        <v>4265</v>
      </c>
      <c r="C253" s="218" t="s">
        <v>4266</v>
      </c>
      <c r="D253" s="173"/>
      <c r="E253" s="176"/>
      <c r="F253" s="187">
        <f>SUM(G254:G258)</f>
        <v>0</v>
      </c>
      <c r="G253" s="188"/>
      <c r="H253" s="181"/>
      <c r="I253" s="195"/>
    </row>
    <row r="254" spans="1:60" outlineLevel="1">
      <c r="A254" s="191">
        <v>167</v>
      </c>
      <c r="B254" s="172" t="s">
        <v>4267</v>
      </c>
      <c r="C254" s="219" t="s">
        <v>4268</v>
      </c>
      <c r="D254" s="174" t="s">
        <v>3926</v>
      </c>
      <c r="E254" s="177">
        <v>1</v>
      </c>
      <c r="F254" s="182"/>
      <c r="G254" s="183">
        <f>E254*F254</f>
        <v>0</v>
      </c>
      <c r="H254" s="184"/>
      <c r="I254" s="196" t="s">
        <v>151</v>
      </c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>
        <v>21</v>
      </c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</row>
    <row r="255" spans="1:60" outlineLevel="1">
      <c r="A255" s="191"/>
      <c r="B255" s="172"/>
      <c r="C255" s="220" t="s">
        <v>4269</v>
      </c>
      <c r="D255" s="175"/>
      <c r="E255" s="178"/>
      <c r="F255" s="185"/>
      <c r="G255" s="186"/>
      <c r="H255" s="184"/>
      <c r="I255" s="196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5" t="str">
        <f>C255</f>
        <v>včetně manipulace s demontovaným materiálem, odvoz a likvidace demontovaného materiálu</v>
      </c>
      <c r="BB255" s="164"/>
      <c r="BC255" s="164"/>
      <c r="BD255" s="164"/>
      <c r="BE255" s="164"/>
      <c r="BF255" s="164"/>
      <c r="BG255" s="164"/>
      <c r="BH255" s="164"/>
    </row>
    <row r="256" spans="1:60" outlineLevel="1">
      <c r="A256" s="191">
        <v>168</v>
      </c>
      <c r="B256" s="172" t="s">
        <v>4270</v>
      </c>
      <c r="C256" s="219" t="s">
        <v>4271</v>
      </c>
      <c r="D256" s="174" t="s">
        <v>3926</v>
      </c>
      <c r="E256" s="177">
        <v>1</v>
      </c>
      <c r="F256" s="182"/>
      <c r="G256" s="183">
        <f>E256*F256</f>
        <v>0</v>
      </c>
      <c r="H256" s="184"/>
      <c r="I256" s="196" t="s">
        <v>151</v>
      </c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>
        <v>21</v>
      </c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>
      <c r="A257" s="191">
        <v>169</v>
      </c>
      <c r="B257" s="172" t="s">
        <v>4272</v>
      </c>
      <c r="C257" s="219" t="s">
        <v>4273</v>
      </c>
      <c r="D257" s="174" t="s">
        <v>3926</v>
      </c>
      <c r="E257" s="177">
        <v>1</v>
      </c>
      <c r="F257" s="182"/>
      <c r="G257" s="183">
        <f>E257*F257</f>
        <v>0</v>
      </c>
      <c r="H257" s="184"/>
      <c r="I257" s="196" t="s">
        <v>151</v>
      </c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>
        <v>21</v>
      </c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outlineLevel="1">
      <c r="A258" s="191">
        <v>170</v>
      </c>
      <c r="B258" s="172" t="s">
        <v>4274</v>
      </c>
      <c r="C258" s="219" t="s">
        <v>4275</v>
      </c>
      <c r="D258" s="174" t="s">
        <v>3926</v>
      </c>
      <c r="E258" s="177">
        <v>1</v>
      </c>
      <c r="F258" s="182"/>
      <c r="G258" s="183">
        <f>E258*F258</f>
        <v>0</v>
      </c>
      <c r="H258" s="184"/>
      <c r="I258" s="196" t="s">
        <v>151</v>
      </c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>
        <v>21</v>
      </c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4"/>
      <c r="BA258" s="164"/>
      <c r="BB258" s="164"/>
      <c r="BC258" s="164"/>
      <c r="BD258" s="164"/>
      <c r="BE258" s="164"/>
      <c r="BF258" s="164"/>
      <c r="BG258" s="164"/>
      <c r="BH258" s="164"/>
    </row>
    <row r="259" spans="1:60">
      <c r="A259" s="190" t="s">
        <v>145</v>
      </c>
      <c r="B259" s="171" t="s">
        <v>4276</v>
      </c>
      <c r="C259" s="218" t="s">
        <v>4277</v>
      </c>
      <c r="D259" s="173"/>
      <c r="E259" s="176"/>
      <c r="F259" s="187">
        <f>SUM(G260:G264)</f>
        <v>0</v>
      </c>
      <c r="G259" s="188"/>
      <c r="H259" s="181"/>
      <c r="I259" s="195"/>
    </row>
    <row r="260" spans="1:60" outlineLevel="1">
      <c r="A260" s="191">
        <v>171</v>
      </c>
      <c r="B260" s="172" t="s">
        <v>4278</v>
      </c>
      <c r="C260" s="219" t="s">
        <v>4279</v>
      </c>
      <c r="D260" s="174" t="s">
        <v>3926</v>
      </c>
      <c r="E260" s="177">
        <v>1</v>
      </c>
      <c r="F260" s="182"/>
      <c r="G260" s="183">
        <f>E260*F260</f>
        <v>0</v>
      </c>
      <c r="H260" s="184"/>
      <c r="I260" s="196" t="s">
        <v>151</v>
      </c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>
        <v>21</v>
      </c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outlineLevel="1">
      <c r="A261" s="191">
        <v>172</v>
      </c>
      <c r="B261" s="172" t="s">
        <v>4280</v>
      </c>
      <c r="C261" s="219" t="s">
        <v>4281</v>
      </c>
      <c r="D261" s="174" t="s">
        <v>3926</v>
      </c>
      <c r="E261" s="177">
        <v>5</v>
      </c>
      <c r="F261" s="182"/>
      <c r="G261" s="183">
        <f>E261*F261</f>
        <v>0</v>
      </c>
      <c r="H261" s="184"/>
      <c r="I261" s="196" t="s">
        <v>151</v>
      </c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>
        <v>21</v>
      </c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outlineLevel="1">
      <c r="A262" s="191">
        <v>173</v>
      </c>
      <c r="B262" s="172" t="s">
        <v>4282</v>
      </c>
      <c r="C262" s="219" t="s">
        <v>4283</v>
      </c>
      <c r="D262" s="174" t="s">
        <v>3926</v>
      </c>
      <c r="E262" s="177">
        <v>1</v>
      </c>
      <c r="F262" s="182"/>
      <c r="G262" s="183">
        <f>E262*F262</f>
        <v>0</v>
      </c>
      <c r="H262" s="184"/>
      <c r="I262" s="196" t="s">
        <v>151</v>
      </c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>
        <v>21</v>
      </c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 outlineLevel="1">
      <c r="A263" s="191">
        <v>174</v>
      </c>
      <c r="B263" s="172" t="s">
        <v>4284</v>
      </c>
      <c r="C263" s="219" t="s">
        <v>4285</v>
      </c>
      <c r="D263" s="174" t="s">
        <v>3926</v>
      </c>
      <c r="E263" s="177">
        <v>1</v>
      </c>
      <c r="F263" s="182"/>
      <c r="G263" s="183">
        <f>E263*F263</f>
        <v>0</v>
      </c>
      <c r="H263" s="184"/>
      <c r="I263" s="196" t="s">
        <v>151</v>
      </c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>
        <v>21</v>
      </c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ht="13.5" outlineLevel="1" thickBot="1">
      <c r="A264" s="206">
        <v>175</v>
      </c>
      <c r="B264" s="207" t="s">
        <v>4286</v>
      </c>
      <c r="C264" s="222" t="s">
        <v>4287</v>
      </c>
      <c r="D264" s="208" t="s">
        <v>3926</v>
      </c>
      <c r="E264" s="209">
        <v>1</v>
      </c>
      <c r="F264" s="210"/>
      <c r="G264" s="211">
        <f>E264*F264</f>
        <v>0</v>
      </c>
      <c r="H264" s="212"/>
      <c r="I264" s="213" t="s">
        <v>151</v>
      </c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>
        <v>21</v>
      </c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4"/>
      <c r="BA264" s="164"/>
      <c r="BB264" s="164"/>
      <c r="BC264" s="164"/>
      <c r="BD264" s="164"/>
      <c r="BE264" s="164"/>
      <c r="BF264" s="164"/>
      <c r="BG264" s="164"/>
      <c r="BH264" s="164"/>
    </row>
    <row r="265" spans="1:60" hidden="1">
      <c r="C265" s="105"/>
      <c r="AK265">
        <f>SUM(AK1:AK264)</f>
        <v>0</v>
      </c>
      <c r="AL265">
        <f>SUM(AL1:AL264)</f>
        <v>0</v>
      </c>
      <c r="AN265">
        <v>15</v>
      </c>
      <c r="AO265">
        <v>21</v>
      </c>
    </row>
    <row r="266" spans="1:60" ht="13.5" hidden="1" thickBot="1">
      <c r="A266" s="235"/>
      <c r="B266" s="236" t="s">
        <v>212</v>
      </c>
      <c r="C266" s="242"/>
      <c r="D266" s="237"/>
      <c r="E266" s="237"/>
      <c r="F266" s="237"/>
      <c r="G266" s="238">
        <f>F8+F135+F253+F259</f>
        <v>0</v>
      </c>
      <c r="AN266">
        <f>SUMIF(AM8:AM265,AN265,G8:G265)</f>
        <v>0</v>
      </c>
      <c r="AO266">
        <f>SUMIF(AM8:AM265,AO265,G8:G265)</f>
        <v>0</v>
      </c>
    </row>
  </sheetData>
  <sheetProtection password="D8FF" sheet="1"/>
  <mergeCells count="32">
    <mergeCell ref="C255:G255"/>
    <mergeCell ref="F259:G259"/>
    <mergeCell ref="B119:G119"/>
    <mergeCell ref="B121:G121"/>
    <mergeCell ref="B122:G122"/>
    <mergeCell ref="B129:G129"/>
    <mergeCell ref="F135:G135"/>
    <mergeCell ref="F253:G253"/>
    <mergeCell ref="B63:G63"/>
    <mergeCell ref="B65:G65"/>
    <mergeCell ref="B66:G66"/>
    <mergeCell ref="B71:G71"/>
    <mergeCell ref="B74:G74"/>
    <mergeCell ref="B118:G118"/>
    <mergeCell ref="B37:G37"/>
    <mergeCell ref="B38:G38"/>
    <mergeCell ref="B42:G42"/>
    <mergeCell ref="B43:G43"/>
    <mergeCell ref="B58:G58"/>
    <mergeCell ref="B59:G59"/>
    <mergeCell ref="B9:G9"/>
    <mergeCell ref="B17:G17"/>
    <mergeCell ref="B18:G18"/>
    <mergeCell ref="B25:G25"/>
    <mergeCell ref="B26:G26"/>
    <mergeCell ref="B28:G2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72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129</v>
      </c>
      <c r="C4" s="168" t="s">
        <v>130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3897</v>
      </c>
      <c r="C8" s="218" t="s">
        <v>3898</v>
      </c>
      <c r="D8" s="173"/>
      <c r="E8" s="176"/>
      <c r="F8" s="179">
        <f>SUM(G9:G39)</f>
        <v>0</v>
      </c>
      <c r="G8" s="180"/>
      <c r="H8" s="181"/>
      <c r="I8" s="195"/>
      <c r="J8" s="54"/>
    </row>
    <row r="9" spans="1:60" outlineLevel="1">
      <c r="A9" s="191"/>
      <c r="B9" s="225" t="s">
        <v>4288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>
        <v>1</v>
      </c>
      <c r="B10" s="172" t="s">
        <v>4289</v>
      </c>
      <c r="C10" s="219" t="s">
        <v>4290</v>
      </c>
      <c r="D10" s="174" t="s">
        <v>249</v>
      </c>
      <c r="E10" s="177">
        <v>102</v>
      </c>
      <c r="F10" s="182"/>
      <c r="G10" s="183">
        <f>E10*F10</f>
        <v>0</v>
      </c>
      <c r="H10" s="184" t="s">
        <v>3897</v>
      </c>
      <c r="I10" s="196" t="s">
        <v>207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72"/>
      <c r="C11" s="220" t="s">
        <v>4291</v>
      </c>
      <c r="D11" s="175"/>
      <c r="E11" s="178"/>
      <c r="F11" s="185"/>
      <c r="G11" s="186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5" t="str">
        <f>C11</f>
        <v>Montáž včetně dodávky pomocného a spojovacího materiálu, mimo položek samostantně uvedených v dílu materiálu.</v>
      </c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2</v>
      </c>
      <c r="B12" s="172" t="s">
        <v>4292</v>
      </c>
      <c r="C12" s="219" t="s">
        <v>4293</v>
      </c>
      <c r="D12" s="174" t="s">
        <v>249</v>
      </c>
      <c r="E12" s="177">
        <v>406</v>
      </c>
      <c r="F12" s="182"/>
      <c r="G12" s="183">
        <f>E12*F12</f>
        <v>0</v>
      </c>
      <c r="H12" s="184"/>
      <c r="I12" s="196" t="s">
        <v>151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20" t="s">
        <v>4291</v>
      </c>
      <c r="D13" s="175"/>
      <c r="E13" s="178"/>
      <c r="F13" s="185"/>
      <c r="G13" s="186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Montáž včetně dodávky pomocného a spojovacího materiálu, mimo položek samostantně uvedených v dílu materiálu.</v>
      </c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69" t="s">
        <v>4288</v>
      </c>
      <c r="C14" s="221"/>
      <c r="D14" s="192"/>
      <c r="E14" s="193"/>
      <c r="F14" s="194"/>
      <c r="G14" s="189"/>
      <c r="H14" s="184"/>
      <c r="I14" s="196"/>
      <c r="J14" s="163"/>
      <c r="K14" s="164">
        <v>1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3</v>
      </c>
      <c r="B15" s="172" t="s">
        <v>4294</v>
      </c>
      <c r="C15" s="219" t="s">
        <v>4295</v>
      </c>
      <c r="D15" s="174" t="s">
        <v>249</v>
      </c>
      <c r="E15" s="177">
        <v>250</v>
      </c>
      <c r="F15" s="182"/>
      <c r="G15" s="183">
        <f>E15*F15</f>
        <v>0</v>
      </c>
      <c r="H15" s="184" t="s">
        <v>3897</v>
      </c>
      <c r="I15" s="196" t="s">
        <v>207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20" t="s">
        <v>4291</v>
      </c>
      <c r="D16" s="175"/>
      <c r="E16" s="178"/>
      <c r="F16" s="185"/>
      <c r="G16" s="186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Montáž včetně dodávky pomocného a spojovacího materiálu, mimo položek samostantně uvedených v dílu materiálu.</v>
      </c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>
        <v>4</v>
      </c>
      <c r="B17" s="172" t="s">
        <v>4296</v>
      </c>
      <c r="C17" s="219" t="s">
        <v>4297</v>
      </c>
      <c r="D17" s="174" t="s">
        <v>1242</v>
      </c>
      <c r="E17" s="177">
        <v>110</v>
      </c>
      <c r="F17" s="182"/>
      <c r="G17" s="183">
        <f>E17*F17</f>
        <v>0</v>
      </c>
      <c r="H17" s="184"/>
      <c r="I17" s="196" t="s">
        <v>151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20" t="s">
        <v>4291</v>
      </c>
      <c r="D18" s="175"/>
      <c r="E18" s="178"/>
      <c r="F18" s="185"/>
      <c r="G18" s="186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Montáž včetně dodávky pomocného a spojovacího materiálu, mimo položek samostantně uvedených v dílu materiálu.</v>
      </c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5</v>
      </c>
      <c r="B19" s="172" t="s">
        <v>4298</v>
      </c>
      <c r="C19" s="219" t="s">
        <v>4299</v>
      </c>
      <c r="D19" s="174" t="s">
        <v>1242</v>
      </c>
      <c r="E19" s="177">
        <v>28</v>
      </c>
      <c r="F19" s="182"/>
      <c r="G19" s="183">
        <f>E19*F19</f>
        <v>0</v>
      </c>
      <c r="H19" s="184"/>
      <c r="I19" s="196" t="s">
        <v>151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20" t="s">
        <v>4291</v>
      </c>
      <c r="D20" s="175"/>
      <c r="E20" s="178"/>
      <c r="F20" s="185"/>
      <c r="G20" s="186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Montáž včetně dodávky pomocného a spojovacího materiálu, mimo položek samostantně uvedených v dílu materiálu.</v>
      </c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6</v>
      </c>
      <c r="B21" s="172" t="s">
        <v>4300</v>
      </c>
      <c r="C21" s="219" t="s">
        <v>4301</v>
      </c>
      <c r="D21" s="174" t="s">
        <v>1242</v>
      </c>
      <c r="E21" s="177">
        <v>18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20" t="s">
        <v>4291</v>
      </c>
      <c r="D22" s="175"/>
      <c r="E22" s="178"/>
      <c r="F22" s="185"/>
      <c r="G22" s="186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Montáž včetně dodávky pomocného a spojovacího materiálu, mimo položek samostantně uvedených v dílu materiálu.</v>
      </c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7</v>
      </c>
      <c r="B23" s="172" t="s">
        <v>4302</v>
      </c>
      <c r="C23" s="219" t="s">
        <v>4303</v>
      </c>
      <c r="D23" s="174" t="s">
        <v>1242</v>
      </c>
      <c r="E23" s="177">
        <v>13</v>
      </c>
      <c r="F23" s="182"/>
      <c r="G23" s="183">
        <f>E23*F23</f>
        <v>0</v>
      </c>
      <c r="H23" s="184"/>
      <c r="I23" s="196" t="s">
        <v>151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20" t="s">
        <v>4291</v>
      </c>
      <c r="D24" s="175"/>
      <c r="E24" s="178"/>
      <c r="F24" s="185"/>
      <c r="G24" s="186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Montáž včetně dodávky pomocného a spojovacího materiálu, mimo položek samostantně uvedených v dílu materiálu.</v>
      </c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8</v>
      </c>
      <c r="B25" s="172" t="s">
        <v>4304</v>
      </c>
      <c r="C25" s="219" t="s">
        <v>4305</v>
      </c>
      <c r="D25" s="174" t="s">
        <v>1242</v>
      </c>
      <c r="E25" s="177">
        <v>10</v>
      </c>
      <c r="F25" s="182"/>
      <c r="G25" s="183">
        <f>E25*F25</f>
        <v>0</v>
      </c>
      <c r="H25" s="184"/>
      <c r="I25" s="196" t="s">
        <v>151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20" t="s">
        <v>4291</v>
      </c>
      <c r="D26" s="175"/>
      <c r="E26" s="178"/>
      <c r="F26" s="185"/>
      <c r="G26" s="186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5" t="str">
        <f>C26</f>
        <v>Montáž včetně dodávky pomocného a spojovacího materiálu, mimo položek samostantně uvedených v dílu materiálu.</v>
      </c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9</v>
      </c>
      <c r="B27" s="172" t="s">
        <v>4306</v>
      </c>
      <c r="C27" s="219" t="s">
        <v>4307</v>
      </c>
      <c r="D27" s="174" t="s">
        <v>1242</v>
      </c>
      <c r="E27" s="177">
        <v>14</v>
      </c>
      <c r="F27" s="182"/>
      <c r="G27" s="183">
        <f>E27*F27</f>
        <v>0</v>
      </c>
      <c r="H27" s="184"/>
      <c r="I27" s="196" t="s">
        <v>151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20" t="s">
        <v>4291</v>
      </c>
      <c r="D28" s="175"/>
      <c r="E28" s="178"/>
      <c r="F28" s="185"/>
      <c r="G28" s="186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Montáž včetně dodávky pomocného a spojovacího materiálu, mimo položek samostantně uvedených v dílu materiálu.</v>
      </c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10</v>
      </c>
      <c r="B29" s="172" t="s">
        <v>4306</v>
      </c>
      <c r="C29" s="219" t="s">
        <v>4307</v>
      </c>
      <c r="D29" s="174" t="s">
        <v>1242</v>
      </c>
      <c r="E29" s="177">
        <v>13</v>
      </c>
      <c r="F29" s="182"/>
      <c r="G29" s="183">
        <f>E29*F29</f>
        <v>0</v>
      </c>
      <c r="H29" s="184"/>
      <c r="I29" s="196" t="s">
        <v>151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20" t="s">
        <v>4291</v>
      </c>
      <c r="D30" s="175"/>
      <c r="E30" s="178"/>
      <c r="F30" s="185"/>
      <c r="G30" s="186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Montáž včetně dodávky pomocného a spojovacího materiálu, mimo položek samostantně uvedených v dílu materiálu.</v>
      </c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11</v>
      </c>
      <c r="B31" s="172" t="s">
        <v>4308</v>
      </c>
      <c r="C31" s="219" t="s">
        <v>4309</v>
      </c>
      <c r="D31" s="174" t="s">
        <v>1242</v>
      </c>
      <c r="E31" s="177">
        <v>13</v>
      </c>
      <c r="F31" s="182"/>
      <c r="G31" s="183">
        <f>E31*F31</f>
        <v>0</v>
      </c>
      <c r="H31" s="184"/>
      <c r="I31" s="196" t="s">
        <v>151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20" t="s">
        <v>4291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Montáž včetně dodávky pomocného a spojovacího materiálu, mimo položek samostantně uvedených v dílu materiálu.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12</v>
      </c>
      <c r="B33" s="172" t="s">
        <v>4310</v>
      </c>
      <c r="C33" s="219" t="s">
        <v>4311</v>
      </c>
      <c r="D33" s="174" t="s">
        <v>1242</v>
      </c>
      <c r="E33" s="177">
        <v>13</v>
      </c>
      <c r="F33" s="182"/>
      <c r="G33" s="183">
        <f>E33*F33</f>
        <v>0</v>
      </c>
      <c r="H33" s="184"/>
      <c r="I33" s="196" t="s">
        <v>151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20" t="s">
        <v>4291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Montáž včetně dodávky pomocného a spojovacího materiálu, mimo položek samostantně uvedených v dílu materiálu.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>
        <v>13</v>
      </c>
      <c r="B35" s="172" t="s">
        <v>4312</v>
      </c>
      <c r="C35" s="219" t="s">
        <v>4313</v>
      </c>
      <c r="D35" s="174" t="s">
        <v>1242</v>
      </c>
      <c r="E35" s="177">
        <v>13</v>
      </c>
      <c r="F35" s="182"/>
      <c r="G35" s="183">
        <f>E35*F35</f>
        <v>0</v>
      </c>
      <c r="H35" s="184"/>
      <c r="I35" s="196" t="s">
        <v>151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20" t="s">
        <v>4291</v>
      </c>
      <c r="D36" s="175"/>
      <c r="E36" s="178"/>
      <c r="F36" s="185"/>
      <c r="G36" s="186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Montáž včetně dodávky pomocného a spojovacího materiálu, mimo položek samostantně uvedených v dílu materiálu.</v>
      </c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14</v>
      </c>
      <c r="B37" s="172" t="s">
        <v>4314</v>
      </c>
      <c r="C37" s="219" t="s">
        <v>4315</v>
      </c>
      <c r="D37" s="174" t="s">
        <v>1242</v>
      </c>
      <c r="E37" s="177">
        <v>13</v>
      </c>
      <c r="F37" s="182"/>
      <c r="G37" s="183">
        <f>E37*F37</f>
        <v>0</v>
      </c>
      <c r="H37" s="184"/>
      <c r="I37" s="196" t="s">
        <v>151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20" t="s">
        <v>4291</v>
      </c>
      <c r="D38" s="175"/>
      <c r="E38" s="178"/>
      <c r="F38" s="185"/>
      <c r="G38" s="186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Montáž včetně dodávky pomocného a spojovacího materiálu, mimo položek samostantně uvedených v dílu materiálu.</v>
      </c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>
        <v>15</v>
      </c>
      <c r="B39" s="172" t="s">
        <v>4316</v>
      </c>
      <c r="C39" s="219" t="s">
        <v>4086</v>
      </c>
      <c r="D39" s="174" t="s">
        <v>3926</v>
      </c>
      <c r="E39" s="177">
        <v>1</v>
      </c>
      <c r="F39" s="182"/>
      <c r="G39" s="183">
        <f>E39*F39</f>
        <v>0</v>
      </c>
      <c r="H39" s="184"/>
      <c r="I39" s="196" t="s">
        <v>151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>
      <c r="A40" s="190" t="s">
        <v>145</v>
      </c>
      <c r="B40" s="171" t="s">
        <v>4087</v>
      </c>
      <c r="C40" s="218" t="s">
        <v>4088</v>
      </c>
      <c r="D40" s="173"/>
      <c r="E40" s="176"/>
      <c r="F40" s="187">
        <f>SUM(G41:G70)</f>
        <v>0</v>
      </c>
      <c r="G40" s="188"/>
      <c r="H40" s="181"/>
      <c r="I40" s="195"/>
      <c r="J40" s="54"/>
    </row>
    <row r="41" spans="1:60" outlineLevel="1">
      <c r="A41" s="191">
        <v>16</v>
      </c>
      <c r="B41" s="172" t="s">
        <v>4317</v>
      </c>
      <c r="C41" s="219" t="s">
        <v>4318</v>
      </c>
      <c r="D41" s="174" t="s">
        <v>249</v>
      </c>
      <c r="E41" s="177">
        <v>102</v>
      </c>
      <c r="F41" s="182"/>
      <c r="G41" s="183">
        <f>E41*F41</f>
        <v>0</v>
      </c>
      <c r="H41" s="184"/>
      <c r="I41" s="196" t="s">
        <v>151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20" t="s">
        <v>4319</v>
      </c>
      <c r="D42" s="175"/>
      <c r="E42" s="178"/>
      <c r="F42" s="185"/>
      <c r="G42" s="186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Dodávka materiálu</v>
      </c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17</v>
      </c>
      <c r="B43" s="172" t="s">
        <v>4320</v>
      </c>
      <c r="C43" s="219" t="s">
        <v>4321</v>
      </c>
      <c r="D43" s="174" t="s">
        <v>249</v>
      </c>
      <c r="E43" s="177">
        <v>406</v>
      </c>
      <c r="F43" s="182"/>
      <c r="G43" s="183">
        <f>E43*F43</f>
        <v>0</v>
      </c>
      <c r="H43" s="184"/>
      <c r="I43" s="196" t="s">
        <v>151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20" t="s">
        <v>4319</v>
      </c>
      <c r="D44" s="175"/>
      <c r="E44" s="178"/>
      <c r="F44" s="185"/>
      <c r="G44" s="186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Dodávka materiálu</v>
      </c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18</v>
      </c>
      <c r="B45" s="172" t="s">
        <v>4322</v>
      </c>
      <c r="C45" s="219" t="s">
        <v>4323</v>
      </c>
      <c r="D45" s="174" t="s">
        <v>249</v>
      </c>
      <c r="E45" s="177">
        <v>250</v>
      </c>
      <c r="F45" s="182"/>
      <c r="G45" s="183">
        <f>E45*F45</f>
        <v>0</v>
      </c>
      <c r="H45" s="184"/>
      <c r="I45" s="196" t="s">
        <v>151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20" t="s">
        <v>4319</v>
      </c>
      <c r="D46" s="175"/>
      <c r="E46" s="178"/>
      <c r="F46" s="185"/>
      <c r="G46" s="186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5" t="str">
        <f>C46</f>
        <v>Dodávka materiálu</v>
      </c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>
        <v>19</v>
      </c>
      <c r="B47" s="172" t="s">
        <v>4324</v>
      </c>
      <c r="C47" s="219" t="s">
        <v>4297</v>
      </c>
      <c r="D47" s="174" t="s">
        <v>1242</v>
      </c>
      <c r="E47" s="177">
        <v>110</v>
      </c>
      <c r="F47" s="182"/>
      <c r="G47" s="183">
        <f>E47*F47</f>
        <v>0</v>
      </c>
      <c r="H47" s="184"/>
      <c r="I47" s="196" t="s">
        <v>151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20" t="s">
        <v>4319</v>
      </c>
      <c r="D48" s="175"/>
      <c r="E48" s="178"/>
      <c r="F48" s="185"/>
      <c r="G48" s="186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5" t="str">
        <f>C48</f>
        <v>Dodávka materiálu</v>
      </c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20</v>
      </c>
      <c r="B49" s="172" t="s">
        <v>4325</v>
      </c>
      <c r="C49" s="219" t="s">
        <v>4326</v>
      </c>
      <c r="D49" s="174" t="s">
        <v>1242</v>
      </c>
      <c r="E49" s="177">
        <v>28</v>
      </c>
      <c r="F49" s="182"/>
      <c r="G49" s="183">
        <f>E49*F49</f>
        <v>0</v>
      </c>
      <c r="H49" s="184"/>
      <c r="I49" s="196" t="s">
        <v>151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20" t="s">
        <v>4319</v>
      </c>
      <c r="D50" s="175"/>
      <c r="E50" s="178"/>
      <c r="F50" s="185"/>
      <c r="G50" s="186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5" t="str">
        <f>C50</f>
        <v>Dodávka materiálu</v>
      </c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21</v>
      </c>
      <c r="B51" s="172" t="s">
        <v>4327</v>
      </c>
      <c r="C51" s="219" t="s">
        <v>4301</v>
      </c>
      <c r="D51" s="174" t="s">
        <v>1242</v>
      </c>
      <c r="E51" s="177">
        <v>18</v>
      </c>
      <c r="F51" s="182"/>
      <c r="G51" s="183">
        <f>E51*F51</f>
        <v>0</v>
      </c>
      <c r="H51" s="184"/>
      <c r="I51" s="196" t="s">
        <v>151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4319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Dodávka materiálu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>
        <v>22</v>
      </c>
      <c r="B53" s="172" t="s">
        <v>4328</v>
      </c>
      <c r="C53" s="219" t="s">
        <v>4303</v>
      </c>
      <c r="D53" s="174" t="s">
        <v>1242</v>
      </c>
      <c r="E53" s="177">
        <v>13</v>
      </c>
      <c r="F53" s="182"/>
      <c r="G53" s="183">
        <f>E53*F53</f>
        <v>0</v>
      </c>
      <c r="H53" s="184"/>
      <c r="I53" s="196" t="s">
        <v>151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20" t="s">
        <v>4319</v>
      </c>
      <c r="D54" s="175"/>
      <c r="E54" s="178"/>
      <c r="F54" s="185"/>
      <c r="G54" s="186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5" t="str">
        <f>C54</f>
        <v>Dodávka materiálu</v>
      </c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>
        <v>23</v>
      </c>
      <c r="B55" s="172" t="s">
        <v>4329</v>
      </c>
      <c r="C55" s="219" t="s">
        <v>4330</v>
      </c>
      <c r="D55" s="174" t="s">
        <v>1242</v>
      </c>
      <c r="E55" s="177">
        <v>10</v>
      </c>
      <c r="F55" s="182"/>
      <c r="G55" s="183">
        <f>E55*F55</f>
        <v>0</v>
      </c>
      <c r="H55" s="184"/>
      <c r="I55" s="196" t="s">
        <v>151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20" t="s">
        <v>4319</v>
      </c>
      <c r="D56" s="175"/>
      <c r="E56" s="178"/>
      <c r="F56" s="185"/>
      <c r="G56" s="186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5" t="str">
        <f>C56</f>
        <v>Dodávka materiálu</v>
      </c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24</v>
      </c>
      <c r="B57" s="172" t="s">
        <v>4331</v>
      </c>
      <c r="C57" s="219" t="s">
        <v>4332</v>
      </c>
      <c r="D57" s="174" t="s">
        <v>1242</v>
      </c>
      <c r="E57" s="177">
        <v>14</v>
      </c>
      <c r="F57" s="182"/>
      <c r="G57" s="183">
        <f>E57*F57</f>
        <v>0</v>
      </c>
      <c r="H57" s="184"/>
      <c r="I57" s="196" t="s">
        <v>151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20" t="s">
        <v>4319</v>
      </c>
      <c r="D58" s="175"/>
      <c r="E58" s="178"/>
      <c r="F58" s="185"/>
      <c r="G58" s="186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5" t="str">
        <f>C58</f>
        <v>Dodávka materiálu</v>
      </c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25</v>
      </c>
      <c r="B59" s="172" t="s">
        <v>4333</v>
      </c>
      <c r="C59" s="219" t="s">
        <v>4334</v>
      </c>
      <c r="D59" s="174" t="s">
        <v>1242</v>
      </c>
      <c r="E59" s="177">
        <v>13</v>
      </c>
      <c r="F59" s="182"/>
      <c r="G59" s="183">
        <f>E59*F59</f>
        <v>0</v>
      </c>
      <c r="H59" s="184"/>
      <c r="I59" s="196" t="s">
        <v>151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20" t="s">
        <v>4319</v>
      </c>
      <c r="D60" s="175"/>
      <c r="E60" s="178"/>
      <c r="F60" s="185"/>
      <c r="G60" s="186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5" t="str">
        <f>C60</f>
        <v>Dodávka materiálu</v>
      </c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26</v>
      </c>
      <c r="B61" s="172" t="s">
        <v>4335</v>
      </c>
      <c r="C61" s="219" t="s">
        <v>4309</v>
      </c>
      <c r="D61" s="174" t="s">
        <v>1242</v>
      </c>
      <c r="E61" s="177">
        <v>13</v>
      </c>
      <c r="F61" s="182"/>
      <c r="G61" s="183">
        <f>E61*F61</f>
        <v>0</v>
      </c>
      <c r="H61" s="184" t="s">
        <v>499</v>
      </c>
      <c r="I61" s="196" t="s">
        <v>207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20" t="s">
        <v>4319</v>
      </c>
      <c r="D62" s="175"/>
      <c r="E62" s="178"/>
      <c r="F62" s="185"/>
      <c r="G62" s="186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 t="str">
        <f>C62</f>
        <v>Dodávka materiálu</v>
      </c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>
        <v>27</v>
      </c>
      <c r="B63" s="172" t="s">
        <v>4336</v>
      </c>
      <c r="C63" s="219" t="s">
        <v>4337</v>
      </c>
      <c r="D63" s="174" t="s">
        <v>1242</v>
      </c>
      <c r="E63" s="177">
        <v>13</v>
      </c>
      <c r="F63" s="182"/>
      <c r="G63" s="183">
        <f>E63*F63</f>
        <v>0</v>
      </c>
      <c r="H63" s="184"/>
      <c r="I63" s="196" t="s">
        <v>151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20" t="s">
        <v>4319</v>
      </c>
      <c r="D64" s="175"/>
      <c r="E64" s="178"/>
      <c r="F64" s="185"/>
      <c r="G64" s="186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5" t="str">
        <f>C64</f>
        <v>Dodávka materiálu</v>
      </c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>
        <v>28</v>
      </c>
      <c r="B65" s="172" t="s">
        <v>4338</v>
      </c>
      <c r="C65" s="219" t="s">
        <v>4339</v>
      </c>
      <c r="D65" s="174" t="s">
        <v>1242</v>
      </c>
      <c r="E65" s="177">
        <v>26</v>
      </c>
      <c r="F65" s="182"/>
      <c r="G65" s="183">
        <f>E65*F65</f>
        <v>0</v>
      </c>
      <c r="H65" s="184"/>
      <c r="I65" s="196" t="s">
        <v>151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72"/>
      <c r="C66" s="220" t="s">
        <v>4319</v>
      </c>
      <c r="D66" s="175"/>
      <c r="E66" s="178"/>
      <c r="F66" s="185"/>
      <c r="G66" s="186"/>
      <c r="H66" s="184"/>
      <c r="I66" s="196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5" t="str">
        <f>C66</f>
        <v>Dodávka materiálu</v>
      </c>
      <c r="BB66" s="164"/>
      <c r="BC66" s="164"/>
      <c r="BD66" s="164"/>
      <c r="BE66" s="164"/>
      <c r="BF66" s="164"/>
      <c r="BG66" s="164"/>
      <c r="BH66" s="164"/>
    </row>
    <row r="67" spans="1:60" outlineLevel="1">
      <c r="A67" s="191">
        <v>29</v>
      </c>
      <c r="B67" s="172" t="s">
        <v>4340</v>
      </c>
      <c r="C67" s="219" t="s">
        <v>4341</v>
      </c>
      <c r="D67" s="174" t="s">
        <v>1242</v>
      </c>
      <c r="E67" s="177">
        <v>393</v>
      </c>
      <c r="F67" s="182"/>
      <c r="G67" s="183">
        <f>E67*F67</f>
        <v>0</v>
      </c>
      <c r="H67" s="184"/>
      <c r="I67" s="196" t="s">
        <v>151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20" t="s">
        <v>4319</v>
      </c>
      <c r="D68" s="175"/>
      <c r="E68" s="178"/>
      <c r="F68" s="185"/>
      <c r="G68" s="186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5" t="str">
        <f>C68</f>
        <v>Dodávka materiálu</v>
      </c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>
        <v>30</v>
      </c>
      <c r="B69" s="172" t="s">
        <v>4342</v>
      </c>
      <c r="C69" s="219" t="s">
        <v>4343</v>
      </c>
      <c r="D69" s="174" t="s">
        <v>3926</v>
      </c>
      <c r="E69" s="177">
        <v>1</v>
      </c>
      <c r="F69" s="182"/>
      <c r="G69" s="183">
        <f>E69*F69</f>
        <v>0</v>
      </c>
      <c r="H69" s="184"/>
      <c r="I69" s="196" t="s">
        <v>151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ht="13.5" outlineLevel="1" thickBot="1">
      <c r="A70" s="206"/>
      <c r="B70" s="207"/>
      <c r="C70" s="253" t="s">
        <v>4319</v>
      </c>
      <c r="D70" s="249"/>
      <c r="E70" s="250"/>
      <c r="F70" s="251"/>
      <c r="G70" s="252"/>
      <c r="H70" s="212"/>
      <c r="I70" s="213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5" t="str">
        <f>C70</f>
        <v>Dodávka materiálu</v>
      </c>
      <c r="BB70" s="164"/>
      <c r="BC70" s="164"/>
      <c r="BD70" s="164"/>
      <c r="BE70" s="164"/>
      <c r="BF70" s="164"/>
      <c r="BG70" s="164"/>
      <c r="BH70" s="164"/>
    </row>
    <row r="71" spans="1:60" hidden="1">
      <c r="C71" s="105"/>
      <c r="AK71">
        <f>SUM(AK1:AK70)</f>
        <v>0</v>
      </c>
      <c r="AL71">
        <f>SUM(AL1:AL70)</f>
        <v>0</v>
      </c>
      <c r="AN71">
        <v>15</v>
      </c>
      <c r="AO71">
        <v>21</v>
      </c>
    </row>
    <row r="72" spans="1:60" ht="13.5" hidden="1" thickBot="1">
      <c r="A72" s="235"/>
      <c r="B72" s="236" t="s">
        <v>212</v>
      </c>
      <c r="C72" s="242"/>
      <c r="D72" s="237"/>
      <c r="E72" s="237"/>
      <c r="F72" s="237"/>
      <c r="G72" s="238">
        <f>F8+F40</f>
        <v>0</v>
      </c>
      <c r="AN72">
        <f>SUMIF(AM8:AM71,AN71,G8:G71)</f>
        <v>0</v>
      </c>
      <c r="AO72">
        <f>SUMIF(AM8:AM71,AO71,G8:G71)</f>
        <v>0</v>
      </c>
    </row>
  </sheetData>
  <sheetProtection password="D8FF" sheet="1"/>
  <mergeCells count="38">
    <mergeCell ref="C68:G68"/>
    <mergeCell ref="C70:G70"/>
    <mergeCell ref="C56:G56"/>
    <mergeCell ref="C58:G58"/>
    <mergeCell ref="C60:G60"/>
    <mergeCell ref="C62:G62"/>
    <mergeCell ref="C64:G64"/>
    <mergeCell ref="C66:G66"/>
    <mergeCell ref="C44:G44"/>
    <mergeCell ref="C46:G46"/>
    <mergeCell ref="C48:G48"/>
    <mergeCell ref="C50:G50"/>
    <mergeCell ref="C52:G52"/>
    <mergeCell ref="C54:G54"/>
    <mergeCell ref="C32:G32"/>
    <mergeCell ref="C34:G34"/>
    <mergeCell ref="C36:G36"/>
    <mergeCell ref="C38:G38"/>
    <mergeCell ref="F40:G40"/>
    <mergeCell ref="C42:G42"/>
    <mergeCell ref="C20:G20"/>
    <mergeCell ref="C22:G22"/>
    <mergeCell ref="C24:G24"/>
    <mergeCell ref="C26:G26"/>
    <mergeCell ref="C28:G28"/>
    <mergeCell ref="C30:G30"/>
    <mergeCell ref="B9:G9"/>
    <mergeCell ref="C11:G11"/>
    <mergeCell ref="C13:G13"/>
    <mergeCell ref="B14:G14"/>
    <mergeCell ref="C16:G16"/>
    <mergeCell ref="C18:G18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67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131</v>
      </c>
      <c r="C4" s="168" t="s">
        <v>132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4344</v>
      </c>
      <c r="C8" s="218" t="s">
        <v>4345</v>
      </c>
      <c r="D8" s="173"/>
      <c r="E8" s="176"/>
      <c r="F8" s="179">
        <f>SUM(G9:G65)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4346</v>
      </c>
      <c r="C9" s="219" t="s">
        <v>4347</v>
      </c>
      <c r="D9" s="174" t="s">
        <v>2934</v>
      </c>
      <c r="E9" s="177">
        <v>1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72"/>
      <c r="C10" s="220" t="s">
        <v>4395</v>
      </c>
      <c r="D10" s="175"/>
      <c r="E10" s="178"/>
      <c r="F10" s="185"/>
      <c r="G10" s="186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ústředna - základní deska pro 192 zón, 999 kódů, 8 podsystémů, 2048 událostí, 4 x PGM opto-relé + 1 x PGM relé + relé pro sirénu, 8 x 2 zóny na desce;</v>
      </c>
      <c r="BB10" s="164"/>
      <c r="BC10" s="164"/>
      <c r="BD10" s="164"/>
      <c r="BE10" s="164"/>
      <c r="BF10" s="164"/>
      <c r="BG10" s="164"/>
      <c r="BH10" s="164"/>
    </row>
    <row r="11" spans="1:60" ht="33.75" outlineLevel="1">
      <c r="A11" s="191"/>
      <c r="B11" s="172"/>
      <c r="C11" s="220" t="s">
        <v>4348</v>
      </c>
      <c r="D11" s="175"/>
      <c r="E11" s="178"/>
      <c r="F11" s="185"/>
      <c r="G11" s="186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5" t="str">
        <f>C11</f>
        <v xml:space="preserve"> BOX velký univerzální plechový box pro ústředny a další komponenty, příprava na druhý TAMPER proti sejmutí ze zdi - lze dokoupit a vyhovět kategorii rizik 3 - střední a vyšší, otvory pro panel ústředny a moduly , ideální řešení pro střední a velké instalace , akku 12V/7Ah, trafo 40VA</v>
      </c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20" t="s">
        <v>4349</v>
      </c>
      <c r="D12" s="175"/>
      <c r="E12" s="178"/>
      <c r="F12" s="185"/>
      <c r="G12" s="186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 t="str">
        <f>C12</f>
        <v>lanko CYA 1,5 č,m, mech. zámek</v>
      </c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20" t="s">
        <v>4396</v>
      </c>
      <c r="D13" s="175"/>
      <c r="E13" s="178"/>
      <c r="F13" s="185"/>
      <c r="G13" s="186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klávesnice - textová klávesnice LCD se dvěma řádky, česká verze, 1 klávesnicová zóna, 1PGM na desce, modré podsvícení</v>
      </c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41" t="s">
        <v>223</v>
      </c>
      <c r="D14" s="228"/>
      <c r="E14" s="231"/>
      <c r="F14" s="234"/>
      <c r="G14" s="234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20" t="s">
        <v>4350</v>
      </c>
      <c r="D15" s="175"/>
      <c r="E15" s="178"/>
      <c r="F15" s="185"/>
      <c r="G15" s="186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DLE PD.</v>
      </c>
      <c r="BB15" s="164"/>
      <c r="BC15" s="164"/>
      <c r="BD15" s="164"/>
      <c r="BE15" s="164"/>
      <c r="BF15" s="164"/>
      <c r="BG15" s="164"/>
      <c r="BH15" s="164"/>
    </row>
    <row r="16" spans="1:60" ht="22.5" outlineLevel="1">
      <c r="A16" s="191">
        <v>2</v>
      </c>
      <c r="B16" s="172" t="s">
        <v>4351</v>
      </c>
      <c r="C16" s="219" t="s">
        <v>4352</v>
      </c>
      <c r="D16" s="174" t="s">
        <v>344</v>
      </c>
      <c r="E16" s="177">
        <v>1</v>
      </c>
      <c r="F16" s="182"/>
      <c r="G16" s="183">
        <f>E16*F16</f>
        <v>0</v>
      </c>
      <c r="H16" s="184"/>
      <c r="I16" s="196" t="s">
        <v>151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ht="22.5" outlineLevel="1">
      <c r="A17" s="191"/>
      <c r="B17" s="172"/>
      <c r="C17" s="220" t="s">
        <v>4353</v>
      </c>
      <c r="D17" s="175"/>
      <c r="E17" s="178"/>
      <c r="F17" s="185"/>
      <c r="G17" s="186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5" t="str">
        <f>C17</f>
        <v>houkačka - elegantní venkovní piezo-siréna s nízkým odběrem a s vestavěným Ni-MH akumulátorem (výrazně lepší parametry než NiCd), 2 režimy činnosti, zdvojený TAMPER, napájení 9 - 16 V =/450 mA, akustický tlak 118 dB + stroboskop, AKKU pack Ni-MH v ceně</v>
      </c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41" t="s">
        <v>223</v>
      </c>
      <c r="D18" s="228"/>
      <c r="E18" s="231"/>
      <c r="F18" s="234"/>
      <c r="G18" s="234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20" t="s">
        <v>4350</v>
      </c>
      <c r="D19" s="175"/>
      <c r="E19" s="178"/>
      <c r="F19" s="185"/>
      <c r="G19" s="186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5" t="str">
        <f>C19</f>
        <v>DLE PD.</v>
      </c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3</v>
      </c>
      <c r="B20" s="172" t="s">
        <v>4354</v>
      </c>
      <c r="C20" s="219" t="s">
        <v>4355</v>
      </c>
      <c r="D20" s="174" t="s">
        <v>344</v>
      </c>
      <c r="E20" s="177">
        <v>9</v>
      </c>
      <c r="F20" s="182"/>
      <c r="G20" s="183">
        <f>E20*F20</f>
        <v>0</v>
      </c>
      <c r="H20" s="184"/>
      <c r="I20" s="196" t="s">
        <v>151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ht="22.5" outlineLevel="1">
      <c r="A21" s="191"/>
      <c r="B21" s="172"/>
      <c r="C21" s="220" t="s">
        <v>4356</v>
      </c>
      <c r="D21" s="175"/>
      <c r="E21" s="178"/>
      <c r="F21" s="185"/>
      <c r="G21" s="186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5" t="str">
        <f>C21</f>
        <v>magnetický kontakt - malý, samolepící, s drátovým vývodem, možnost nalepit samolepkou + přišroubovat, rozměry 33 x 13 x 7 mm, pracovní vzdálenost max. 24 mm</v>
      </c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1" t="s">
        <v>0</v>
      </c>
      <c r="D22" s="228"/>
      <c r="E22" s="231"/>
      <c r="F22" s="234"/>
      <c r="G22" s="234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20" t="s">
        <v>4350</v>
      </c>
      <c r="D23" s="175"/>
      <c r="E23" s="178"/>
      <c r="F23" s="185"/>
      <c r="G23" s="186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 t="str">
        <f>C23</f>
        <v>DLE PD.</v>
      </c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4</v>
      </c>
      <c r="B24" s="172" t="s">
        <v>4357</v>
      </c>
      <c r="C24" s="219" t="s">
        <v>4358</v>
      </c>
      <c r="D24" s="174" t="s">
        <v>344</v>
      </c>
      <c r="E24" s="177">
        <v>1</v>
      </c>
      <c r="F24" s="182"/>
      <c r="G24" s="183">
        <f>E24*F24</f>
        <v>0</v>
      </c>
      <c r="H24" s="184"/>
      <c r="I24" s="196" t="s">
        <v>151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20" t="s">
        <v>4359</v>
      </c>
      <c r="D25" s="175"/>
      <c r="E25" s="178"/>
      <c r="F25" s="185"/>
      <c r="G25" s="186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5" t="str">
        <f>C25</f>
        <v>magnetický kontakt - masivní kovový pro velká vrata, drátové vývody, rozměry 50 x 17 x 10 mm, pracovní vzdálenost max. 45 mm</v>
      </c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41" t="s">
        <v>223</v>
      </c>
      <c r="D26" s="228"/>
      <c r="E26" s="231"/>
      <c r="F26" s="234"/>
      <c r="G26" s="234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20" t="s">
        <v>4350</v>
      </c>
      <c r="D27" s="175"/>
      <c r="E27" s="178"/>
      <c r="F27" s="185"/>
      <c r="G27" s="186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5" t="str">
        <f>C27</f>
        <v>DLE PD.</v>
      </c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>
        <v>5</v>
      </c>
      <c r="B28" s="172" t="s">
        <v>4360</v>
      </c>
      <c r="C28" s="219" t="s">
        <v>4361</v>
      </c>
      <c r="D28" s="174" t="s">
        <v>344</v>
      </c>
      <c r="E28" s="177">
        <v>700</v>
      </c>
      <c r="F28" s="182"/>
      <c r="G28" s="183">
        <f>E28*F28</f>
        <v>0</v>
      </c>
      <c r="H28" s="184"/>
      <c r="I28" s="196" t="s">
        <v>151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22.5" outlineLevel="1">
      <c r="A29" s="191"/>
      <c r="B29" s="172"/>
      <c r="C29" s="220" t="s">
        <v>4362</v>
      </c>
      <c r="D29" s="175"/>
      <c r="E29" s="178"/>
      <c r="F29" s="185"/>
      <c r="G29" s="186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5" t="str">
        <f>C29</f>
        <v>kabel  6x0,22 - Sdělovací kabeláž typ lanko, průřez 0,22 mm2 pro slaboproudé rozvody EZS v balení po 100/300 m délky, značení délky na plášti kabelu.</v>
      </c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1" t="s">
        <v>223</v>
      </c>
      <c r="D30" s="228"/>
      <c r="E30" s="231"/>
      <c r="F30" s="234"/>
      <c r="G30" s="234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20" t="s">
        <v>4350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DLE PD.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>
        <v>6</v>
      </c>
      <c r="B32" s="172" t="s">
        <v>4363</v>
      </c>
      <c r="C32" s="219" t="s">
        <v>4364</v>
      </c>
      <c r="D32" s="174" t="s">
        <v>344</v>
      </c>
      <c r="E32" s="177">
        <v>6</v>
      </c>
      <c r="F32" s="182"/>
      <c r="G32" s="183">
        <f>E32*F32</f>
        <v>0</v>
      </c>
      <c r="H32" s="184"/>
      <c r="I32" s="196" t="s">
        <v>151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ht="33.75" outlineLevel="1">
      <c r="A33" s="191"/>
      <c r="B33" s="172"/>
      <c r="C33" s="220" t="s">
        <v>4365</v>
      </c>
      <c r="D33" s="175"/>
      <c r="E33" s="178"/>
      <c r="F33" s="185"/>
      <c r="G33" s="186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5" t="str">
        <f>C33</f>
        <v>sběrnicový detektor - napojení přímo na sběrnici, DUAL PIR senzor, 100% digitální detektor, patentovaná SW ochrana "SHIELD", digitální automatický čítač pulzů a teplotní kompenzace, kovový kryt, inteligentní přizpůsobení se prostředí, ovládání vlastností z ústředny, dosah 12 m/110°, vyměnitelné clony, -20 až 50°C</v>
      </c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41" t="s">
        <v>223</v>
      </c>
      <c r="D34" s="228"/>
      <c r="E34" s="231"/>
      <c r="F34" s="234"/>
      <c r="G34" s="234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4350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DLE PD.</v>
      </c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7</v>
      </c>
      <c r="B36" s="172" t="s">
        <v>4366</v>
      </c>
      <c r="C36" s="219" t="s">
        <v>4367</v>
      </c>
      <c r="D36" s="174" t="s">
        <v>344</v>
      </c>
      <c r="E36" s="177">
        <v>2</v>
      </c>
      <c r="F36" s="182"/>
      <c r="G36" s="183">
        <f>E36*F36</f>
        <v>0</v>
      </c>
      <c r="H36" s="184"/>
      <c r="I36" s="196" t="s">
        <v>151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ht="45" outlineLevel="1">
      <c r="A37" s="191"/>
      <c r="B37" s="172"/>
      <c r="C37" s="220" t="s">
        <v>4368</v>
      </c>
      <c r="D37" s="175"/>
      <c r="E37" s="178"/>
      <c r="F37" s="185"/>
      <c r="G37" s="186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5" t="str">
        <f>C37</f>
        <v>detektor rozbití skla - 100% digitální detektor rozbití skla, klasické zapojení NC (RELÉ), digitální detekce širokého spektra parametrů včetně tlakového nárazu, vysoká odolnost vůči falešným poplachům, nastavitelná citlivost (2 úrovně) a paměť poplachu (MEMORY), dosah 9/4,5 m dle nastavení, odběr max. 23 mA, -10 až +50°C, navíc obsahuje obojí připojení - klasické zapojení NC (RELÉ) i sběrnicový režim DGP/EVO BUS, odběr max. 37 mA</v>
      </c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41" t="s">
        <v>223</v>
      </c>
      <c r="D38" s="228"/>
      <c r="E38" s="231"/>
      <c r="F38" s="234"/>
      <c r="G38" s="234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20" t="s">
        <v>4369</v>
      </c>
      <c r="D39" s="175"/>
      <c r="E39" s="178"/>
      <c r="F39" s="185"/>
      <c r="G39" s="186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5" t="str">
        <f>C39</f>
        <v>DLE PD</v>
      </c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>
        <v>8</v>
      </c>
      <c r="B40" s="172" t="s">
        <v>4370</v>
      </c>
      <c r="C40" s="219" t="s">
        <v>4371</v>
      </c>
      <c r="D40" s="174" t="s">
        <v>344</v>
      </c>
      <c r="E40" s="177">
        <v>1</v>
      </c>
      <c r="F40" s="182"/>
      <c r="G40" s="183">
        <f>E40*F40</f>
        <v>0</v>
      </c>
      <c r="H40" s="184"/>
      <c r="I40" s="196" t="s">
        <v>151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20" t="s">
        <v>4372</v>
      </c>
      <c r="D41" s="175"/>
      <c r="E41" s="178"/>
      <c r="F41" s="185"/>
      <c r="G41" s="186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5" t="str">
        <f>C41</f>
        <v>expander s 8 x 2 zónami s ATZ připojitelný na sběrnici, 1 x PGM výstup, kompatibilní i pro SP/MG</v>
      </c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41" t="s">
        <v>223</v>
      </c>
      <c r="D42" s="228"/>
      <c r="E42" s="231"/>
      <c r="F42" s="234"/>
      <c r="G42" s="234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20" t="s">
        <v>4350</v>
      </c>
      <c r="D43" s="175"/>
      <c r="E43" s="178"/>
      <c r="F43" s="185"/>
      <c r="G43" s="186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5" t="str">
        <f>C43</f>
        <v>DLE PD.</v>
      </c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>
        <v>9</v>
      </c>
      <c r="B44" s="172" t="s">
        <v>4373</v>
      </c>
      <c r="C44" s="219" t="s">
        <v>4374</v>
      </c>
      <c r="D44" s="174" t="s">
        <v>344</v>
      </c>
      <c r="E44" s="177">
        <v>1</v>
      </c>
      <c r="F44" s="182"/>
      <c r="G44" s="183">
        <f>E44*F44</f>
        <v>0</v>
      </c>
      <c r="H44" s="184"/>
      <c r="I44" s="196" t="s">
        <v>151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ht="22.5" outlineLevel="1">
      <c r="A45" s="191"/>
      <c r="B45" s="172"/>
      <c r="C45" s="220" t="s">
        <v>4375</v>
      </c>
      <c r="D45" s="175"/>
      <c r="E45" s="178"/>
      <c r="F45" s="185"/>
      <c r="G45" s="186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5" t="str">
        <f>C45</f>
        <v>radiová nadstavba pro ustřednu s obousměrnou komunikací umožňuje připojit k systémům veškeré bezdrátové prvky , lze připojit 32 bezdrátových zón + navíc 32/999 klíčenek , 2 x PGM + 1 x RELÉ, plastový kryt</v>
      </c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41" t="s">
        <v>223</v>
      </c>
      <c r="D46" s="228"/>
      <c r="E46" s="231"/>
      <c r="F46" s="234"/>
      <c r="G46" s="234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20" t="s">
        <v>4369</v>
      </c>
      <c r="D47" s="175"/>
      <c r="E47" s="178"/>
      <c r="F47" s="185"/>
      <c r="G47" s="186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5" t="str">
        <f>C47</f>
        <v>DLE PD</v>
      </c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>
        <v>10</v>
      </c>
      <c r="B48" s="172" t="s">
        <v>4376</v>
      </c>
      <c r="C48" s="219" t="s">
        <v>4377</v>
      </c>
      <c r="D48" s="174" t="s">
        <v>344</v>
      </c>
      <c r="E48" s="177">
        <v>3</v>
      </c>
      <c r="F48" s="182"/>
      <c r="G48" s="183">
        <f>E48*F48</f>
        <v>0</v>
      </c>
      <c r="H48" s="184"/>
      <c r="I48" s="196" t="s">
        <v>151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ht="22.5" outlineLevel="1">
      <c r="A49" s="191"/>
      <c r="B49" s="172"/>
      <c r="C49" s="220" t="s">
        <v>4378</v>
      </c>
      <c r="D49" s="175"/>
      <c r="E49" s="178"/>
      <c r="F49" s="185"/>
      <c r="G49" s="186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5" t="str">
        <f>C49</f>
        <v xml:space="preserve">   osobní ovladač - 4 tlačítka - 5 funkcí, podsvícení,  indikační LED, dosah cca 30/45/60 m , knoflíková baterie 2032 v ceně, možnost dálkově zjistit stav ústředny na dotaz tlačítkem INFO</v>
      </c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41" t="s">
        <v>223</v>
      </c>
      <c r="D50" s="228"/>
      <c r="E50" s="231"/>
      <c r="F50" s="234"/>
      <c r="G50" s="234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20" t="s">
        <v>4350</v>
      </c>
      <c r="D51" s="175"/>
      <c r="E51" s="178"/>
      <c r="F51" s="185"/>
      <c r="G51" s="186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5" t="str">
        <f>C51</f>
        <v>DLE PD.</v>
      </c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11</v>
      </c>
      <c r="B52" s="172" t="s">
        <v>4379</v>
      </c>
      <c r="C52" s="219" t="s">
        <v>4380</v>
      </c>
      <c r="D52" s="174" t="s">
        <v>344</v>
      </c>
      <c r="E52" s="177">
        <v>1</v>
      </c>
      <c r="F52" s="182"/>
      <c r="G52" s="183">
        <f>E52*F52</f>
        <v>0</v>
      </c>
      <c r="H52" s="184"/>
      <c r="I52" s="196" t="s">
        <v>151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ht="56.25" outlineLevel="1">
      <c r="A53" s="191"/>
      <c r="B53" s="172"/>
      <c r="C53" s="220" t="s">
        <v>4381</v>
      </c>
      <c r="D53" s="175"/>
      <c r="E53" s="178"/>
      <c r="F53" s="185"/>
      <c r="G53" s="186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5" t="str">
        <f>C53</f>
        <v>GSM brána - komunikátor GSM/GPRS pro ústřednu se signalizačními LED, přenos formátů na PCO v pásmu GSM i GPRS, dálkové programování přes GPRS a WinLoad/NEware (48 Kbit/s), SMS zprávy uživateli - poplachy na zóně včetně popisů, zapnutí, vypnutí, poruchy, umožňuje připojit hlasový modul  pro přenos hlasových zpráv a dálkové uživatelské ovládání ústředny, 16 telefonních čísel pro sms zprávy, ovládání výstupů na ústředně až do počtu 8 přes VDMP a tónovou volbu, česká verze, anténa a plechový box součástí dodávky</v>
      </c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41" t="s">
        <v>223</v>
      </c>
      <c r="D54" s="228"/>
      <c r="E54" s="231"/>
      <c r="F54" s="234"/>
      <c r="G54" s="234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20" t="s">
        <v>4382</v>
      </c>
      <c r="D55" s="175"/>
      <c r="E55" s="178"/>
      <c r="F55" s="185"/>
      <c r="G55" s="186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bez karty GSM operátora - dodá investor</v>
      </c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41" t="s">
        <v>223</v>
      </c>
      <c r="D56" s="228"/>
      <c r="E56" s="231"/>
      <c r="F56" s="234"/>
      <c r="G56" s="234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72"/>
      <c r="C57" s="220" t="s">
        <v>4350</v>
      </c>
      <c r="D57" s="175"/>
      <c r="E57" s="178"/>
      <c r="F57" s="185"/>
      <c r="G57" s="186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5" t="str">
        <f>C57</f>
        <v>DLE PD.</v>
      </c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>
        <v>12</v>
      </c>
      <c r="B58" s="172" t="s">
        <v>4383</v>
      </c>
      <c r="C58" s="219" t="s">
        <v>4384</v>
      </c>
      <c r="D58" s="174" t="s">
        <v>344</v>
      </c>
      <c r="E58" s="177">
        <v>1</v>
      </c>
      <c r="F58" s="182"/>
      <c r="G58" s="183">
        <f>E58*F58</f>
        <v>0</v>
      </c>
      <c r="H58" s="184"/>
      <c r="I58" s="196" t="s">
        <v>151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ht="33.75" outlineLevel="1">
      <c r="A59" s="191"/>
      <c r="B59" s="172"/>
      <c r="C59" s="220" t="s">
        <v>4385</v>
      </c>
      <c r="D59" s="175"/>
      <c r="E59" s="178"/>
      <c r="F59" s="185"/>
      <c r="G59" s="186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5" t="str">
        <f>C59</f>
        <v>modul pro komunikaci přes LAN/Internet, protokol HTTPS, emaily s podporou SSL, pro ústřednu, dálkové programování pomocí SW WINLOAD/BABYWARE/NEWARE, ovládání uživatelem přes obyčejný web prohlížeč EXPLORER nebo MOZILLA (zapnutí/vypnutí/prohlížení stavu/64 událostí historie), zasílání e-mailů uživatelům (zapnutí, vypnutí, poplach, porucha), 2 programovatelné vstupy/výstupy</v>
      </c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/>
      <c r="B60" s="172"/>
      <c r="C60" s="220" t="s">
        <v>4386</v>
      </c>
      <c r="D60" s="175"/>
      <c r="E60" s="178"/>
      <c r="F60" s="185"/>
      <c r="G60" s="186"/>
      <c r="H60" s="184"/>
      <c r="I60" s="196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5" t="str">
        <f>C60</f>
        <v>pro konunikaci PC s ustřednou - obsahuje web server</v>
      </c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13</v>
      </c>
      <c r="B61" s="172" t="s">
        <v>4387</v>
      </c>
      <c r="C61" s="219" t="s">
        <v>4388</v>
      </c>
      <c r="D61" s="174" t="s">
        <v>344</v>
      </c>
      <c r="E61" s="177">
        <v>1</v>
      </c>
      <c r="F61" s="182"/>
      <c r="G61" s="183">
        <f>E61*F61</f>
        <v>0</v>
      </c>
      <c r="H61" s="184"/>
      <c r="I61" s="196" t="s">
        <v>151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ht="22.5" outlineLevel="1">
      <c r="A62" s="191"/>
      <c r="B62" s="172"/>
      <c r="C62" s="220" t="s">
        <v>4389</v>
      </c>
      <c r="D62" s="175"/>
      <c r="E62" s="178"/>
      <c r="F62" s="185"/>
      <c r="G62" s="186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 t="str">
        <f>C62</f>
        <v>Instalace SW aplikace do zařízení investora, pro ovládání ústředen pomocí iPhone, iPodu nebo iPadu včetně nákupu aplikace z Apple store.</v>
      </c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>
        <v>14</v>
      </c>
      <c r="B63" s="172" t="s">
        <v>4390</v>
      </c>
      <c r="C63" s="219" t="s">
        <v>4391</v>
      </c>
      <c r="D63" s="174" t="s">
        <v>344</v>
      </c>
      <c r="E63" s="177">
        <v>1</v>
      </c>
      <c r="F63" s="182"/>
      <c r="G63" s="183">
        <f>E63*F63</f>
        <v>0</v>
      </c>
      <c r="H63" s="184"/>
      <c r="I63" s="196" t="s">
        <v>151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ht="22.5" outlineLevel="1">
      <c r="A64" s="191"/>
      <c r="B64" s="172"/>
      <c r="C64" s="220" t="s">
        <v>4392</v>
      </c>
      <c r="D64" s="175"/>
      <c r="E64" s="178"/>
      <c r="F64" s="185"/>
      <c r="G64" s="186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5" t="str">
        <f>C64</f>
        <v>Instalace SW aplikace do zařízení investora, aplikace pro ovládání ústředen pomocí mobilního zařízení s OS Android, včentě nákupu aplikace.</v>
      </c>
      <c r="BB64" s="164"/>
      <c r="BC64" s="164"/>
      <c r="BD64" s="164"/>
      <c r="BE64" s="164"/>
      <c r="BF64" s="164"/>
      <c r="BG64" s="164"/>
      <c r="BH64" s="164"/>
    </row>
    <row r="65" spans="1:60" ht="13.5" outlineLevel="1" thickBot="1">
      <c r="A65" s="206">
        <v>15</v>
      </c>
      <c r="B65" s="207" t="s">
        <v>4393</v>
      </c>
      <c r="C65" s="222" t="s">
        <v>4394</v>
      </c>
      <c r="D65" s="208" t="s">
        <v>344</v>
      </c>
      <c r="E65" s="209">
        <v>1</v>
      </c>
      <c r="F65" s="210"/>
      <c r="G65" s="211">
        <f>E65*F65</f>
        <v>0</v>
      </c>
      <c r="H65" s="212"/>
      <c r="I65" s="213" t="s">
        <v>151</v>
      </c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>
        <v>21</v>
      </c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hidden="1">
      <c r="C66" s="105"/>
      <c r="AK66">
        <f>SUM(AK1:AK65)</f>
        <v>0</v>
      </c>
      <c r="AL66">
        <f>SUM(AL1:AL65)</f>
        <v>0</v>
      </c>
      <c r="AN66">
        <v>15</v>
      </c>
      <c r="AO66">
        <v>21</v>
      </c>
    </row>
    <row r="67" spans="1:60" ht="13.5" hidden="1" thickBot="1">
      <c r="A67" s="235"/>
      <c r="B67" s="236" t="s">
        <v>212</v>
      </c>
      <c r="C67" s="242"/>
      <c r="D67" s="237"/>
      <c r="E67" s="237"/>
      <c r="F67" s="237"/>
      <c r="G67" s="238">
        <f>F8</f>
        <v>0</v>
      </c>
      <c r="AN67">
        <f>SUMIF(AM8:AM66,AN66,G8:G66)</f>
        <v>0</v>
      </c>
      <c r="AO67">
        <f>SUMIF(AM8:AM66,AO66,G8:G66)</f>
        <v>0</v>
      </c>
    </row>
  </sheetData>
  <sheetProtection password="D8FF" sheet="1"/>
  <mergeCells count="36">
    <mergeCell ref="C55:G55"/>
    <mergeCell ref="C57:G57"/>
    <mergeCell ref="C59:G59"/>
    <mergeCell ref="C60:G60"/>
    <mergeCell ref="C62:G62"/>
    <mergeCell ref="C64:G64"/>
    <mergeCell ref="C43:G43"/>
    <mergeCell ref="C45:G45"/>
    <mergeCell ref="C47:G47"/>
    <mergeCell ref="C49:G49"/>
    <mergeCell ref="C51:G51"/>
    <mergeCell ref="C53:G53"/>
    <mergeCell ref="C31:G31"/>
    <mergeCell ref="C33:G33"/>
    <mergeCell ref="C35:G35"/>
    <mergeCell ref="C37:G37"/>
    <mergeCell ref="C39:G39"/>
    <mergeCell ref="C41:G41"/>
    <mergeCell ref="C19:G19"/>
    <mergeCell ref="C21:G21"/>
    <mergeCell ref="C23:G23"/>
    <mergeCell ref="C25:G25"/>
    <mergeCell ref="C27:G27"/>
    <mergeCell ref="C29:G29"/>
    <mergeCell ref="C10:G10"/>
    <mergeCell ref="C11:G11"/>
    <mergeCell ref="C12:G12"/>
    <mergeCell ref="C13:G13"/>
    <mergeCell ref="C15:G15"/>
    <mergeCell ref="C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133</v>
      </c>
      <c r="C4" s="168" t="s">
        <v>134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4397</v>
      </c>
      <c r="C8" s="218" t="s">
        <v>4398</v>
      </c>
      <c r="D8" s="173"/>
      <c r="E8" s="176"/>
      <c r="F8" s="179">
        <f>SUM(G9:G31)</f>
        <v>0</v>
      </c>
      <c r="G8" s="180"/>
      <c r="H8" s="181"/>
      <c r="I8" s="195"/>
      <c r="J8" s="54"/>
    </row>
    <row r="9" spans="1:60" outlineLevel="1">
      <c r="A9" s="191"/>
      <c r="B9" s="225" t="s">
        <v>4399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/>
      <c r="B10" s="169" t="s">
        <v>4400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69" t="s">
        <v>4401</v>
      </c>
      <c r="C11" s="221"/>
      <c r="D11" s="192"/>
      <c r="E11" s="193"/>
      <c r="F11" s="194"/>
      <c r="G11" s="189"/>
      <c r="H11" s="184"/>
      <c r="I11" s="196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1</v>
      </c>
      <c r="B12" s="172" t="s">
        <v>4402</v>
      </c>
      <c r="C12" s="219" t="s">
        <v>4403</v>
      </c>
      <c r="D12" s="174" t="s">
        <v>249</v>
      </c>
      <c r="E12" s="177">
        <v>33.6</v>
      </c>
      <c r="F12" s="182"/>
      <c r="G12" s="183">
        <f>E12*F12</f>
        <v>0</v>
      </c>
      <c r="H12" s="184" t="s">
        <v>4397</v>
      </c>
      <c r="I12" s="196" t="s">
        <v>207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ht="22.5" outlineLevel="1">
      <c r="A13" s="191"/>
      <c r="B13" s="172"/>
      <c r="C13" s="220" t="s">
        <v>4404</v>
      </c>
      <c r="D13" s="175"/>
      <c r="E13" s="178"/>
      <c r="F13" s="185"/>
      <c r="G13" s="186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Primární rozvod teplovodu společně s výměníkovou stanicí nutno při realizaci konzultovat s provozovatelem sítě teplovodu a do této položky případně zahrnout všechny práce či dodávky materiálu, které nejsou dále specifikovány samostatnými položkami.</v>
      </c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20" t="s">
        <v>4405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Stavební a bourací práce související jsou již vykázány ve stavební části rozpočtu.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40" t="s">
        <v>4406</v>
      </c>
      <c r="D15" s="227"/>
      <c r="E15" s="230">
        <v>24</v>
      </c>
      <c r="F15" s="183"/>
      <c r="G15" s="183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40" t="s">
        <v>4407</v>
      </c>
      <c r="D16" s="227"/>
      <c r="E16" s="230">
        <v>9.6</v>
      </c>
      <c r="F16" s="183"/>
      <c r="G16" s="183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69" t="s">
        <v>4408</v>
      </c>
      <c r="C17" s="221"/>
      <c r="D17" s="192"/>
      <c r="E17" s="193"/>
      <c r="F17" s="194"/>
      <c r="G17" s="189"/>
      <c r="H17" s="184"/>
      <c r="I17" s="196"/>
      <c r="J17" s="163"/>
      <c r="K17" s="164">
        <v>1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2</v>
      </c>
      <c r="B18" s="172" t="s">
        <v>4409</v>
      </c>
      <c r="C18" s="219" t="s">
        <v>4410</v>
      </c>
      <c r="D18" s="174" t="s">
        <v>211</v>
      </c>
      <c r="E18" s="177">
        <v>1</v>
      </c>
      <c r="F18" s="182"/>
      <c r="G18" s="183">
        <f>E18*F18</f>
        <v>0</v>
      </c>
      <c r="H18" s="184" t="s">
        <v>3658</v>
      </c>
      <c r="I18" s="196" t="s">
        <v>207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3</v>
      </c>
      <c r="B19" s="172" t="s">
        <v>4411</v>
      </c>
      <c r="C19" s="219" t="s">
        <v>4412</v>
      </c>
      <c r="D19" s="174" t="s">
        <v>211</v>
      </c>
      <c r="E19" s="177">
        <v>2</v>
      </c>
      <c r="F19" s="182"/>
      <c r="G19" s="183">
        <f>E19*F19</f>
        <v>0</v>
      </c>
      <c r="H19" s="184"/>
      <c r="I19" s="196" t="s">
        <v>151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4</v>
      </c>
      <c r="B20" s="172" t="s">
        <v>4413</v>
      </c>
      <c r="C20" s="219" t="s">
        <v>4414</v>
      </c>
      <c r="D20" s="174" t="s">
        <v>211</v>
      </c>
      <c r="E20" s="177">
        <v>1</v>
      </c>
      <c r="F20" s="182"/>
      <c r="G20" s="183">
        <f>E20*F20</f>
        <v>0</v>
      </c>
      <c r="H20" s="184"/>
      <c r="I20" s="196" t="s">
        <v>151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ht="22.5" outlineLevel="1">
      <c r="A21" s="191">
        <v>5</v>
      </c>
      <c r="B21" s="172" t="s">
        <v>4415</v>
      </c>
      <c r="C21" s="219" t="s">
        <v>4416</v>
      </c>
      <c r="D21" s="174" t="s">
        <v>807</v>
      </c>
      <c r="E21" s="177">
        <v>36</v>
      </c>
      <c r="F21" s="182"/>
      <c r="G21" s="183">
        <f>E21*F21</f>
        <v>0</v>
      </c>
      <c r="H21" s="184"/>
      <c r="I21" s="196" t="s">
        <v>151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40" t="s">
        <v>4417</v>
      </c>
      <c r="D22" s="227"/>
      <c r="E22" s="230">
        <v>36</v>
      </c>
      <c r="F22" s="183"/>
      <c r="G22" s="183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6</v>
      </c>
      <c r="B23" s="172" t="s">
        <v>4418</v>
      </c>
      <c r="C23" s="219" t="s">
        <v>4419</v>
      </c>
      <c r="D23" s="174" t="s">
        <v>1242</v>
      </c>
      <c r="E23" s="177">
        <v>2</v>
      </c>
      <c r="F23" s="182"/>
      <c r="G23" s="183">
        <f>E23*F23</f>
        <v>0</v>
      </c>
      <c r="H23" s="184"/>
      <c r="I23" s="196" t="s">
        <v>151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20" t="s">
        <v>4420</v>
      </c>
      <c r="D24" s="175"/>
      <c r="E24" s="178"/>
      <c r="F24" s="185"/>
      <c r="G24" s="186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Hadicová vývodka a zátka</v>
      </c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7</v>
      </c>
      <c r="B25" s="172" t="s">
        <v>4421</v>
      </c>
      <c r="C25" s="219" t="s">
        <v>4422</v>
      </c>
      <c r="D25" s="174" t="s">
        <v>1242</v>
      </c>
      <c r="E25" s="177">
        <v>2</v>
      </c>
      <c r="F25" s="182"/>
      <c r="G25" s="183">
        <f>E25*F25</f>
        <v>0</v>
      </c>
      <c r="H25" s="184"/>
      <c r="I25" s="196" t="s">
        <v>151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20" t="s">
        <v>4423</v>
      </c>
      <c r="D26" s="175"/>
      <c r="E26" s="178"/>
      <c r="F26" s="185"/>
      <c r="G26" s="186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5" t="str">
        <f>C26</f>
        <v>Mosaz, zpětná klapka</v>
      </c>
      <c r="BB26" s="164"/>
      <c r="BC26" s="164"/>
      <c r="BD26" s="164"/>
      <c r="BE26" s="164"/>
      <c r="BF26" s="164"/>
      <c r="BG26" s="164"/>
      <c r="BH26" s="164"/>
    </row>
    <row r="27" spans="1:60" ht="33.75" outlineLevel="1">
      <c r="A27" s="191">
        <v>8</v>
      </c>
      <c r="B27" s="172" t="s">
        <v>4424</v>
      </c>
      <c r="C27" s="219" t="s">
        <v>4425</v>
      </c>
      <c r="D27" s="174" t="s">
        <v>249</v>
      </c>
      <c r="E27" s="177">
        <v>27.6</v>
      </c>
      <c r="F27" s="182"/>
      <c r="G27" s="183">
        <f>E27*F27</f>
        <v>0</v>
      </c>
      <c r="H27" s="184" t="s">
        <v>499</v>
      </c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20" t="s">
        <v>4426</v>
      </c>
      <c r="D28" s="175"/>
      <c r="E28" s="178"/>
      <c r="F28" s="185"/>
      <c r="G28" s="186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ocelové bezešvé potrubí+ ochranný plášť z polyetylenu PE a tep. izolace z tvrdého polyuretanu PUR, teplota</v>
      </c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20" t="s">
        <v>4427</v>
      </c>
      <c r="D29" s="175"/>
      <c r="E29" s="178"/>
      <c r="F29" s="185"/>
      <c r="G29" s="186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5" t="str">
        <f>C29</f>
        <v>max. 149°Cpevnost v tlaku 0,3 MPa,</v>
      </c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4428</v>
      </c>
      <c r="D30" s="227"/>
      <c r="E30" s="230">
        <v>24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ht="13.5" outlineLevel="1" thickBot="1">
      <c r="A31" s="206"/>
      <c r="B31" s="207"/>
      <c r="C31" s="248" t="s">
        <v>2814</v>
      </c>
      <c r="D31" s="245"/>
      <c r="E31" s="246">
        <v>3.6</v>
      </c>
      <c r="F31" s="211"/>
      <c r="G31" s="211"/>
      <c r="H31" s="212"/>
      <c r="I31" s="213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ht="12.75" hidden="1" customHeight="1">
      <c r="A32" s="54"/>
      <c r="B32" s="61"/>
      <c r="C32" s="223"/>
      <c r="D32" s="54"/>
      <c r="E32" s="54"/>
      <c r="F32" s="54"/>
      <c r="G32" s="54"/>
      <c r="H32" s="54"/>
      <c r="I32" s="54"/>
      <c r="J32" s="54"/>
      <c r="AK32">
        <f>SUM(AK1:AK31)</f>
        <v>0</v>
      </c>
      <c r="AL32">
        <f>SUM(AL1:AL31)</f>
        <v>0</v>
      </c>
      <c r="AN32">
        <v>15</v>
      </c>
      <c r="AO32">
        <v>21</v>
      </c>
    </row>
    <row r="33" spans="1:41" ht="12.75" hidden="1" customHeight="1">
      <c r="A33" s="214"/>
      <c r="B33" s="215" t="s">
        <v>212</v>
      </c>
      <c r="C33" s="224"/>
      <c r="D33" s="216"/>
      <c r="E33" s="216"/>
      <c r="F33" s="216"/>
      <c r="G33" s="217">
        <f>F8</f>
        <v>0</v>
      </c>
      <c r="H33" s="54"/>
      <c r="I33" s="54"/>
      <c r="J33" s="54"/>
      <c r="AN33">
        <f>SUMIF(AM8:AM32,AN32,G8:G32)</f>
        <v>0</v>
      </c>
      <c r="AO33">
        <f>SUMIF(AM8:AM32,AO32,G8:G32)</f>
        <v>0</v>
      </c>
    </row>
    <row r="34" spans="1:41" ht="12.75" customHeight="1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41" ht="12.75" customHeight="1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41" ht="12.75" customHeight="1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41" ht="12.75" customHeight="1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41" ht="12.75" customHeight="1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41" ht="12.75" customHeight="1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41" ht="12.75" customHeight="1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41" ht="12.75" customHeight="1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41" ht="12.75" customHeight="1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41" ht="12.75" customHeight="1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41" ht="12.75" customHeight="1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41" ht="12.75" customHeight="1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41" ht="12.75" customHeight="1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41" ht="12.75" customHeight="1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41" ht="12.75" customHeight="1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password="D8FF" sheet="1"/>
  <mergeCells count="16">
    <mergeCell ref="C24:G24"/>
    <mergeCell ref="C26:G26"/>
    <mergeCell ref="C28:G28"/>
    <mergeCell ref="C29:G29"/>
    <mergeCell ref="B9:G9"/>
    <mergeCell ref="B10:G10"/>
    <mergeCell ref="B11:G11"/>
    <mergeCell ref="C13:G13"/>
    <mergeCell ref="C14:G14"/>
    <mergeCell ref="B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14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135</v>
      </c>
      <c r="C4" s="168" t="s">
        <v>136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4429</v>
      </c>
      <c r="C8" s="218" t="s">
        <v>4430</v>
      </c>
      <c r="D8" s="173"/>
      <c r="E8" s="176"/>
      <c r="F8" s="179">
        <f>SUM(G9:G112)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4431</v>
      </c>
      <c r="C9" s="219" t="s">
        <v>4432</v>
      </c>
      <c r="D9" s="174" t="s">
        <v>211</v>
      </c>
      <c r="E9" s="177">
        <v>1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>
        <v>2</v>
      </c>
      <c r="B10" s="172" t="s">
        <v>4433</v>
      </c>
      <c r="C10" s="219" t="s">
        <v>4434</v>
      </c>
      <c r="D10" s="174" t="s">
        <v>211</v>
      </c>
      <c r="E10" s="177">
        <v>1</v>
      </c>
      <c r="F10" s="182"/>
      <c r="G10" s="183">
        <f>E10*F10</f>
        <v>0</v>
      </c>
      <c r="H10" s="184"/>
      <c r="I10" s="196" t="s">
        <v>151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ht="22.5" outlineLevel="1">
      <c r="A11" s="191"/>
      <c r="B11" s="172"/>
      <c r="C11" s="220" t="s">
        <v>4435</v>
      </c>
      <c r="D11" s="175"/>
      <c r="E11" s="178"/>
      <c r="F11" s="185"/>
      <c r="G11" s="186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5" t="str">
        <f>C11</f>
        <v>Zhotoviteli se před naceněním uvedené poptávky a specifikace důrazně doporučuje konzultace řešení a provedení se správcem teplovodní sítě.</v>
      </c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72"/>
      <c r="C12" s="241" t="s">
        <v>223</v>
      </c>
      <c r="D12" s="228"/>
      <c r="E12" s="231"/>
      <c r="F12" s="234"/>
      <c r="G12" s="234"/>
      <c r="H12" s="184"/>
      <c r="I12" s="196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20" t="s">
        <v>4436</v>
      </c>
      <c r="D13" s="175"/>
      <c r="E13" s="178"/>
      <c r="F13" s="185"/>
      <c r="G13" s="186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Specifikace řídícího systému:</v>
      </c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72"/>
      <c r="C14" s="220" t="s">
        <v>4437</v>
      </c>
      <c r="D14" s="175"/>
      <c r="E14" s="178"/>
      <c r="F14" s="185"/>
      <c r="G14" s="186"/>
      <c r="H14" s="184"/>
      <c r="I14" s="196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5" t="str">
        <f>C14</f>
        <v>8 × GO číslicový výstup 24 V / 0,3 A ss.</v>
      </c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72"/>
      <c r="C15" s="220" t="s">
        <v>4438</v>
      </c>
      <c r="D15" s="175"/>
      <c r="E15" s="178"/>
      <c r="F15" s="185"/>
      <c r="G15" s="186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8 × GO číslicový vstup 24 V ss. / stř.</v>
      </c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72"/>
      <c r="C16" s="220" t="s">
        <v>4439</v>
      </c>
      <c r="D16" s="175"/>
      <c r="E16" s="178"/>
      <c r="F16" s="185"/>
      <c r="G16" s="186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8 × analogový vstup U / I / Ni1000 / Pt1000</v>
      </c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20" t="s">
        <v>4440</v>
      </c>
      <c r="D17" s="175"/>
      <c r="E17" s="178"/>
      <c r="F17" s="185"/>
      <c r="G17" s="186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5" t="str">
        <f>C17</f>
        <v>4 × analogový výstup 0 V až 10 V</v>
      </c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72"/>
      <c r="C18" s="220" t="s">
        <v>4441</v>
      </c>
      <c r="D18" s="175"/>
      <c r="E18" s="178"/>
      <c r="F18" s="185"/>
      <c r="G18" s="186"/>
      <c r="H18" s="184"/>
      <c r="I18" s="196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RS232, RS485 GO, Ethernet 10 / 100 Mbps</v>
      </c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72"/>
      <c r="C19" s="220" t="s">
        <v>4442</v>
      </c>
      <c r="D19" s="175"/>
      <c r="E19" s="178"/>
      <c r="F19" s="185"/>
      <c r="G19" s="186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5" t="str">
        <f>C19</f>
        <v>Integrovaný webový server</v>
      </c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/>
      <c r="B20" s="172"/>
      <c r="C20" s="220" t="s">
        <v>4443</v>
      </c>
      <c r="D20" s="175"/>
      <c r="E20" s="178"/>
      <c r="F20" s="185"/>
      <c r="G20" s="186"/>
      <c r="H20" s="184"/>
      <c r="I20" s="196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5" t="str">
        <f>C20</f>
        <v>Slot na micro SD kartu</v>
      </c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72"/>
      <c r="C21" s="220" t="s">
        <v>4444</v>
      </c>
      <c r="D21" s="175"/>
      <c r="E21" s="178"/>
      <c r="F21" s="185"/>
      <c r="G21" s="186"/>
      <c r="H21" s="184"/>
      <c r="I21" s="196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5" t="str">
        <f>C21</f>
        <v>Montáž na DIN lištu 35 mm</v>
      </c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72"/>
      <c r="C22" s="220" t="s">
        <v>4445</v>
      </c>
      <c r="D22" s="175"/>
      <c r="E22" s="178"/>
      <c r="F22" s="185"/>
      <c r="G22" s="186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LCD displej (122 × 32) bodů, klávesnice</v>
      </c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72"/>
      <c r="C23" s="241" t="s">
        <v>223</v>
      </c>
      <c r="D23" s="228"/>
      <c r="E23" s="231"/>
      <c r="F23" s="234"/>
      <c r="G23" s="234"/>
      <c r="H23" s="184"/>
      <c r="I23" s="196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72"/>
      <c r="C24" s="220" t="s">
        <v>4446</v>
      </c>
      <c r="D24" s="175"/>
      <c r="E24" s="178"/>
      <c r="F24" s="185"/>
      <c r="G24" s="186"/>
      <c r="H24" s="184"/>
      <c r="I24" s="196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TECHNICKÉ ÚDAJE</v>
      </c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20" t="s">
        <v>4447</v>
      </c>
      <c r="D25" s="175"/>
      <c r="E25" s="178"/>
      <c r="F25" s="185"/>
      <c r="G25" s="186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5" t="str">
        <f>C25</f>
        <v>CPU procesní / komunikační</v>
      </c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20" t="s">
        <v>4448</v>
      </c>
      <c r="D26" s="175"/>
      <c r="E26" s="178"/>
      <c r="F26" s="185"/>
      <c r="G26" s="186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5" t="str">
        <f>C26</f>
        <v>Paměť Flash 2 MB + 256 KB</v>
      </c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72"/>
      <c r="C27" s="220" t="s">
        <v>4449</v>
      </c>
      <c r="D27" s="175"/>
      <c r="E27" s="178"/>
      <c r="F27" s="185"/>
      <c r="G27" s="186"/>
      <c r="H27" s="184"/>
      <c r="I27" s="196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5" t="str">
        <f>C27</f>
        <v>Paměť RAM (zálohovaná) 1024 KB</v>
      </c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72"/>
      <c r="C28" s="220" t="s">
        <v>4450</v>
      </c>
      <c r="D28" s="175"/>
      <c r="E28" s="178"/>
      <c r="F28" s="185"/>
      <c r="G28" s="186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5" t="str">
        <f>C28</f>
        <v>Zálohování RAM + RTC Lithiová baterie, 5 let</v>
      </c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/>
      <c r="B29" s="172"/>
      <c r="C29" s="220" t="s">
        <v>4451</v>
      </c>
      <c r="D29" s="175"/>
      <c r="E29" s="178"/>
      <c r="F29" s="185"/>
      <c r="G29" s="186"/>
      <c r="H29" s="184"/>
      <c r="I29" s="196"/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5" t="str">
        <f>C29</f>
        <v>Slot pro paměťovou kartu Micro SD</v>
      </c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20" t="s">
        <v>4452</v>
      </c>
      <c r="D30" s="175"/>
      <c r="E30" s="178"/>
      <c r="F30" s="185"/>
      <c r="G30" s="186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Vstupy 8 × DI + 8 × AI</v>
      </c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20" t="s">
        <v>4453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Číslicové vstupy 24 V ss./stř.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20" t="s">
        <v>4454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Analogové vstupy 0 V až 5 V / 0 V až 10 V / 0 mA až 20 mA /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20" t="s">
        <v>4455</v>
      </c>
      <c r="D33" s="175"/>
      <c r="E33" s="178"/>
      <c r="F33" s="185"/>
      <c r="G33" s="186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5" t="str">
        <f>C33</f>
        <v>/ Ni1000 / Pt1000</v>
      </c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20" t="s">
        <v>4456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Galv. oddělení číslicových vstupů Ano *)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4457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Galv. oddělení analog. vstupů Ne</v>
      </c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20" t="s">
        <v>4458</v>
      </c>
      <c r="D36" s="175"/>
      <c r="E36" s="178"/>
      <c r="F36" s="185"/>
      <c r="G36" s="186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Výstupy 8 × DO + 4 × AO</v>
      </c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72"/>
      <c r="C37" s="220" t="s">
        <v>4459</v>
      </c>
      <c r="D37" s="175"/>
      <c r="E37" s="178"/>
      <c r="F37" s="185"/>
      <c r="G37" s="186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5" t="str">
        <f>C37</f>
        <v>Číslicové výstupy 24 V/0,3 A ss.</v>
      </c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/>
      <c r="B38" s="172"/>
      <c r="C38" s="220" t="s">
        <v>4460</v>
      </c>
      <c r="D38" s="175"/>
      <c r="E38" s="178"/>
      <c r="F38" s="185"/>
      <c r="G38" s="186"/>
      <c r="H38" s="184"/>
      <c r="I38" s="196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Analogové výstupy 0 V až 10 V (max. 10 mA)</v>
      </c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20" t="s">
        <v>4461</v>
      </c>
      <c r="D39" s="175"/>
      <c r="E39" s="178"/>
      <c r="F39" s="185"/>
      <c r="G39" s="186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5" t="str">
        <f>C39</f>
        <v>Galv. oddělení číslicových výstupů Ano *)</v>
      </c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72"/>
      <c r="C40" s="220" t="s">
        <v>4462</v>
      </c>
      <c r="D40" s="175"/>
      <c r="E40" s="178"/>
      <c r="F40" s="185"/>
      <c r="G40" s="186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Galv. oddělení analogových výstupů Ne</v>
      </c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72"/>
      <c r="C41" s="220" t="s">
        <v>679</v>
      </c>
      <c r="D41" s="175"/>
      <c r="E41" s="178"/>
      <c r="F41" s="185"/>
      <c r="G41" s="186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5" t="str">
        <f>C41</f>
        <v>Komunikace</v>
      </c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/>
      <c r="B42" s="172"/>
      <c r="C42" s="220" t="s">
        <v>4463</v>
      </c>
      <c r="D42" s="175"/>
      <c r="E42" s="178"/>
      <c r="F42" s="185"/>
      <c r="G42" s="186"/>
      <c r="H42" s="184"/>
      <c r="I42" s="196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Sériový komunikační kanál 1 × RS232 (RJ45), dle EIA-561</v>
      </c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20" t="s">
        <v>4464</v>
      </c>
      <c r="D43" s="175"/>
      <c r="E43" s="178"/>
      <c r="F43" s="185"/>
      <c r="G43" s="186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5" t="str">
        <f>C43</f>
        <v>1 × RS485 (Konektory</v>
      </c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72"/>
      <c r="C44" s="220" t="s">
        <v>4465</v>
      </c>
      <c r="D44" s="175"/>
      <c r="E44" s="178"/>
      <c r="F44" s="185"/>
      <c r="G44" s="186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5" t="str">
        <f>C44</f>
        <v>Ethernet 10/100 Mbps, RJ45, dle IEEE802.3</v>
      </c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72"/>
      <c r="C45" s="220" t="s">
        <v>4466</v>
      </c>
      <c r="D45" s="175"/>
      <c r="E45" s="178"/>
      <c r="F45" s="185"/>
      <c r="G45" s="186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5" t="str">
        <f>C45</f>
        <v>Galvanické oddělení RS232 Ne</v>
      </c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/>
      <c r="B46" s="172"/>
      <c r="C46" s="220" t="s">
        <v>4467</v>
      </c>
      <c r="D46" s="175"/>
      <c r="E46" s="178"/>
      <c r="F46" s="185"/>
      <c r="G46" s="186"/>
      <c r="H46" s="184"/>
      <c r="I46" s="196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5" t="str">
        <f>C46</f>
        <v>Galvanické oddělení RS485 Ano *)</v>
      </c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/>
      <c r="B47" s="172"/>
      <c r="C47" s="220" t="s">
        <v>4468</v>
      </c>
      <c r="D47" s="175"/>
      <c r="E47" s="178"/>
      <c r="F47" s="185"/>
      <c r="G47" s="186"/>
      <c r="H47" s="184"/>
      <c r="I47" s="196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5" t="str">
        <f>C47</f>
        <v>Napájení 19,2 V ss. až 28,8 V ss.</v>
      </c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/>
      <c r="B48" s="172"/>
      <c r="C48" s="220" t="s">
        <v>4469</v>
      </c>
      <c r="D48" s="175"/>
      <c r="E48" s="178"/>
      <c r="F48" s="185"/>
      <c r="G48" s="186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5" t="str">
        <f>C48</f>
        <v>Odběr (bez výstupů) Max. 200 mA při 24 V ss.</v>
      </c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/>
      <c r="B49" s="172"/>
      <c r="C49" s="220" t="s">
        <v>4470</v>
      </c>
      <c r="D49" s="175"/>
      <c r="E49" s="178"/>
      <c r="F49" s="185"/>
      <c r="G49" s="186"/>
      <c r="H49" s="184"/>
      <c r="I49" s="196"/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5" t="str">
        <f>C49</f>
        <v>Referenční napětí Interní 5,000 V ss. ±1 mV</v>
      </c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72"/>
      <c r="C50" s="220" t="s">
        <v>2931</v>
      </c>
      <c r="D50" s="175"/>
      <c r="E50" s="178"/>
      <c r="F50" s="185"/>
      <c r="G50" s="186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5" t="str">
        <f>C50</f>
        <v>Ostatní</v>
      </c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/>
      <c r="B51" s="172"/>
      <c r="C51" s="220" t="s">
        <v>4471</v>
      </c>
      <c r="D51" s="175"/>
      <c r="E51" s="178"/>
      <c r="F51" s="185"/>
      <c r="G51" s="186"/>
      <c r="H51" s="184"/>
      <c r="I51" s="196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5" t="str">
        <f>C51</f>
        <v>Zobrazovač Grafický, (122 × 32) bodů</v>
      </c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/>
      <c r="B52" s="172"/>
      <c r="C52" s="220" t="s">
        <v>4472</v>
      </c>
      <c r="D52" s="175"/>
      <c r="E52" s="178"/>
      <c r="F52" s="185"/>
      <c r="G52" s="186"/>
      <c r="H52" s="184"/>
      <c r="I52" s="196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5" t="str">
        <f>C52</f>
        <v>Klávesnice 8 tlačítek</v>
      </c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/>
      <c r="B53" s="172"/>
      <c r="C53" s="220" t="s">
        <v>4473</v>
      </c>
      <c r="D53" s="175"/>
      <c r="E53" s="178"/>
      <c r="F53" s="185"/>
      <c r="G53" s="186"/>
      <c r="H53" s="184"/>
      <c r="I53" s="196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5" t="str">
        <f>C53</f>
        <v>Připojení signálů Pružinové konektory</v>
      </c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/>
      <c r="B54" s="172"/>
      <c r="C54" s="220" t="s">
        <v>4474</v>
      </c>
      <c r="D54" s="175"/>
      <c r="E54" s="178"/>
      <c r="F54" s="185"/>
      <c r="G54" s="186"/>
      <c r="H54" s="184"/>
      <c r="I54" s="196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5" t="str">
        <f>C54</f>
        <v>Krytí IP20</v>
      </c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20" t="s">
        <v>4475</v>
      </c>
      <c r="D55" s="175"/>
      <c r="E55" s="178"/>
      <c r="F55" s="185"/>
      <c r="G55" s="186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5" t="str">
        <f>C55</f>
        <v>Pracovní teplota 0 °C až 50 °C</v>
      </c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72"/>
      <c r="C56" s="220" t="s">
        <v>4476</v>
      </c>
      <c r="D56" s="175"/>
      <c r="E56" s="178"/>
      <c r="F56" s="185"/>
      <c r="G56" s="186"/>
      <c r="H56" s="184"/>
      <c r="I56" s="196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5" t="str">
        <f>C56</f>
        <v>Maximální vlhkost okolí &lt; 95 % nekondenzující</v>
      </c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/>
      <c r="B57" s="172"/>
      <c r="C57" s="220" t="s">
        <v>4477</v>
      </c>
      <c r="D57" s="175"/>
      <c r="E57" s="178"/>
      <c r="F57" s="185"/>
      <c r="G57" s="186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5" t="str">
        <f>C57</f>
        <v>Montáž DIN lišta 35 mm</v>
      </c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/>
      <c r="B58" s="172"/>
      <c r="C58" s="220" t="s">
        <v>4478</v>
      </c>
      <c r="D58" s="175"/>
      <c r="E58" s="178"/>
      <c r="F58" s="185"/>
      <c r="G58" s="186"/>
      <c r="H58" s="184"/>
      <c r="I58" s="196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5" t="str">
        <f>C58</f>
        <v>Hmotnost 500 g</v>
      </c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20" t="s">
        <v>4479</v>
      </c>
      <c r="D59" s="175"/>
      <c r="E59" s="178"/>
      <c r="F59" s="185"/>
      <c r="G59" s="186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5" t="str">
        <f>C59</f>
        <v>Rozměry (š × v × h) (160 × 98 × 74) mm</v>
      </c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3</v>
      </c>
      <c r="B60" s="172" t="s">
        <v>4480</v>
      </c>
      <c r="C60" s="219" t="s">
        <v>4481</v>
      </c>
      <c r="D60" s="174" t="s">
        <v>211</v>
      </c>
      <c r="E60" s="177">
        <v>1</v>
      </c>
      <c r="F60" s="182"/>
      <c r="G60" s="183">
        <f>E60*F60</f>
        <v>0</v>
      </c>
      <c r="H60" s="184"/>
      <c r="I60" s="196" t="s">
        <v>151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4</v>
      </c>
      <c r="B61" s="172" t="s">
        <v>4482</v>
      </c>
      <c r="C61" s="219" t="s">
        <v>4483</v>
      </c>
      <c r="D61" s="174" t="s">
        <v>211</v>
      </c>
      <c r="E61" s="177">
        <v>1</v>
      </c>
      <c r="F61" s="182"/>
      <c r="G61" s="183">
        <f>E61*F61</f>
        <v>0</v>
      </c>
      <c r="H61" s="184"/>
      <c r="I61" s="196" t="s">
        <v>151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72"/>
      <c r="C62" s="220" t="s">
        <v>4569</v>
      </c>
      <c r="D62" s="175"/>
      <c r="E62" s="178"/>
      <c r="F62" s="185"/>
      <c r="G62" s="186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5" t="str">
        <f>C62</f>
        <v>Veškeré montážní práce spojené s dodávkou výměníkové stanice.</v>
      </c>
      <c r="BB62" s="164"/>
      <c r="BC62" s="164"/>
      <c r="BD62" s="164"/>
      <c r="BE62" s="164"/>
      <c r="BF62" s="164"/>
      <c r="BG62" s="164"/>
      <c r="BH62" s="164"/>
    </row>
    <row r="63" spans="1:60" ht="22.5" outlineLevel="1">
      <c r="A63" s="191"/>
      <c r="B63" s="172"/>
      <c r="C63" s="220" t="s">
        <v>4484</v>
      </c>
      <c r="D63" s="175"/>
      <c r="E63" s="178"/>
      <c r="F63" s="185"/>
      <c r="G63" s="186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5" t="str">
        <f>C63</f>
        <v>!!!! Zhotoviteli se před naceněním uvedené poptávky a specifikace důrazně doporučuje konzultace řešení a provedení se správcem teplovodní sítě a budoucím dodavatelem tepla.</v>
      </c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/>
      <c r="B64" s="172"/>
      <c r="C64" s="241" t="s">
        <v>223</v>
      </c>
      <c r="D64" s="228"/>
      <c r="E64" s="231"/>
      <c r="F64" s="234"/>
      <c r="G64" s="234"/>
      <c r="H64" s="184"/>
      <c r="I64" s="196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72"/>
      <c r="C65" s="220" t="s">
        <v>4485</v>
      </c>
      <c r="D65" s="175"/>
      <c r="E65" s="178"/>
      <c r="F65" s="185"/>
      <c r="G65" s="186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5" t="str">
        <f>C65</f>
        <v>Včetně revizí, zkoušky a zaškolení obsluhy.</v>
      </c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>
        <v>5</v>
      </c>
      <c r="B66" s="172" t="s">
        <v>4486</v>
      </c>
      <c r="C66" s="219" t="s">
        <v>4487</v>
      </c>
      <c r="D66" s="174" t="s">
        <v>211</v>
      </c>
      <c r="E66" s="177">
        <v>1</v>
      </c>
      <c r="F66" s="182"/>
      <c r="G66" s="183">
        <f>E66*F66</f>
        <v>0</v>
      </c>
      <c r="H66" s="184"/>
      <c r="I66" s="196" t="s">
        <v>151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ht="22.5" outlineLevel="1">
      <c r="A67" s="191"/>
      <c r="B67" s="172"/>
      <c r="C67" s="220" t="s">
        <v>4435</v>
      </c>
      <c r="D67" s="175"/>
      <c r="E67" s="178"/>
      <c r="F67" s="185"/>
      <c r="G67" s="186"/>
      <c r="H67" s="184"/>
      <c r="I67" s="196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5" t="str">
        <f>C67</f>
        <v>Zhotoviteli se před naceněním uvedené poptávky a specifikace důrazně doporučuje konzultace řešení a provedení se správcem teplovodní sítě.</v>
      </c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20" t="s">
        <v>4488</v>
      </c>
      <c r="D68" s="175"/>
      <c r="E68" s="178"/>
      <c r="F68" s="185"/>
      <c r="G68" s="186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5" t="str">
        <f>C68</f>
        <v>Software v souladu s specifikovanou ekvitermní řídící jednotkou.</v>
      </c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>
        <v>6</v>
      </c>
      <c r="B69" s="172" t="s">
        <v>4489</v>
      </c>
      <c r="C69" s="219" t="s">
        <v>4490</v>
      </c>
      <c r="D69" s="174" t="s">
        <v>1242</v>
      </c>
      <c r="E69" s="177">
        <v>1</v>
      </c>
      <c r="F69" s="182"/>
      <c r="G69" s="183">
        <f>E69*F69</f>
        <v>0</v>
      </c>
      <c r="H69" s="184"/>
      <c r="I69" s="196" t="s">
        <v>151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ht="22.5" outlineLevel="1">
      <c r="A70" s="191">
        <v>7</v>
      </c>
      <c r="B70" s="172" t="s">
        <v>4491</v>
      </c>
      <c r="C70" s="219" t="s">
        <v>4492</v>
      </c>
      <c r="D70" s="174" t="s">
        <v>1242</v>
      </c>
      <c r="E70" s="177">
        <v>1</v>
      </c>
      <c r="F70" s="182"/>
      <c r="G70" s="183">
        <f>E70*F70</f>
        <v>0</v>
      </c>
      <c r="H70" s="184"/>
      <c r="I70" s="196" t="s">
        <v>151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ht="22.5" outlineLevel="1">
      <c r="A71" s="191">
        <v>8</v>
      </c>
      <c r="B71" s="172" t="s">
        <v>4493</v>
      </c>
      <c r="C71" s="219" t="s">
        <v>4494</v>
      </c>
      <c r="D71" s="174" t="s">
        <v>1242</v>
      </c>
      <c r="E71" s="177">
        <v>1</v>
      </c>
      <c r="F71" s="182"/>
      <c r="G71" s="183">
        <f>E71*F71</f>
        <v>0</v>
      </c>
      <c r="H71" s="184"/>
      <c r="I71" s="196" t="s">
        <v>151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ht="22.5" outlineLevel="1">
      <c r="A72" s="191">
        <v>9</v>
      </c>
      <c r="B72" s="172" t="s">
        <v>4495</v>
      </c>
      <c r="C72" s="219" t="s">
        <v>4496</v>
      </c>
      <c r="D72" s="174" t="s">
        <v>1242</v>
      </c>
      <c r="E72" s="177">
        <v>1</v>
      </c>
      <c r="F72" s="182"/>
      <c r="G72" s="183">
        <f>E72*F72</f>
        <v>0</v>
      </c>
      <c r="H72" s="184"/>
      <c r="I72" s="196" t="s">
        <v>151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>
        <v>10</v>
      </c>
      <c r="B73" s="172" t="s">
        <v>4497</v>
      </c>
      <c r="C73" s="219" t="s">
        <v>4498</v>
      </c>
      <c r="D73" s="174" t="s">
        <v>1242</v>
      </c>
      <c r="E73" s="177">
        <v>1</v>
      </c>
      <c r="F73" s="182"/>
      <c r="G73" s="183">
        <f>E73*F73</f>
        <v>0</v>
      </c>
      <c r="H73" s="184"/>
      <c r="I73" s="196" t="s">
        <v>151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>
        <v>11</v>
      </c>
      <c r="B74" s="172" t="s">
        <v>4499</v>
      </c>
      <c r="C74" s="219" t="s">
        <v>4500</v>
      </c>
      <c r="D74" s="174" t="s">
        <v>1242</v>
      </c>
      <c r="E74" s="177">
        <v>1</v>
      </c>
      <c r="F74" s="182"/>
      <c r="G74" s="183">
        <f>E74*F74</f>
        <v>0</v>
      </c>
      <c r="H74" s="184"/>
      <c r="I74" s="196" t="s">
        <v>151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>
        <v>12</v>
      </c>
      <c r="B75" s="172" t="s">
        <v>4501</v>
      </c>
      <c r="C75" s="219" t="s">
        <v>4502</v>
      </c>
      <c r="D75" s="174" t="s">
        <v>1242</v>
      </c>
      <c r="E75" s="177">
        <v>1</v>
      </c>
      <c r="F75" s="182"/>
      <c r="G75" s="183">
        <f>E75*F75</f>
        <v>0</v>
      </c>
      <c r="H75" s="184"/>
      <c r="I75" s="196" t="s">
        <v>151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>
        <v>13</v>
      </c>
      <c r="B76" s="172" t="s">
        <v>4503</v>
      </c>
      <c r="C76" s="219" t="s">
        <v>4504</v>
      </c>
      <c r="D76" s="174" t="s">
        <v>1242</v>
      </c>
      <c r="E76" s="177">
        <v>1</v>
      </c>
      <c r="F76" s="182"/>
      <c r="G76" s="183">
        <f>E76*F76</f>
        <v>0</v>
      </c>
      <c r="H76" s="184"/>
      <c r="I76" s="196" t="s">
        <v>151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>
        <v>14</v>
      </c>
      <c r="B77" s="172" t="s">
        <v>4505</v>
      </c>
      <c r="C77" s="219" t="s">
        <v>4506</v>
      </c>
      <c r="D77" s="174" t="s">
        <v>1242</v>
      </c>
      <c r="E77" s="177">
        <v>1</v>
      </c>
      <c r="F77" s="182"/>
      <c r="G77" s="183">
        <f>E77*F77</f>
        <v>0</v>
      </c>
      <c r="H77" s="184"/>
      <c r="I77" s="196" t="s">
        <v>151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>
        <v>15</v>
      </c>
      <c r="B78" s="172" t="s">
        <v>4507</v>
      </c>
      <c r="C78" s="219" t="s">
        <v>4508</v>
      </c>
      <c r="D78" s="174" t="s">
        <v>1242</v>
      </c>
      <c r="E78" s="177">
        <v>1</v>
      </c>
      <c r="F78" s="182"/>
      <c r="G78" s="183">
        <f>E78*F78</f>
        <v>0</v>
      </c>
      <c r="H78" s="184"/>
      <c r="I78" s="196" t="s">
        <v>151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>
        <v>21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>
        <v>16</v>
      </c>
      <c r="B79" s="172" t="s">
        <v>4509</v>
      </c>
      <c r="C79" s="219" t="s">
        <v>4510</v>
      </c>
      <c r="D79" s="174" t="s">
        <v>1242</v>
      </c>
      <c r="E79" s="177">
        <v>1</v>
      </c>
      <c r="F79" s="182"/>
      <c r="G79" s="183">
        <f>E79*F79</f>
        <v>0</v>
      </c>
      <c r="H79" s="184"/>
      <c r="I79" s="196" t="s">
        <v>151</v>
      </c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>
        <v>21</v>
      </c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>
        <v>17</v>
      </c>
      <c r="B80" s="172" t="s">
        <v>4511</v>
      </c>
      <c r="C80" s="219" t="s">
        <v>4512</v>
      </c>
      <c r="D80" s="174" t="s">
        <v>1242</v>
      </c>
      <c r="E80" s="177">
        <v>1</v>
      </c>
      <c r="F80" s="182"/>
      <c r="G80" s="183">
        <f>E80*F80</f>
        <v>0</v>
      </c>
      <c r="H80" s="184"/>
      <c r="I80" s="196" t="s">
        <v>151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ht="22.5" outlineLevel="1">
      <c r="A81" s="191">
        <v>18</v>
      </c>
      <c r="B81" s="172" t="s">
        <v>4513</v>
      </c>
      <c r="C81" s="219" t="s">
        <v>4514</v>
      </c>
      <c r="D81" s="174" t="s">
        <v>1242</v>
      </c>
      <c r="E81" s="177">
        <v>1</v>
      </c>
      <c r="F81" s="182"/>
      <c r="G81" s="183">
        <f>E81*F81</f>
        <v>0</v>
      </c>
      <c r="H81" s="184"/>
      <c r="I81" s="196" t="s">
        <v>151</v>
      </c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>
        <v>21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>
      <c r="A82" s="191">
        <v>19</v>
      </c>
      <c r="B82" s="172" t="s">
        <v>4515</v>
      </c>
      <c r="C82" s="219" t="s">
        <v>4516</v>
      </c>
      <c r="D82" s="174" t="s">
        <v>1242</v>
      </c>
      <c r="E82" s="177">
        <v>1</v>
      </c>
      <c r="F82" s="182"/>
      <c r="G82" s="183">
        <f>E82*F82</f>
        <v>0</v>
      </c>
      <c r="H82" s="184"/>
      <c r="I82" s="196" t="s">
        <v>151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ht="22.5" outlineLevel="1">
      <c r="A83" s="191">
        <v>20</v>
      </c>
      <c r="B83" s="172" t="s">
        <v>4517</v>
      </c>
      <c r="C83" s="219" t="s">
        <v>4518</v>
      </c>
      <c r="D83" s="174" t="s">
        <v>1242</v>
      </c>
      <c r="E83" s="177">
        <v>1</v>
      </c>
      <c r="F83" s="182"/>
      <c r="G83" s="183">
        <f>E83*F83</f>
        <v>0</v>
      </c>
      <c r="H83" s="184"/>
      <c r="I83" s="196" t="s">
        <v>151</v>
      </c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>
        <v>21</v>
      </c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ht="22.5" outlineLevel="1">
      <c r="A84" s="191">
        <v>21</v>
      </c>
      <c r="B84" s="172" t="s">
        <v>4519</v>
      </c>
      <c r="C84" s="219" t="s">
        <v>4520</v>
      </c>
      <c r="D84" s="174" t="s">
        <v>1242</v>
      </c>
      <c r="E84" s="177">
        <v>1</v>
      </c>
      <c r="F84" s="182"/>
      <c r="G84" s="183">
        <f>E84*F84</f>
        <v>0</v>
      </c>
      <c r="H84" s="184"/>
      <c r="I84" s="196" t="s">
        <v>151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>
      <c r="A85" s="191">
        <v>22</v>
      </c>
      <c r="B85" s="172" t="s">
        <v>4521</v>
      </c>
      <c r="C85" s="219" t="s">
        <v>4522</v>
      </c>
      <c r="D85" s="174" t="s">
        <v>1242</v>
      </c>
      <c r="E85" s="177">
        <v>1</v>
      </c>
      <c r="F85" s="182"/>
      <c r="G85" s="183">
        <f>E85*F85</f>
        <v>0</v>
      </c>
      <c r="H85" s="184"/>
      <c r="I85" s="196" t="s">
        <v>151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ht="33.75" outlineLevel="1">
      <c r="A86" s="191">
        <v>23</v>
      </c>
      <c r="B86" s="172" t="s">
        <v>4523</v>
      </c>
      <c r="C86" s="219" t="s">
        <v>4524</v>
      </c>
      <c r="D86" s="174" t="s">
        <v>1242</v>
      </c>
      <c r="E86" s="177">
        <v>1</v>
      </c>
      <c r="F86" s="182"/>
      <c r="G86" s="183">
        <f>E86*F86</f>
        <v>0</v>
      </c>
      <c r="H86" s="184"/>
      <c r="I86" s="196" t="s">
        <v>151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>
        <v>24</v>
      </c>
      <c r="B87" s="172" t="s">
        <v>4525</v>
      </c>
      <c r="C87" s="219" t="s">
        <v>4526</v>
      </c>
      <c r="D87" s="174" t="s">
        <v>1242</v>
      </c>
      <c r="E87" s="177">
        <v>1</v>
      </c>
      <c r="F87" s="182"/>
      <c r="G87" s="183">
        <f>E87*F87</f>
        <v>0</v>
      </c>
      <c r="H87" s="184"/>
      <c r="I87" s="196" t="s">
        <v>151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ht="22.5" outlineLevel="1">
      <c r="A88" s="191">
        <v>25</v>
      </c>
      <c r="B88" s="172" t="s">
        <v>4527</v>
      </c>
      <c r="C88" s="219" t="s">
        <v>4528</v>
      </c>
      <c r="D88" s="174" t="s">
        <v>1242</v>
      </c>
      <c r="E88" s="177">
        <v>1</v>
      </c>
      <c r="F88" s="182"/>
      <c r="G88" s="183">
        <f>E88*F88</f>
        <v>0</v>
      </c>
      <c r="H88" s="184"/>
      <c r="I88" s="196" t="s">
        <v>151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>
        <v>26</v>
      </c>
      <c r="B89" s="172" t="s">
        <v>4529</v>
      </c>
      <c r="C89" s="219" t="s">
        <v>4530</v>
      </c>
      <c r="D89" s="174" t="s">
        <v>1242</v>
      </c>
      <c r="E89" s="177">
        <v>1</v>
      </c>
      <c r="F89" s="182"/>
      <c r="G89" s="183">
        <f>E89*F89</f>
        <v>0</v>
      </c>
      <c r="H89" s="184"/>
      <c r="I89" s="196" t="s">
        <v>151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ht="22.5" outlineLevel="1">
      <c r="A90" s="191">
        <v>27</v>
      </c>
      <c r="B90" s="172" t="s">
        <v>4531</v>
      </c>
      <c r="C90" s="219" t="s">
        <v>4520</v>
      </c>
      <c r="D90" s="174" t="s">
        <v>1242</v>
      </c>
      <c r="E90" s="177">
        <v>1</v>
      </c>
      <c r="F90" s="182"/>
      <c r="G90" s="183">
        <f>E90*F90</f>
        <v>0</v>
      </c>
      <c r="H90" s="184"/>
      <c r="I90" s="196" t="s">
        <v>151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ht="22.5" outlineLevel="1">
      <c r="A91" s="191">
        <v>28</v>
      </c>
      <c r="B91" s="172" t="s">
        <v>4532</v>
      </c>
      <c r="C91" s="219" t="s">
        <v>4533</v>
      </c>
      <c r="D91" s="174" t="s">
        <v>1242</v>
      </c>
      <c r="E91" s="177">
        <v>1</v>
      </c>
      <c r="F91" s="182"/>
      <c r="G91" s="183">
        <f>E91*F91</f>
        <v>0</v>
      </c>
      <c r="H91" s="184"/>
      <c r="I91" s="196" t="s">
        <v>151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>
        <v>29</v>
      </c>
      <c r="B92" s="172" t="s">
        <v>4534</v>
      </c>
      <c r="C92" s="219" t="s">
        <v>4535</v>
      </c>
      <c r="D92" s="174" t="s">
        <v>1242</v>
      </c>
      <c r="E92" s="177">
        <v>1</v>
      </c>
      <c r="F92" s="182"/>
      <c r="G92" s="183">
        <f>E92*F92</f>
        <v>0</v>
      </c>
      <c r="H92" s="184"/>
      <c r="I92" s="196" t="s">
        <v>151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ht="33.75" outlineLevel="1">
      <c r="A93" s="191">
        <v>30</v>
      </c>
      <c r="B93" s="172" t="s">
        <v>4536</v>
      </c>
      <c r="C93" s="219" t="s">
        <v>4537</v>
      </c>
      <c r="D93" s="174" t="s">
        <v>1242</v>
      </c>
      <c r="E93" s="177">
        <v>1</v>
      </c>
      <c r="F93" s="182"/>
      <c r="G93" s="183">
        <f>E93*F93</f>
        <v>0</v>
      </c>
      <c r="H93" s="184"/>
      <c r="I93" s="196" t="s">
        <v>151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>
      <c r="A94" s="191">
        <v>31</v>
      </c>
      <c r="B94" s="172" t="s">
        <v>4538</v>
      </c>
      <c r="C94" s="219" t="s">
        <v>4539</v>
      </c>
      <c r="D94" s="174" t="s">
        <v>1242</v>
      </c>
      <c r="E94" s="177">
        <v>1</v>
      </c>
      <c r="F94" s="182"/>
      <c r="G94" s="183">
        <f>E94*F94</f>
        <v>0</v>
      </c>
      <c r="H94" s="184"/>
      <c r="I94" s="196" t="s">
        <v>151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ht="22.5" outlineLevel="1">
      <c r="A95" s="191">
        <v>32</v>
      </c>
      <c r="B95" s="172" t="s">
        <v>4540</v>
      </c>
      <c r="C95" s="219" t="s">
        <v>4541</v>
      </c>
      <c r="D95" s="174" t="s">
        <v>1242</v>
      </c>
      <c r="E95" s="177">
        <v>1</v>
      </c>
      <c r="F95" s="182"/>
      <c r="G95" s="183">
        <f>E95*F95</f>
        <v>0</v>
      </c>
      <c r="H95" s="184"/>
      <c r="I95" s="196" t="s">
        <v>151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>
        <v>33</v>
      </c>
      <c r="B96" s="172" t="s">
        <v>4542</v>
      </c>
      <c r="C96" s="219" t="s">
        <v>4543</v>
      </c>
      <c r="D96" s="174" t="s">
        <v>1242</v>
      </c>
      <c r="E96" s="177">
        <v>1</v>
      </c>
      <c r="F96" s="182"/>
      <c r="G96" s="183">
        <f>E96*F96</f>
        <v>0</v>
      </c>
      <c r="H96" s="184"/>
      <c r="I96" s="196" t="s">
        <v>151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ht="22.5" outlineLevel="1">
      <c r="A97" s="191">
        <v>34</v>
      </c>
      <c r="B97" s="172" t="s">
        <v>4544</v>
      </c>
      <c r="C97" s="219" t="s">
        <v>4545</v>
      </c>
      <c r="D97" s="174" t="s">
        <v>1242</v>
      </c>
      <c r="E97" s="177">
        <v>1</v>
      </c>
      <c r="F97" s="182"/>
      <c r="G97" s="183">
        <f>E97*F97</f>
        <v>0</v>
      </c>
      <c r="H97" s="184"/>
      <c r="I97" s="196" t="s">
        <v>151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>
      <c r="A98" s="191">
        <v>35</v>
      </c>
      <c r="B98" s="172" t="s">
        <v>4546</v>
      </c>
      <c r="C98" s="219" t="s">
        <v>4547</v>
      </c>
      <c r="D98" s="174" t="s">
        <v>1242</v>
      </c>
      <c r="E98" s="177">
        <v>1</v>
      </c>
      <c r="F98" s="182"/>
      <c r="G98" s="183">
        <f>E98*F98</f>
        <v>0</v>
      </c>
      <c r="H98" s="184"/>
      <c r="I98" s="196" t="s">
        <v>151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>
        <v>36</v>
      </c>
      <c r="B99" s="172" t="s">
        <v>4548</v>
      </c>
      <c r="C99" s="219" t="s">
        <v>4547</v>
      </c>
      <c r="D99" s="174" t="s">
        <v>1242</v>
      </c>
      <c r="E99" s="177">
        <v>1</v>
      </c>
      <c r="F99" s="182"/>
      <c r="G99" s="183">
        <f>E99*F99</f>
        <v>0</v>
      </c>
      <c r="H99" s="184"/>
      <c r="I99" s="196" t="s">
        <v>151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>
        <v>37</v>
      </c>
      <c r="B100" s="172" t="s">
        <v>4549</v>
      </c>
      <c r="C100" s="219" t="s">
        <v>4550</v>
      </c>
      <c r="D100" s="174" t="s">
        <v>1242</v>
      </c>
      <c r="E100" s="177">
        <v>1</v>
      </c>
      <c r="F100" s="182"/>
      <c r="G100" s="183">
        <f>E100*F100</f>
        <v>0</v>
      </c>
      <c r="H100" s="184"/>
      <c r="I100" s="196" t="s">
        <v>151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>
        <v>38</v>
      </c>
      <c r="B101" s="172" t="s">
        <v>4551</v>
      </c>
      <c r="C101" s="219" t="s">
        <v>4552</v>
      </c>
      <c r="D101" s="174" t="s">
        <v>1242</v>
      </c>
      <c r="E101" s="177">
        <v>1</v>
      </c>
      <c r="F101" s="182"/>
      <c r="G101" s="183">
        <f>E101*F101</f>
        <v>0</v>
      </c>
      <c r="H101" s="184"/>
      <c r="I101" s="196" t="s">
        <v>151</v>
      </c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>
        <v>21</v>
      </c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>
        <v>39</v>
      </c>
      <c r="B102" s="172" t="s">
        <v>4553</v>
      </c>
      <c r="C102" s="219" t="s">
        <v>4554</v>
      </c>
      <c r="D102" s="174" t="s">
        <v>1242</v>
      </c>
      <c r="E102" s="177">
        <v>1</v>
      </c>
      <c r="F102" s="182"/>
      <c r="G102" s="183">
        <f>E102*F102</f>
        <v>0</v>
      </c>
      <c r="H102" s="184"/>
      <c r="I102" s="196" t="s">
        <v>151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>
        <v>21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>
        <v>40</v>
      </c>
      <c r="B103" s="172" t="s">
        <v>4555</v>
      </c>
      <c r="C103" s="219" t="s">
        <v>4556</v>
      </c>
      <c r="D103" s="174" t="s">
        <v>1242</v>
      </c>
      <c r="E103" s="177">
        <v>1</v>
      </c>
      <c r="F103" s="182"/>
      <c r="G103" s="183">
        <f>E103*F103</f>
        <v>0</v>
      </c>
      <c r="H103" s="184"/>
      <c r="I103" s="196" t="s">
        <v>151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>
        <v>41</v>
      </c>
      <c r="B104" s="172" t="s">
        <v>4557</v>
      </c>
      <c r="C104" s="219" t="s">
        <v>4558</v>
      </c>
      <c r="D104" s="174" t="s">
        <v>1242</v>
      </c>
      <c r="E104" s="177">
        <v>1</v>
      </c>
      <c r="F104" s="182"/>
      <c r="G104" s="183">
        <f>E104*F104</f>
        <v>0</v>
      </c>
      <c r="H104" s="184"/>
      <c r="I104" s="196" t="s">
        <v>151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>
      <c r="A105" s="191">
        <v>42</v>
      </c>
      <c r="B105" s="172" t="s">
        <v>4559</v>
      </c>
      <c r="C105" s="219" t="s">
        <v>4560</v>
      </c>
      <c r="D105" s="174" t="s">
        <v>1242</v>
      </c>
      <c r="E105" s="177">
        <v>1</v>
      </c>
      <c r="F105" s="182"/>
      <c r="G105" s="183">
        <f>E105*F105</f>
        <v>0</v>
      </c>
      <c r="H105" s="184"/>
      <c r="I105" s="196" t="s">
        <v>151</v>
      </c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>
        <v>21</v>
      </c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>
      <c r="A106" s="191">
        <v>43</v>
      </c>
      <c r="B106" s="172" t="s">
        <v>4561</v>
      </c>
      <c r="C106" s="219" t="s">
        <v>4562</v>
      </c>
      <c r="D106" s="174" t="s">
        <v>1242</v>
      </c>
      <c r="E106" s="177">
        <v>1</v>
      </c>
      <c r="F106" s="182"/>
      <c r="G106" s="183">
        <f>E106*F106</f>
        <v>0</v>
      </c>
      <c r="H106" s="184"/>
      <c r="I106" s="196" t="s">
        <v>151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>
      <c r="A107" s="191">
        <v>44</v>
      </c>
      <c r="B107" s="172" t="s">
        <v>4563</v>
      </c>
      <c r="C107" s="219" t="s">
        <v>4564</v>
      </c>
      <c r="D107" s="174" t="s">
        <v>1242</v>
      </c>
      <c r="E107" s="177">
        <v>1</v>
      </c>
      <c r="F107" s="182"/>
      <c r="G107" s="183">
        <f>E107*F107</f>
        <v>0</v>
      </c>
      <c r="H107" s="184"/>
      <c r="I107" s="196" t="s">
        <v>151</v>
      </c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>
        <v>21</v>
      </c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ht="33.75" outlineLevel="1">
      <c r="A108" s="191">
        <v>45</v>
      </c>
      <c r="B108" s="172" t="s">
        <v>4565</v>
      </c>
      <c r="C108" s="219" t="s">
        <v>4566</v>
      </c>
      <c r="D108" s="174" t="s">
        <v>1242</v>
      </c>
      <c r="E108" s="177">
        <v>1</v>
      </c>
      <c r="F108" s="182"/>
      <c r="G108" s="183">
        <f>E108*F108</f>
        <v>0</v>
      </c>
      <c r="H108" s="184"/>
      <c r="I108" s="196" t="s">
        <v>151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>
      <c r="A109" s="191">
        <v>46</v>
      </c>
      <c r="B109" s="172" t="s">
        <v>4565</v>
      </c>
      <c r="C109" s="219" t="s">
        <v>2931</v>
      </c>
      <c r="D109" s="174" t="s">
        <v>211</v>
      </c>
      <c r="E109" s="177">
        <v>1</v>
      </c>
      <c r="F109" s="182"/>
      <c r="G109" s="183">
        <f>E109*F109</f>
        <v>0</v>
      </c>
      <c r="H109" s="184"/>
      <c r="I109" s="196" t="s">
        <v>151</v>
      </c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>
        <v>21</v>
      </c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ht="22.5" outlineLevel="1">
      <c r="A110" s="191"/>
      <c r="B110" s="172"/>
      <c r="C110" s="220" t="s">
        <v>4567</v>
      </c>
      <c r="D110" s="175"/>
      <c r="E110" s="178"/>
      <c r="F110" s="185"/>
      <c r="G110" s="186"/>
      <c r="H110" s="184"/>
      <c r="I110" s="196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5" t="str">
        <f>C110</f>
        <v>Veškerý hlavní, podružní a pomocný materiál mimo položky výše uvedené. Zhotoviteli se před naceněním uvedené poptávky a specifikace důrazně doporučuje konzultace řešení a provedení se správcem teplovodní sítě.</v>
      </c>
      <c r="BB110" s="164"/>
      <c r="BC110" s="164"/>
      <c r="BD110" s="164"/>
      <c r="BE110" s="164"/>
      <c r="BF110" s="164"/>
      <c r="BG110" s="164"/>
      <c r="BH110" s="164"/>
    </row>
    <row r="111" spans="1:60" outlineLevel="1">
      <c r="A111" s="191">
        <v>47</v>
      </c>
      <c r="B111" s="172" t="s">
        <v>4568</v>
      </c>
      <c r="C111" s="219" t="s">
        <v>2508</v>
      </c>
      <c r="D111" s="174" t="s">
        <v>211</v>
      </c>
      <c r="E111" s="177">
        <v>1</v>
      </c>
      <c r="F111" s="182"/>
      <c r="G111" s="183">
        <f>E111*F111</f>
        <v>0</v>
      </c>
      <c r="H111" s="184"/>
      <c r="I111" s="196" t="s">
        <v>151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ht="23.25" outlineLevel="1" thickBot="1">
      <c r="A112" s="206"/>
      <c r="B112" s="207"/>
      <c r="C112" s="253" t="s">
        <v>4567</v>
      </c>
      <c r="D112" s="249"/>
      <c r="E112" s="250"/>
      <c r="F112" s="251"/>
      <c r="G112" s="252"/>
      <c r="H112" s="212"/>
      <c r="I112" s="213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/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5" t="str">
        <f>C112</f>
        <v>Veškerý hlavní, podružní a pomocný materiál mimo položky výše uvedené. Zhotoviteli se před naceněním uvedené poptávky a specifikace důrazně doporučuje konzultace řešení a provedení se správcem teplovodní sítě.</v>
      </c>
      <c r="BB112" s="164"/>
      <c r="BC112" s="164"/>
      <c r="BD112" s="164"/>
      <c r="BE112" s="164"/>
      <c r="BF112" s="164"/>
      <c r="BG112" s="164"/>
      <c r="BH112" s="164"/>
    </row>
    <row r="113" spans="1:41" hidden="1">
      <c r="C113" s="105"/>
      <c r="AK113">
        <f>SUM(AK1:AK112)</f>
        <v>0</v>
      </c>
      <c r="AL113">
        <f>SUM(AL1:AL112)</f>
        <v>0</v>
      </c>
      <c r="AN113">
        <v>15</v>
      </c>
      <c r="AO113">
        <v>21</v>
      </c>
    </row>
    <row r="114" spans="1:41" ht="13.5" hidden="1" thickBot="1">
      <c r="A114" s="235"/>
      <c r="B114" s="236" t="s">
        <v>212</v>
      </c>
      <c r="C114" s="242"/>
      <c r="D114" s="237"/>
      <c r="E114" s="237"/>
      <c r="F114" s="237"/>
      <c r="G114" s="238">
        <f>F8</f>
        <v>0</v>
      </c>
      <c r="AN114">
        <f>SUMIF(AM8:AM113,AN113,G8:G113)</f>
        <v>0</v>
      </c>
      <c r="AO114">
        <f>SUMIF(AM8:AM113,AO113,G8:G113)</f>
        <v>0</v>
      </c>
    </row>
  </sheetData>
  <sheetProtection password="D8FF" sheet="1"/>
  <mergeCells count="60">
    <mergeCell ref="C63:G63"/>
    <mergeCell ref="C65:G65"/>
    <mergeCell ref="C67:G67"/>
    <mergeCell ref="C68:G68"/>
    <mergeCell ref="C110:G110"/>
    <mergeCell ref="C112:G112"/>
    <mergeCell ref="C55:G55"/>
    <mergeCell ref="C56:G56"/>
    <mergeCell ref="C57:G57"/>
    <mergeCell ref="C58:G58"/>
    <mergeCell ref="C59:G59"/>
    <mergeCell ref="C62:G62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37:G37"/>
    <mergeCell ref="C38:G38"/>
    <mergeCell ref="C39:G39"/>
    <mergeCell ref="C40:G40"/>
    <mergeCell ref="C41:G41"/>
    <mergeCell ref="C42:G42"/>
    <mergeCell ref="C31:G31"/>
    <mergeCell ref="C32:G32"/>
    <mergeCell ref="C33:G33"/>
    <mergeCell ref="C34:G34"/>
    <mergeCell ref="C35:G35"/>
    <mergeCell ref="C36:G36"/>
    <mergeCell ref="C25:G25"/>
    <mergeCell ref="C26:G26"/>
    <mergeCell ref="C27:G27"/>
    <mergeCell ref="C28:G28"/>
    <mergeCell ref="C29:G29"/>
    <mergeCell ref="C30:G30"/>
    <mergeCell ref="C18:G18"/>
    <mergeCell ref="C19:G19"/>
    <mergeCell ref="C20:G20"/>
    <mergeCell ref="C21:G21"/>
    <mergeCell ref="C22:G22"/>
    <mergeCell ref="C24:G24"/>
    <mergeCell ref="C11:G11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56</v>
      </c>
      <c r="C3" s="167" t="s">
        <v>57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137</v>
      </c>
      <c r="C4" s="168" t="s">
        <v>138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56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2930</v>
      </c>
      <c r="C8" s="218" t="s">
        <v>2931</v>
      </c>
      <c r="D8" s="254"/>
      <c r="E8" s="176"/>
      <c r="F8" s="179">
        <f>SUM(G9:G12)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4570</v>
      </c>
      <c r="C9" s="219" t="s">
        <v>4571</v>
      </c>
      <c r="D9" s="255" t="s">
        <v>211</v>
      </c>
      <c r="E9" s="177">
        <v>1</v>
      </c>
      <c r="F9" s="182"/>
      <c r="G9" s="183">
        <f>E9*F9</f>
        <v>0</v>
      </c>
      <c r="H9" s="184"/>
      <c r="I9" s="196" t="s">
        <v>151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>
        <v>2</v>
      </c>
      <c r="B10" s="172" t="s">
        <v>4572</v>
      </c>
      <c r="C10" s="219" t="s">
        <v>4573</v>
      </c>
      <c r="D10" s="255" t="s">
        <v>211</v>
      </c>
      <c r="E10" s="177">
        <v>1</v>
      </c>
      <c r="F10" s="182"/>
      <c r="G10" s="183">
        <f>E10*F10</f>
        <v>0</v>
      </c>
      <c r="H10" s="184"/>
      <c r="I10" s="196" t="s">
        <v>151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3</v>
      </c>
      <c r="B11" s="172" t="s">
        <v>4574</v>
      </c>
      <c r="C11" s="219" t="s">
        <v>4575</v>
      </c>
      <c r="D11" s="255" t="s">
        <v>344</v>
      </c>
      <c r="E11" s="177">
        <v>1</v>
      </c>
      <c r="F11" s="182"/>
      <c r="G11" s="183">
        <f>E11*F11</f>
        <v>0</v>
      </c>
      <c r="H11" s="184"/>
      <c r="I11" s="196" t="s">
        <v>151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13.5" outlineLevel="1" thickBot="1">
      <c r="A12" s="206">
        <v>4</v>
      </c>
      <c r="B12" s="207" t="s">
        <v>4576</v>
      </c>
      <c r="C12" s="222" t="s">
        <v>4577</v>
      </c>
      <c r="D12" s="257" t="s">
        <v>344</v>
      </c>
      <c r="E12" s="209">
        <v>6</v>
      </c>
      <c r="F12" s="210"/>
      <c r="G12" s="211">
        <f>E12*F12</f>
        <v>0</v>
      </c>
      <c r="H12" s="212"/>
      <c r="I12" s="213" t="s">
        <v>151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ht="12.75" hidden="1" customHeight="1">
      <c r="A13" s="54"/>
      <c r="B13" s="61"/>
      <c r="C13" s="223"/>
      <c r="D13" s="54"/>
      <c r="E13" s="54"/>
      <c r="F13" s="54"/>
      <c r="G13" s="54"/>
      <c r="H13" s="54"/>
      <c r="I13" s="54"/>
      <c r="J13" s="54"/>
      <c r="AK13">
        <f>SUM(AK1:AK12)</f>
        <v>0</v>
      </c>
      <c r="AL13">
        <f>SUM(AL1:AL12)</f>
        <v>0</v>
      </c>
      <c r="AN13">
        <v>15</v>
      </c>
      <c r="AO13">
        <v>21</v>
      </c>
    </row>
    <row r="14" spans="1:60" ht="12.75" hidden="1" customHeight="1">
      <c r="A14" s="214"/>
      <c r="B14" s="215" t="s">
        <v>212</v>
      </c>
      <c r="C14" s="224"/>
      <c r="D14" s="216"/>
      <c r="E14" s="216"/>
      <c r="F14" s="216"/>
      <c r="G14" s="217">
        <f>F8</f>
        <v>0</v>
      </c>
      <c r="H14" s="54"/>
      <c r="I14" s="54"/>
      <c r="J14" s="54"/>
      <c r="AN14">
        <f>SUMIF(AM8:AM13,AN13,G8:G13)</f>
        <v>0</v>
      </c>
      <c r="AO14">
        <f>SUMIF(AM8:AM13,AO13,G8:G13)</f>
        <v>0</v>
      </c>
    </row>
    <row r="15" spans="1:60" ht="12.75" customHeight="1">
      <c r="A15" s="54"/>
      <c r="B15" s="61"/>
      <c r="C15" s="62"/>
      <c r="D15" s="54"/>
      <c r="E15" s="54"/>
      <c r="F15" s="54"/>
      <c r="G15" s="54"/>
      <c r="H15" s="54"/>
      <c r="I15" s="54"/>
      <c r="J15" s="54"/>
    </row>
    <row r="16" spans="1:60" ht="12.75" customHeight="1">
      <c r="A16" s="54"/>
      <c r="B16" s="61"/>
      <c r="C16" s="62"/>
      <c r="D16" s="54"/>
      <c r="E16" s="54"/>
      <c r="F16" s="54"/>
      <c r="G16" s="54"/>
      <c r="H16" s="54"/>
      <c r="I16" s="54"/>
      <c r="J16" s="54"/>
    </row>
    <row r="17" spans="1:10" ht="12.75" customHeight="1">
      <c r="A17" s="54"/>
      <c r="B17" s="61"/>
      <c r="C17" s="62"/>
      <c r="D17" s="54"/>
      <c r="E17" s="54"/>
      <c r="F17" s="54"/>
      <c r="G17" s="54"/>
      <c r="H17" s="54"/>
      <c r="I17" s="54"/>
      <c r="J17" s="54"/>
    </row>
    <row r="18" spans="1:10" ht="12.75" customHeight="1">
      <c r="A18" s="54"/>
      <c r="B18" s="61"/>
      <c r="C18" s="62"/>
      <c r="D18" s="54"/>
      <c r="E18" s="54"/>
      <c r="F18" s="54"/>
      <c r="G18" s="54"/>
      <c r="H18" s="54"/>
      <c r="I18" s="54"/>
      <c r="J18" s="54"/>
    </row>
    <row r="19" spans="1:10" ht="12.75" customHeight="1">
      <c r="A19" s="54"/>
      <c r="B19" s="61"/>
      <c r="C19" s="62"/>
      <c r="D19" s="54"/>
      <c r="E19" s="54"/>
      <c r="F19" s="54"/>
      <c r="G19" s="54"/>
      <c r="H19" s="54"/>
      <c r="I19" s="54"/>
      <c r="J19" s="54"/>
    </row>
    <row r="20" spans="1:10" ht="12.75" customHeight="1">
      <c r="A20" s="54"/>
      <c r="B20" s="61"/>
      <c r="C20" s="62"/>
      <c r="D20" s="54"/>
      <c r="E20" s="54"/>
      <c r="F20" s="54"/>
      <c r="G20" s="54"/>
      <c r="H20" s="54"/>
      <c r="I20" s="54"/>
      <c r="J20" s="54"/>
    </row>
    <row r="21" spans="1:10" ht="12.75" customHeight="1">
      <c r="A21" s="54"/>
      <c r="B21" s="61"/>
      <c r="C21" s="62"/>
      <c r="D21" s="54"/>
      <c r="E21" s="54"/>
      <c r="F21" s="54"/>
      <c r="G21" s="54"/>
      <c r="H21" s="54"/>
      <c r="I21" s="54"/>
      <c r="J21" s="54"/>
    </row>
    <row r="22" spans="1:10" ht="12.75" customHeight="1">
      <c r="A22" s="54"/>
      <c r="B22" s="61"/>
      <c r="C22" s="62"/>
      <c r="D22" s="54"/>
      <c r="E22" s="54"/>
      <c r="F22" s="54"/>
      <c r="G22" s="54"/>
      <c r="H22" s="54"/>
      <c r="I22" s="54"/>
      <c r="J22" s="54"/>
    </row>
    <row r="23" spans="1:10" ht="12.75" customHeight="1">
      <c r="A23" s="54"/>
      <c r="B23" s="61"/>
      <c r="C23" s="62"/>
      <c r="D23" s="54"/>
      <c r="E23" s="54"/>
      <c r="F23" s="54"/>
      <c r="G23" s="54"/>
      <c r="H23" s="54"/>
      <c r="I23" s="54"/>
      <c r="J23" s="54"/>
    </row>
    <row r="24" spans="1:10" ht="12.75" customHeight="1">
      <c r="A24" s="54"/>
      <c r="B24" s="61"/>
      <c r="C24" s="62"/>
      <c r="D24" s="54"/>
      <c r="E24" s="54"/>
      <c r="F24" s="54"/>
      <c r="G24" s="54"/>
      <c r="H24" s="54"/>
      <c r="I24" s="54"/>
      <c r="J24" s="54"/>
    </row>
    <row r="25" spans="1:10" ht="12.75" customHeight="1">
      <c r="A25" s="54"/>
      <c r="B25" s="61"/>
      <c r="C25" s="62"/>
      <c r="D25" s="54"/>
      <c r="E25" s="54"/>
      <c r="F25" s="54"/>
      <c r="G25" s="54"/>
      <c r="H25" s="54"/>
      <c r="I25" s="54"/>
      <c r="J25" s="54"/>
    </row>
    <row r="26" spans="1:10" ht="12.75" customHeight="1">
      <c r="A26" s="54"/>
      <c r="B26" s="61"/>
      <c r="C26" s="62"/>
      <c r="D26" s="54"/>
      <c r="E26" s="54"/>
      <c r="F26" s="54"/>
      <c r="G26" s="54"/>
      <c r="H26" s="54"/>
      <c r="I26" s="54"/>
      <c r="J26" s="54"/>
    </row>
    <row r="27" spans="1:10" ht="12.75" customHeight="1">
      <c r="A27" s="54"/>
      <c r="B27" s="61"/>
      <c r="C27" s="62"/>
      <c r="D27" s="54"/>
      <c r="E27" s="54"/>
      <c r="F27" s="54"/>
      <c r="G27" s="54"/>
      <c r="H27" s="54"/>
      <c r="I27" s="54"/>
      <c r="J27" s="54"/>
    </row>
    <row r="28" spans="1:10" ht="12.75" customHeight="1">
      <c r="A28" s="54"/>
      <c r="B28" s="61"/>
      <c r="C28" s="62"/>
      <c r="D28" s="54"/>
      <c r="E28" s="54"/>
      <c r="F28" s="54"/>
      <c r="G28" s="54"/>
      <c r="H28" s="54"/>
      <c r="I28" s="54"/>
      <c r="J28" s="54"/>
    </row>
    <row r="29" spans="1:10" ht="12.75" customHeight="1">
      <c r="A29" s="54"/>
      <c r="B29" s="61"/>
      <c r="C29" s="62"/>
      <c r="D29" s="54"/>
      <c r="E29" s="54"/>
      <c r="F29" s="54"/>
      <c r="G29" s="54"/>
      <c r="H29" s="54"/>
      <c r="I29" s="54"/>
      <c r="J29" s="54"/>
    </row>
    <row r="30" spans="1:10" ht="12.75" customHeight="1">
      <c r="A30" s="54"/>
      <c r="B30" s="61"/>
      <c r="C30" s="62"/>
      <c r="D30" s="54"/>
      <c r="E30" s="54"/>
      <c r="F30" s="54"/>
      <c r="G30" s="54"/>
      <c r="H30" s="54"/>
      <c r="I30" s="54"/>
      <c r="J30" s="54"/>
    </row>
    <row r="31" spans="1:10" ht="12.75" customHeight="1">
      <c r="A31" s="54"/>
      <c r="B31" s="61"/>
      <c r="C31" s="62"/>
      <c r="D31" s="54"/>
      <c r="E31" s="54"/>
      <c r="F31" s="54"/>
      <c r="G31" s="54"/>
      <c r="H31" s="54"/>
      <c r="I31" s="54"/>
      <c r="J31" s="54"/>
    </row>
    <row r="32" spans="1:10" ht="12.75" customHeight="1">
      <c r="A32" s="54"/>
      <c r="B32" s="61"/>
      <c r="C32" s="62"/>
      <c r="D32" s="54"/>
      <c r="E32" s="54"/>
      <c r="F32" s="54"/>
      <c r="G32" s="54"/>
      <c r="H32" s="54"/>
      <c r="I32" s="54"/>
      <c r="J32" s="54"/>
    </row>
    <row r="33" spans="1:10" ht="12.75" customHeight="1">
      <c r="A33" s="54"/>
      <c r="B33" s="61"/>
      <c r="C33" s="62"/>
      <c r="D33" s="54"/>
      <c r="E33" s="54"/>
      <c r="F33" s="54"/>
      <c r="G33" s="54"/>
      <c r="H33" s="54"/>
      <c r="I33" s="54"/>
      <c r="J33" s="54"/>
    </row>
    <row r="34" spans="1:10" ht="12.75" customHeight="1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10" ht="12.75" customHeight="1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10" ht="12.75" customHeight="1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10" ht="12.75" customHeight="1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10" ht="12.75" customHeight="1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10" ht="12.75" customHeight="1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10" ht="12.75" customHeight="1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10" ht="12.75" customHeight="1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10" ht="12.75" customHeight="1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10" ht="12.75" customHeight="1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10" ht="12.75" customHeight="1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10" ht="12.75" customHeight="1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10" ht="12.75" customHeight="1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10" ht="12.75" customHeight="1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10" ht="12.75" customHeight="1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password="D8FF" sheet="1"/>
  <mergeCells count="6"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P50"/>
  <sheetViews>
    <sheetView showGridLines="0" topLeftCell="J1" workbookViewId="0">
      <selection activeCell="O1" sqref="O1:P1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>
      <c r="A1" s="23" t="s">
        <v>1</v>
      </c>
      <c r="B1" s="28" t="str">
        <f>Stavba!CisloStavby</f>
        <v>21_2016</v>
      </c>
      <c r="C1" s="31" t="str">
        <f>Stavba!NazevStavby</f>
        <v>Útulek pro opuštěná zvířata Třebíč</v>
      </c>
      <c r="D1" s="31"/>
      <c r="E1" s="31"/>
      <c r="F1" s="31"/>
      <c r="G1" s="24"/>
      <c r="H1" s="33"/>
    </row>
    <row r="2" spans="1:10" ht="13.5" customHeight="1" thickBot="1">
      <c r="A2" s="25" t="s">
        <v>29</v>
      </c>
      <c r="B2" s="132" t="s">
        <v>58</v>
      </c>
      <c r="C2" s="133" t="s">
        <v>59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2</v>
      </c>
      <c r="H6" s="35"/>
    </row>
    <row r="7" spans="1:10" ht="15.75" customHeight="1">
      <c r="B7" s="93" t="str">
        <f>C2</f>
        <v>Přístupová komunikace a přípojky</v>
      </c>
      <c r="C7" s="94"/>
      <c r="D7" s="94"/>
      <c r="E7" s="94"/>
      <c r="F7" s="94"/>
      <c r="G7" s="94"/>
      <c r="H7" s="35"/>
    </row>
    <row r="8" spans="1:10" ht="12.75" customHeight="1">
      <c r="H8" s="35"/>
    </row>
    <row r="9" spans="1:10" ht="12.75" customHeight="1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87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34" t="s">
        <v>88</v>
      </c>
      <c r="B16" s="135"/>
      <c r="C16" s="135"/>
      <c r="D16" s="135"/>
      <c r="E16" s="135"/>
      <c r="F16" s="135"/>
      <c r="G16" s="135"/>
      <c r="H16" s="136"/>
      <c r="I16" s="32"/>
      <c r="J16" s="32"/>
    </row>
    <row r="17" spans="1:16" ht="12.75" customHeight="1">
      <c r="A17" s="142" t="s">
        <v>89</v>
      </c>
      <c r="B17" s="143"/>
      <c r="C17" s="144"/>
      <c r="D17" s="144"/>
      <c r="E17" s="144"/>
      <c r="F17" s="144"/>
      <c r="G17" s="145"/>
      <c r="H17" s="146" t="s">
        <v>90</v>
      </c>
      <c r="I17" s="32"/>
      <c r="J17" s="32"/>
    </row>
    <row r="18" spans="1:16" ht="12.75" customHeight="1">
      <c r="A18" s="140" t="s">
        <v>4578</v>
      </c>
      <c r="B18" s="138" t="s">
        <v>4579</v>
      </c>
      <c r="C18" s="137"/>
      <c r="D18" s="137"/>
      <c r="E18" s="137"/>
      <c r="F18" s="137"/>
      <c r="G18" s="139"/>
      <c r="H18" s="141">
        <f>'2 0901 Pol'!G107</f>
        <v>0</v>
      </c>
      <c r="I18" s="32"/>
      <c r="J18" s="32"/>
      <c r="O18">
        <f>'2 0901 Pol'!AN107</f>
        <v>0</v>
      </c>
      <c r="P18">
        <f>'2 0901 Pol'!AO107</f>
        <v>0</v>
      </c>
    </row>
    <row r="19" spans="1:16" ht="12.75" customHeight="1">
      <c r="A19" s="140" t="s">
        <v>4580</v>
      </c>
      <c r="B19" s="138" t="s">
        <v>4581</v>
      </c>
      <c r="C19" s="137"/>
      <c r="D19" s="137"/>
      <c r="E19" s="137"/>
      <c r="F19" s="137"/>
      <c r="G19" s="139"/>
      <c r="H19" s="141">
        <f>'2 0911 Pol'!G46</f>
        <v>0</v>
      </c>
      <c r="I19" s="32"/>
      <c r="J19" s="32"/>
      <c r="O19">
        <f>'2 0911 Pol'!AN46</f>
        <v>0</v>
      </c>
      <c r="P19">
        <f>'2 0911 Pol'!AO46</f>
        <v>0</v>
      </c>
    </row>
    <row r="20" spans="1:16" ht="12.75" customHeight="1">
      <c r="A20" s="140" t="s">
        <v>4582</v>
      </c>
      <c r="B20" s="138" t="s">
        <v>4583</v>
      </c>
      <c r="C20" s="137"/>
      <c r="D20" s="137"/>
      <c r="E20" s="137"/>
      <c r="F20" s="137"/>
      <c r="G20" s="139"/>
      <c r="H20" s="141">
        <f>'2 0912 Pol'!G65</f>
        <v>0</v>
      </c>
      <c r="I20" s="32"/>
      <c r="J20" s="32"/>
      <c r="O20">
        <f>'2 0912 Pol'!AN65</f>
        <v>0</v>
      </c>
      <c r="P20">
        <f>'2 0912 Pol'!AO65</f>
        <v>0</v>
      </c>
    </row>
    <row r="21" spans="1:16" ht="12.75" customHeight="1">
      <c r="A21" s="140" t="s">
        <v>4584</v>
      </c>
      <c r="B21" s="138" t="s">
        <v>4585</v>
      </c>
      <c r="C21" s="137"/>
      <c r="D21" s="137"/>
      <c r="E21" s="137"/>
      <c r="F21" s="137"/>
      <c r="G21" s="139"/>
      <c r="H21" s="141">
        <f>'2 0913 Pol'!G65</f>
        <v>0</v>
      </c>
      <c r="I21" s="32"/>
      <c r="J21" s="32"/>
      <c r="O21">
        <f>'2 0913 Pol'!AN65</f>
        <v>0</v>
      </c>
      <c r="P21">
        <f>'2 0913 Pol'!AO65</f>
        <v>0</v>
      </c>
    </row>
    <row r="22" spans="1:16" ht="12.75" customHeight="1" thickBot="1">
      <c r="A22" s="147"/>
      <c r="B22" s="148" t="s">
        <v>139</v>
      </c>
      <c r="C22" s="149"/>
      <c r="D22" s="150" t="str">
        <f>B2</f>
        <v>2</v>
      </c>
      <c r="E22" s="149"/>
      <c r="F22" s="149"/>
      <c r="G22" s="151"/>
      <c r="H22" s="152">
        <f>SUM(H18:H21)</f>
        <v>0</v>
      </c>
      <c r="I22" s="32"/>
      <c r="J22" s="32"/>
    </row>
    <row r="23" spans="1:16" ht="12.75" customHeight="1">
      <c r="A23" s="32"/>
      <c r="B23" s="32"/>
      <c r="C23" s="32"/>
      <c r="D23" s="32"/>
      <c r="E23" s="32"/>
      <c r="F23" s="32"/>
      <c r="G23" s="32"/>
      <c r="H23" s="36"/>
      <c r="I23" s="32"/>
      <c r="J23" s="32"/>
    </row>
    <row r="24" spans="1:16" ht="12.75" customHeight="1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D8FF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107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58</v>
      </c>
      <c r="C3" s="167" t="s">
        <v>59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4578</v>
      </c>
      <c r="C4" s="168" t="s">
        <v>4579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SUM(G9:G47)</f>
        <v>0</v>
      </c>
      <c r="G8" s="180"/>
      <c r="H8" s="181"/>
      <c r="I8" s="195"/>
      <c r="J8" s="54"/>
    </row>
    <row r="9" spans="1:60" outlineLevel="1">
      <c r="A9" s="191"/>
      <c r="B9" s="225" t="s">
        <v>214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>
        <v>1</v>
      </c>
      <c r="B10" s="172" t="s">
        <v>232</v>
      </c>
      <c r="C10" s="219" t="s">
        <v>233</v>
      </c>
      <c r="D10" s="174" t="s">
        <v>217</v>
      </c>
      <c r="E10" s="177">
        <v>75.599999999999994</v>
      </c>
      <c r="F10" s="182"/>
      <c r="G10" s="183">
        <f>E10*F10</f>
        <v>0</v>
      </c>
      <c r="H10" s="184" t="s">
        <v>218</v>
      </c>
      <c r="I10" s="196" t="s">
        <v>207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72"/>
      <c r="C11" s="240" t="s">
        <v>4586</v>
      </c>
      <c r="D11" s="227"/>
      <c r="E11" s="230">
        <v>75.599999999999994</v>
      </c>
      <c r="F11" s="183"/>
      <c r="G11" s="183"/>
      <c r="H11" s="184"/>
      <c r="I11" s="196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2</v>
      </c>
      <c r="B12" s="172" t="s">
        <v>238</v>
      </c>
      <c r="C12" s="219" t="s">
        <v>239</v>
      </c>
      <c r="D12" s="174" t="s">
        <v>217</v>
      </c>
      <c r="E12" s="177">
        <v>75.599999999999994</v>
      </c>
      <c r="F12" s="182"/>
      <c r="G12" s="183">
        <f>E12*F12</f>
        <v>0</v>
      </c>
      <c r="H12" s="184" t="s">
        <v>218</v>
      </c>
      <c r="I12" s="196" t="s">
        <v>207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72"/>
      <c r="C13" s="240" t="s">
        <v>4586</v>
      </c>
      <c r="D13" s="227"/>
      <c r="E13" s="230">
        <v>75.599999999999994</v>
      </c>
      <c r="F13" s="183"/>
      <c r="G13" s="183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/>
      <c r="B14" s="169" t="s">
        <v>245</v>
      </c>
      <c r="C14" s="221"/>
      <c r="D14" s="192"/>
      <c r="E14" s="193"/>
      <c r="F14" s="194"/>
      <c r="G14" s="189"/>
      <c r="H14" s="184"/>
      <c r="I14" s="196"/>
      <c r="J14" s="163"/>
      <c r="K14" s="164">
        <v>1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69" t="s">
        <v>246</v>
      </c>
      <c r="C15" s="221"/>
      <c r="D15" s="192"/>
      <c r="E15" s="193"/>
      <c r="F15" s="194"/>
      <c r="G15" s="189"/>
      <c r="H15" s="184"/>
      <c r="I15" s="196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>
        <v>3</v>
      </c>
      <c r="B16" s="172" t="s">
        <v>4587</v>
      </c>
      <c r="C16" s="219" t="s">
        <v>4588</v>
      </c>
      <c r="D16" s="174" t="s">
        <v>249</v>
      </c>
      <c r="E16" s="177">
        <v>2</v>
      </c>
      <c r="F16" s="182"/>
      <c r="G16" s="183">
        <f>E16*F16</f>
        <v>0</v>
      </c>
      <c r="H16" s="184" t="s">
        <v>218</v>
      </c>
      <c r="I16" s="196" t="s">
        <v>207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/>
      <c r="B17" s="172"/>
      <c r="C17" s="240" t="s">
        <v>4589</v>
      </c>
      <c r="D17" s="227"/>
      <c r="E17" s="230">
        <v>2</v>
      </c>
      <c r="F17" s="183"/>
      <c r="G17" s="183"/>
      <c r="H17" s="184"/>
      <c r="I17" s="196"/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69" t="s">
        <v>4590</v>
      </c>
      <c r="C18" s="221"/>
      <c r="D18" s="192"/>
      <c r="E18" s="193"/>
      <c r="F18" s="194"/>
      <c r="G18" s="189"/>
      <c r="H18" s="184"/>
      <c r="I18" s="196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69" t="s">
        <v>4591</v>
      </c>
      <c r="C19" s="221"/>
      <c r="D19" s="192"/>
      <c r="E19" s="193"/>
      <c r="F19" s="194"/>
      <c r="G19" s="189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4</v>
      </c>
      <c r="B20" s="172" t="s">
        <v>4592</v>
      </c>
      <c r="C20" s="219" t="s">
        <v>2616</v>
      </c>
      <c r="D20" s="174" t="s">
        <v>256</v>
      </c>
      <c r="E20" s="177">
        <v>10.6</v>
      </c>
      <c r="F20" s="182"/>
      <c r="G20" s="183">
        <f>E20*F20</f>
        <v>0</v>
      </c>
      <c r="H20" s="184" t="s">
        <v>257</v>
      </c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69" t="s">
        <v>2875</v>
      </c>
      <c r="C21" s="221"/>
      <c r="D21" s="192"/>
      <c r="E21" s="193"/>
      <c r="F21" s="194"/>
      <c r="G21" s="189"/>
      <c r="H21" s="184"/>
      <c r="I21" s="196"/>
      <c r="J21" s="163"/>
      <c r="K21" s="164">
        <v>1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69" t="s">
        <v>2876</v>
      </c>
      <c r="C22" s="221"/>
      <c r="D22" s="192"/>
      <c r="E22" s="193"/>
      <c r="F22" s="194"/>
      <c r="G22" s="189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/>
      <c r="B23" s="169" t="s">
        <v>4593</v>
      </c>
      <c r="C23" s="221"/>
      <c r="D23" s="192"/>
      <c r="E23" s="193"/>
      <c r="F23" s="194"/>
      <c r="G23" s="189"/>
      <c r="H23" s="184"/>
      <c r="I23" s="196"/>
      <c r="J23" s="163"/>
      <c r="K23" s="164">
        <v>2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5</v>
      </c>
      <c r="B24" s="172" t="s">
        <v>4594</v>
      </c>
      <c r="C24" s="219" t="s">
        <v>2879</v>
      </c>
      <c r="D24" s="174" t="s">
        <v>256</v>
      </c>
      <c r="E24" s="177">
        <v>106.88</v>
      </c>
      <c r="F24" s="182"/>
      <c r="G24" s="183">
        <f>E24*F24</f>
        <v>0</v>
      </c>
      <c r="H24" s="184" t="s">
        <v>257</v>
      </c>
      <c r="I24" s="196" t="s">
        <v>207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72"/>
      <c r="C25" s="240" t="s">
        <v>4595</v>
      </c>
      <c r="D25" s="227"/>
      <c r="E25" s="230">
        <v>77</v>
      </c>
      <c r="F25" s="183"/>
      <c r="G25" s="183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72"/>
      <c r="C26" s="240" t="s">
        <v>4596</v>
      </c>
      <c r="D26" s="227"/>
      <c r="E26" s="230">
        <v>29.88</v>
      </c>
      <c r="F26" s="183"/>
      <c r="G26" s="183"/>
      <c r="H26" s="184"/>
      <c r="I26" s="196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69" t="s">
        <v>461</v>
      </c>
      <c r="C27" s="221"/>
      <c r="D27" s="192"/>
      <c r="E27" s="193"/>
      <c r="F27" s="194"/>
      <c r="G27" s="189"/>
      <c r="H27" s="184"/>
      <c r="I27" s="196"/>
      <c r="J27" s="163"/>
      <c r="K27" s="164">
        <v>1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/>
      <c r="B28" s="169" t="s">
        <v>462</v>
      </c>
      <c r="C28" s="221"/>
      <c r="D28" s="192"/>
      <c r="E28" s="193"/>
      <c r="F28" s="194"/>
      <c r="G28" s="189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6</v>
      </c>
      <c r="B29" s="172" t="s">
        <v>463</v>
      </c>
      <c r="C29" s="219" t="s">
        <v>275</v>
      </c>
      <c r="D29" s="174" t="s">
        <v>256</v>
      </c>
      <c r="E29" s="177">
        <v>6.5</v>
      </c>
      <c r="F29" s="182"/>
      <c r="G29" s="183">
        <f>E29*F29</f>
        <v>0</v>
      </c>
      <c r="H29" s="184" t="s">
        <v>257</v>
      </c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72"/>
      <c r="C30" s="240" t="s">
        <v>4597</v>
      </c>
      <c r="D30" s="227"/>
      <c r="E30" s="230">
        <v>6.5</v>
      </c>
      <c r="F30" s="183"/>
      <c r="G30" s="183"/>
      <c r="H30" s="184"/>
      <c r="I30" s="196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69" t="s">
        <v>2712</v>
      </c>
      <c r="C31" s="221"/>
      <c r="D31" s="192"/>
      <c r="E31" s="193"/>
      <c r="F31" s="194"/>
      <c r="G31" s="189"/>
      <c r="H31" s="184"/>
      <c r="I31" s="196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2713</v>
      </c>
      <c r="C32" s="221"/>
      <c r="D32" s="192"/>
      <c r="E32" s="193"/>
      <c r="F32" s="194"/>
      <c r="G32" s="189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69" t="s">
        <v>2714</v>
      </c>
      <c r="C33" s="221"/>
      <c r="D33" s="192"/>
      <c r="E33" s="193"/>
      <c r="F33" s="194"/>
      <c r="G33" s="189"/>
      <c r="H33" s="184"/>
      <c r="I33" s="196"/>
      <c r="J33" s="163"/>
      <c r="K33" s="164">
        <v>2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7</v>
      </c>
      <c r="B34" s="172" t="s">
        <v>2715</v>
      </c>
      <c r="C34" s="219" t="s">
        <v>4598</v>
      </c>
      <c r="D34" s="174" t="s">
        <v>256</v>
      </c>
      <c r="E34" s="177">
        <v>108</v>
      </c>
      <c r="F34" s="182"/>
      <c r="G34" s="183">
        <f>E34*F34</f>
        <v>0</v>
      </c>
      <c r="H34" s="184" t="s">
        <v>257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40" t="s">
        <v>4599</v>
      </c>
      <c r="D35" s="227"/>
      <c r="E35" s="230">
        <v>108</v>
      </c>
      <c r="F35" s="183"/>
      <c r="G35" s="183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69" t="s">
        <v>2719</v>
      </c>
      <c r="C36" s="221"/>
      <c r="D36" s="192"/>
      <c r="E36" s="193"/>
      <c r="F36" s="194"/>
      <c r="G36" s="189"/>
      <c r="H36" s="184"/>
      <c r="I36" s="196"/>
      <c r="J36" s="163"/>
      <c r="K36" s="164">
        <v>1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/>
      <c r="B37" s="169" t="s">
        <v>2720</v>
      </c>
      <c r="C37" s="221"/>
      <c r="D37" s="192"/>
      <c r="E37" s="193"/>
      <c r="F37" s="194"/>
      <c r="G37" s="189"/>
      <c r="H37" s="184"/>
      <c r="I37" s="196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8</v>
      </c>
      <c r="B38" s="172" t="s">
        <v>2721</v>
      </c>
      <c r="C38" s="219" t="s">
        <v>2722</v>
      </c>
      <c r="D38" s="174" t="s">
        <v>217</v>
      </c>
      <c r="E38" s="177">
        <v>108</v>
      </c>
      <c r="F38" s="182"/>
      <c r="G38" s="183">
        <f>E38*F38</f>
        <v>0</v>
      </c>
      <c r="H38" s="184" t="s">
        <v>257</v>
      </c>
      <c r="I38" s="196" t="s">
        <v>207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/>
      <c r="B39" s="172"/>
      <c r="C39" s="240" t="s">
        <v>4600</v>
      </c>
      <c r="D39" s="227"/>
      <c r="E39" s="230">
        <v>108</v>
      </c>
      <c r="F39" s="183"/>
      <c r="G39" s="183"/>
      <c r="H39" s="184"/>
      <c r="I39" s="196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69" t="s">
        <v>2725</v>
      </c>
      <c r="C40" s="221"/>
      <c r="D40" s="192"/>
      <c r="E40" s="193"/>
      <c r="F40" s="194"/>
      <c r="G40" s="189"/>
      <c r="H40" s="184"/>
      <c r="I40" s="196"/>
      <c r="J40" s="163"/>
      <c r="K40" s="164">
        <v>1</v>
      </c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>
      <c r="A41" s="191"/>
      <c r="B41" s="169" t="s">
        <v>2726</v>
      </c>
      <c r="C41" s="221"/>
      <c r="D41" s="192"/>
      <c r="E41" s="193"/>
      <c r="F41" s="194"/>
      <c r="G41" s="189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>
        <v>9</v>
      </c>
      <c r="B42" s="172" t="s">
        <v>2727</v>
      </c>
      <c r="C42" s="219" t="s">
        <v>2728</v>
      </c>
      <c r="D42" s="174" t="s">
        <v>217</v>
      </c>
      <c r="E42" s="177">
        <v>216</v>
      </c>
      <c r="F42" s="182"/>
      <c r="G42" s="183">
        <f>E42*F42</f>
        <v>0</v>
      </c>
      <c r="H42" s="184" t="s">
        <v>2729</v>
      </c>
      <c r="I42" s="196" t="s">
        <v>207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72"/>
      <c r="C43" s="240" t="s">
        <v>4601</v>
      </c>
      <c r="D43" s="227"/>
      <c r="E43" s="230">
        <v>216</v>
      </c>
      <c r="F43" s="183"/>
      <c r="G43" s="183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69" t="s">
        <v>2892</v>
      </c>
      <c r="C44" s="221"/>
      <c r="D44" s="192"/>
      <c r="E44" s="193"/>
      <c r="F44" s="194"/>
      <c r="G44" s="189"/>
      <c r="H44" s="184"/>
      <c r="I44" s="196"/>
      <c r="J44" s="163"/>
      <c r="K44" s="164">
        <v>1</v>
      </c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/>
      <c r="B45" s="169" t="s">
        <v>2893</v>
      </c>
      <c r="C45" s="221"/>
      <c r="D45" s="192"/>
      <c r="E45" s="193"/>
      <c r="F45" s="194"/>
      <c r="G45" s="189"/>
      <c r="H45" s="184"/>
      <c r="I45" s="196"/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>
        <v>10</v>
      </c>
      <c r="B46" s="172" t="s">
        <v>2894</v>
      </c>
      <c r="C46" s="219" t="s">
        <v>2734</v>
      </c>
      <c r="D46" s="174" t="s">
        <v>217</v>
      </c>
      <c r="E46" s="177">
        <v>195</v>
      </c>
      <c r="F46" s="182"/>
      <c r="G46" s="183">
        <f>E46*F46</f>
        <v>0</v>
      </c>
      <c r="H46" s="184" t="s">
        <v>257</v>
      </c>
      <c r="I46" s="196" t="s">
        <v>207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>
        <v>11</v>
      </c>
      <c r="B47" s="172" t="s">
        <v>4602</v>
      </c>
      <c r="C47" s="219" t="s">
        <v>4603</v>
      </c>
      <c r="D47" s="174" t="s">
        <v>401</v>
      </c>
      <c r="E47" s="177">
        <v>25</v>
      </c>
      <c r="F47" s="182"/>
      <c r="G47" s="183">
        <f>E47*F47</f>
        <v>0</v>
      </c>
      <c r="H47" s="184" t="s">
        <v>499</v>
      </c>
      <c r="I47" s="196" t="s">
        <v>207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>
      <c r="A48" s="190" t="s">
        <v>145</v>
      </c>
      <c r="B48" s="171" t="s">
        <v>58</v>
      </c>
      <c r="C48" s="218" t="s">
        <v>3173</v>
      </c>
      <c r="D48" s="173"/>
      <c r="E48" s="176"/>
      <c r="F48" s="187">
        <f>SUM(G49:G51)</f>
        <v>0</v>
      </c>
      <c r="G48" s="188"/>
      <c r="H48" s="181"/>
      <c r="I48" s="195"/>
      <c r="J48" s="54"/>
    </row>
    <row r="49" spans="1:60" outlineLevel="1">
      <c r="A49" s="191"/>
      <c r="B49" s="225" t="s">
        <v>2763</v>
      </c>
      <c r="C49" s="239"/>
      <c r="D49" s="226"/>
      <c r="E49" s="229"/>
      <c r="F49" s="232"/>
      <c r="G49" s="233"/>
      <c r="H49" s="184"/>
      <c r="I49" s="196"/>
      <c r="J49" s="163"/>
      <c r="K49" s="164">
        <v>1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/>
      <c r="B50" s="169" t="s">
        <v>2764</v>
      </c>
      <c r="C50" s="221"/>
      <c r="D50" s="192"/>
      <c r="E50" s="193"/>
      <c r="F50" s="194"/>
      <c r="G50" s="189"/>
      <c r="H50" s="184"/>
      <c r="I50" s="196"/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>
      <c r="A51" s="191">
        <v>12</v>
      </c>
      <c r="B51" s="172" t="s">
        <v>2765</v>
      </c>
      <c r="C51" s="219" t="s">
        <v>2766</v>
      </c>
      <c r="D51" s="174" t="s">
        <v>217</v>
      </c>
      <c r="E51" s="177">
        <v>195</v>
      </c>
      <c r="F51" s="182"/>
      <c r="G51" s="183">
        <f>E51*F51</f>
        <v>0</v>
      </c>
      <c r="H51" s="184" t="s">
        <v>257</v>
      </c>
      <c r="I51" s="196" t="s">
        <v>207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>
      <c r="A52" s="190" t="s">
        <v>145</v>
      </c>
      <c r="B52" s="171" t="s">
        <v>678</v>
      </c>
      <c r="C52" s="218" t="s">
        <v>679</v>
      </c>
      <c r="D52" s="173"/>
      <c r="E52" s="176"/>
      <c r="F52" s="187">
        <f>SUM(G53:G60)</f>
        <v>0</v>
      </c>
      <c r="G52" s="188"/>
      <c r="H52" s="181"/>
      <c r="I52" s="195"/>
    </row>
    <row r="53" spans="1:60" outlineLevel="1">
      <c r="A53" s="191"/>
      <c r="B53" s="225" t="s">
        <v>2787</v>
      </c>
      <c r="C53" s="239"/>
      <c r="D53" s="226"/>
      <c r="E53" s="229"/>
      <c r="F53" s="232"/>
      <c r="G53" s="233"/>
      <c r="H53" s="184"/>
      <c r="I53" s="196"/>
      <c r="J53" s="164"/>
      <c r="K53" s="164">
        <v>1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13</v>
      </c>
      <c r="B54" s="172" t="s">
        <v>2788</v>
      </c>
      <c r="C54" s="219" t="s">
        <v>4604</v>
      </c>
      <c r="D54" s="174" t="s">
        <v>217</v>
      </c>
      <c r="E54" s="177">
        <v>194.4</v>
      </c>
      <c r="F54" s="182"/>
      <c r="G54" s="183">
        <f>E54*F54</f>
        <v>0</v>
      </c>
      <c r="H54" s="184" t="s">
        <v>218</v>
      </c>
      <c r="I54" s="196" t="s">
        <v>207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/>
      <c r="B55" s="172"/>
      <c r="C55" s="240" t="s">
        <v>4605</v>
      </c>
      <c r="D55" s="227"/>
      <c r="E55" s="230">
        <v>194.4</v>
      </c>
      <c r="F55" s="183"/>
      <c r="G55" s="183"/>
      <c r="H55" s="184"/>
      <c r="I55" s="196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/>
      <c r="B56" s="169" t="s">
        <v>2795</v>
      </c>
      <c r="C56" s="221"/>
      <c r="D56" s="192"/>
      <c r="E56" s="193"/>
      <c r="F56" s="194"/>
      <c r="G56" s="189"/>
      <c r="H56" s="184"/>
      <c r="I56" s="196"/>
      <c r="J56" s="164"/>
      <c r="K56" s="164">
        <v>1</v>
      </c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ht="22.5" outlineLevel="1">
      <c r="A57" s="191"/>
      <c r="B57" s="169" t="s">
        <v>2796</v>
      </c>
      <c r="C57" s="221"/>
      <c r="D57" s="192"/>
      <c r="E57" s="193"/>
      <c r="F57" s="194"/>
      <c r="G57" s="189"/>
      <c r="H57" s="184"/>
      <c r="I57" s="196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5" t="str">
        <f>B57</f>
        <v>s provedením lože z kameniva drceného, s vyplněním spár, s dvojitým hutněním a se smetením přebytečného materiálu na krajnici. S dodáním hmot pro lože a výplň spár.</v>
      </c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>
        <v>14</v>
      </c>
      <c r="B58" s="172" t="s">
        <v>2797</v>
      </c>
      <c r="C58" s="219" t="s">
        <v>4606</v>
      </c>
      <c r="D58" s="174" t="s">
        <v>217</v>
      </c>
      <c r="E58" s="177">
        <v>194.4</v>
      </c>
      <c r="F58" s="182"/>
      <c r="G58" s="183">
        <f>E58*F58</f>
        <v>0</v>
      </c>
      <c r="H58" s="184" t="s">
        <v>218</v>
      </c>
      <c r="I58" s="196" t="s">
        <v>207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/>
      <c r="B59" s="172"/>
      <c r="C59" s="240" t="s">
        <v>4607</v>
      </c>
      <c r="D59" s="227"/>
      <c r="E59" s="230">
        <v>194.4</v>
      </c>
      <c r="F59" s="183"/>
      <c r="G59" s="183"/>
      <c r="H59" s="184"/>
      <c r="I59" s="196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ht="22.5" outlineLevel="1">
      <c r="A60" s="191">
        <v>15</v>
      </c>
      <c r="B60" s="172" t="s">
        <v>2815</v>
      </c>
      <c r="C60" s="219" t="s">
        <v>4608</v>
      </c>
      <c r="D60" s="174" t="s">
        <v>217</v>
      </c>
      <c r="E60" s="177">
        <v>210</v>
      </c>
      <c r="F60" s="182"/>
      <c r="G60" s="183">
        <f>E60*F60</f>
        <v>0</v>
      </c>
      <c r="H60" s="184" t="s">
        <v>499</v>
      </c>
      <c r="I60" s="196" t="s">
        <v>207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>
      <c r="A61" s="190" t="s">
        <v>145</v>
      </c>
      <c r="B61" s="171" t="s">
        <v>289</v>
      </c>
      <c r="C61" s="218" t="s">
        <v>290</v>
      </c>
      <c r="D61" s="173"/>
      <c r="E61" s="176"/>
      <c r="F61" s="187">
        <f>SUM(G62:G80)</f>
        <v>0</v>
      </c>
      <c r="G61" s="188"/>
      <c r="H61" s="181"/>
      <c r="I61" s="195"/>
    </row>
    <row r="62" spans="1:60" outlineLevel="1">
      <c r="A62" s="191"/>
      <c r="B62" s="225" t="s">
        <v>2818</v>
      </c>
      <c r="C62" s="239"/>
      <c r="D62" s="226"/>
      <c r="E62" s="229"/>
      <c r="F62" s="232"/>
      <c r="G62" s="233"/>
      <c r="H62" s="184"/>
      <c r="I62" s="196"/>
      <c r="J62" s="164"/>
      <c r="K62" s="164">
        <v>1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>
      <c r="A63" s="191"/>
      <c r="B63" s="169" t="s">
        <v>2819</v>
      </c>
      <c r="C63" s="221"/>
      <c r="D63" s="192"/>
      <c r="E63" s="193"/>
      <c r="F63" s="194"/>
      <c r="G63" s="189"/>
      <c r="H63" s="184"/>
      <c r="I63" s="196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>
      <c r="A64" s="191">
        <v>16</v>
      </c>
      <c r="B64" s="172" t="s">
        <v>2820</v>
      </c>
      <c r="C64" s="219" t="s">
        <v>4609</v>
      </c>
      <c r="D64" s="174" t="s">
        <v>249</v>
      </c>
      <c r="E64" s="177">
        <v>216</v>
      </c>
      <c r="F64" s="182"/>
      <c r="G64" s="183">
        <f>E64*F64</f>
        <v>0</v>
      </c>
      <c r="H64" s="184" t="s">
        <v>218</v>
      </c>
      <c r="I64" s="196" t="s">
        <v>207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>
      <c r="A65" s="191"/>
      <c r="B65" s="172"/>
      <c r="C65" s="240" t="s">
        <v>4610</v>
      </c>
      <c r="D65" s="227"/>
      <c r="E65" s="230">
        <v>216</v>
      </c>
      <c r="F65" s="183"/>
      <c r="G65" s="183"/>
      <c r="H65" s="184"/>
      <c r="I65" s="196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>
      <c r="A66" s="191"/>
      <c r="B66" s="169" t="s">
        <v>4611</v>
      </c>
      <c r="C66" s="221"/>
      <c r="D66" s="192"/>
      <c r="E66" s="193"/>
      <c r="F66" s="194"/>
      <c r="G66" s="189"/>
      <c r="H66" s="184"/>
      <c r="I66" s="196"/>
      <c r="J66" s="164"/>
      <c r="K66" s="164">
        <v>2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ht="22.5" outlineLevel="1">
      <c r="A67" s="191">
        <v>17</v>
      </c>
      <c r="B67" s="172" t="s">
        <v>4612</v>
      </c>
      <c r="C67" s="219" t="s">
        <v>4613</v>
      </c>
      <c r="D67" s="174" t="s">
        <v>249</v>
      </c>
      <c r="E67" s="177">
        <v>2</v>
      </c>
      <c r="F67" s="182"/>
      <c r="G67" s="183">
        <f>E67*F67</f>
        <v>0</v>
      </c>
      <c r="H67" s="184" t="s">
        <v>218</v>
      </c>
      <c r="I67" s="196" t="s">
        <v>207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>
      <c r="A68" s="191"/>
      <c r="B68" s="172"/>
      <c r="C68" s="240" t="s">
        <v>4589</v>
      </c>
      <c r="D68" s="227"/>
      <c r="E68" s="230">
        <v>2</v>
      </c>
      <c r="F68" s="183"/>
      <c r="G68" s="183"/>
      <c r="H68" s="184"/>
      <c r="I68" s="196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>
      <c r="A69" s="191"/>
      <c r="B69" s="169" t="s">
        <v>1149</v>
      </c>
      <c r="C69" s="221"/>
      <c r="D69" s="192"/>
      <c r="E69" s="193"/>
      <c r="F69" s="194"/>
      <c r="G69" s="189"/>
      <c r="H69" s="184"/>
      <c r="I69" s="196"/>
      <c r="J69" s="164"/>
      <c r="K69" s="164">
        <v>1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>
      <c r="A70" s="191"/>
      <c r="B70" s="169" t="s">
        <v>1150</v>
      </c>
      <c r="C70" s="221"/>
      <c r="D70" s="192"/>
      <c r="E70" s="193"/>
      <c r="F70" s="194"/>
      <c r="G70" s="189"/>
      <c r="H70" s="184"/>
      <c r="I70" s="196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>
      <c r="A71" s="191">
        <v>18</v>
      </c>
      <c r="B71" s="172" t="s">
        <v>1151</v>
      </c>
      <c r="C71" s="219" t="s">
        <v>1152</v>
      </c>
      <c r="D71" s="174" t="s">
        <v>256</v>
      </c>
      <c r="E71" s="177">
        <v>1</v>
      </c>
      <c r="F71" s="182"/>
      <c r="G71" s="183">
        <f>E71*F71</f>
        <v>0</v>
      </c>
      <c r="H71" s="184" t="s">
        <v>218</v>
      </c>
      <c r="I71" s="196" t="s">
        <v>207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>
      <c r="A72" s="191"/>
      <c r="B72" s="169" t="s">
        <v>291</v>
      </c>
      <c r="C72" s="221"/>
      <c r="D72" s="192"/>
      <c r="E72" s="193"/>
      <c r="F72" s="194"/>
      <c r="G72" s="189"/>
      <c r="H72" s="184"/>
      <c r="I72" s="196"/>
      <c r="J72" s="164"/>
      <c r="K72" s="164">
        <v>1</v>
      </c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>
      <c r="A73" s="191"/>
      <c r="B73" s="169" t="s">
        <v>292</v>
      </c>
      <c r="C73" s="221"/>
      <c r="D73" s="192"/>
      <c r="E73" s="193"/>
      <c r="F73" s="194"/>
      <c r="G73" s="189"/>
      <c r="H73" s="184"/>
      <c r="I73" s="196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>
      <c r="A74" s="191">
        <v>19</v>
      </c>
      <c r="B74" s="172" t="s">
        <v>293</v>
      </c>
      <c r="C74" s="219" t="s">
        <v>4614</v>
      </c>
      <c r="D74" s="174" t="s">
        <v>249</v>
      </c>
      <c r="E74" s="177">
        <v>60</v>
      </c>
      <c r="F74" s="182"/>
      <c r="G74" s="183">
        <f>E74*F74</f>
        <v>0</v>
      </c>
      <c r="H74" s="184" t="s">
        <v>218</v>
      </c>
      <c r="I74" s="196" t="s">
        <v>207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>
      <c r="A75" s="191"/>
      <c r="B75" s="172"/>
      <c r="C75" s="220" t="s">
        <v>295</v>
      </c>
      <c r="D75" s="175"/>
      <c r="E75" s="178"/>
      <c r="F75" s="185"/>
      <c r="G75" s="186"/>
      <c r="H75" s="184"/>
      <c r="I75" s="196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5" t="str">
        <f>C75</f>
        <v>horní živičná vrstva</v>
      </c>
      <c r="BB75" s="164"/>
      <c r="BC75" s="164"/>
      <c r="BD75" s="164"/>
      <c r="BE75" s="164"/>
      <c r="BF75" s="164"/>
      <c r="BG75" s="164"/>
      <c r="BH75" s="164"/>
    </row>
    <row r="76" spans="1:60" outlineLevel="1">
      <c r="A76" s="191"/>
      <c r="B76" s="172"/>
      <c r="C76" s="240" t="s">
        <v>4615</v>
      </c>
      <c r="D76" s="227"/>
      <c r="E76" s="230">
        <v>60</v>
      </c>
      <c r="F76" s="183"/>
      <c r="G76" s="183"/>
      <c r="H76" s="184"/>
      <c r="I76" s="196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>
      <c r="A77" s="191">
        <v>20</v>
      </c>
      <c r="B77" s="172" t="s">
        <v>301</v>
      </c>
      <c r="C77" s="219" t="s">
        <v>4616</v>
      </c>
      <c r="D77" s="174" t="s">
        <v>249</v>
      </c>
      <c r="E77" s="177">
        <v>60</v>
      </c>
      <c r="F77" s="182"/>
      <c r="G77" s="183">
        <f>E77*F77</f>
        <v>0</v>
      </c>
      <c r="H77" s="184" t="s">
        <v>218</v>
      </c>
      <c r="I77" s="196" t="s">
        <v>207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>
      <c r="A78" s="191"/>
      <c r="B78" s="172"/>
      <c r="C78" s="220" t="s">
        <v>303</v>
      </c>
      <c r="D78" s="175"/>
      <c r="E78" s="178"/>
      <c r="F78" s="185"/>
      <c r="G78" s="186"/>
      <c r="H78" s="184"/>
      <c r="I78" s="196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5" t="str">
        <f>C78</f>
        <v>pdokald živiční vrstvy</v>
      </c>
      <c r="BB78" s="164"/>
      <c r="BC78" s="164"/>
      <c r="BD78" s="164"/>
      <c r="BE78" s="164"/>
      <c r="BF78" s="164"/>
      <c r="BG78" s="164"/>
      <c r="BH78" s="164"/>
    </row>
    <row r="79" spans="1:60" outlineLevel="1">
      <c r="A79" s="191"/>
      <c r="B79" s="172"/>
      <c r="C79" s="240" t="s">
        <v>4615</v>
      </c>
      <c r="D79" s="227"/>
      <c r="E79" s="230">
        <v>60</v>
      </c>
      <c r="F79" s="183"/>
      <c r="G79" s="183"/>
      <c r="H79" s="184"/>
      <c r="I79" s="196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>
      <c r="A80" s="191">
        <v>21</v>
      </c>
      <c r="B80" s="172" t="s">
        <v>2825</v>
      </c>
      <c r="C80" s="219" t="s">
        <v>4617</v>
      </c>
      <c r="D80" s="174" t="s">
        <v>344</v>
      </c>
      <c r="E80" s="177">
        <v>230</v>
      </c>
      <c r="F80" s="182"/>
      <c r="G80" s="183">
        <f>E80*F80</f>
        <v>0</v>
      </c>
      <c r="H80" s="184" t="s">
        <v>499</v>
      </c>
      <c r="I80" s="196" t="s">
        <v>207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>
      <c r="A81" s="190" t="s">
        <v>145</v>
      </c>
      <c r="B81" s="171" t="s">
        <v>724</v>
      </c>
      <c r="C81" s="218" t="s">
        <v>725</v>
      </c>
      <c r="D81" s="173"/>
      <c r="E81" s="176"/>
      <c r="F81" s="187">
        <f>SUM(G82:G84)</f>
        <v>0</v>
      </c>
      <c r="G81" s="188"/>
      <c r="H81" s="181"/>
      <c r="I81" s="195"/>
    </row>
    <row r="82" spans="1:60" outlineLevel="1">
      <c r="A82" s="191"/>
      <c r="B82" s="225" t="s">
        <v>2827</v>
      </c>
      <c r="C82" s="239"/>
      <c r="D82" s="226"/>
      <c r="E82" s="229"/>
      <c r="F82" s="232"/>
      <c r="G82" s="233"/>
      <c r="H82" s="184"/>
      <c r="I82" s="196"/>
      <c r="J82" s="164"/>
      <c r="K82" s="164">
        <v>1</v>
      </c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>
      <c r="A83" s="191"/>
      <c r="B83" s="169" t="s">
        <v>2828</v>
      </c>
      <c r="C83" s="221"/>
      <c r="D83" s="192"/>
      <c r="E83" s="193"/>
      <c r="F83" s="194"/>
      <c r="G83" s="189"/>
      <c r="H83" s="184"/>
      <c r="I83" s="196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>
      <c r="A84" s="191">
        <v>22</v>
      </c>
      <c r="B84" s="172" t="s">
        <v>2829</v>
      </c>
      <c r="C84" s="219" t="s">
        <v>2929</v>
      </c>
      <c r="D84" s="174" t="s">
        <v>426</v>
      </c>
      <c r="E84" s="177">
        <v>157.56525999999999</v>
      </c>
      <c r="F84" s="182"/>
      <c r="G84" s="183">
        <f>E84*F84</f>
        <v>0</v>
      </c>
      <c r="H84" s="184" t="s">
        <v>218</v>
      </c>
      <c r="I84" s="196" t="s">
        <v>207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>
      <c r="A85" s="190" t="s">
        <v>145</v>
      </c>
      <c r="B85" s="171" t="s">
        <v>396</v>
      </c>
      <c r="C85" s="218" t="s">
        <v>397</v>
      </c>
      <c r="D85" s="173"/>
      <c r="E85" s="176"/>
      <c r="F85" s="187">
        <f>SUM(G86:G92)</f>
        <v>0</v>
      </c>
      <c r="G85" s="188"/>
      <c r="H85" s="181"/>
      <c r="I85" s="195"/>
    </row>
    <row r="86" spans="1:60" outlineLevel="1">
      <c r="A86" s="191"/>
      <c r="B86" s="225" t="s">
        <v>4618</v>
      </c>
      <c r="C86" s="239"/>
      <c r="D86" s="226"/>
      <c r="E86" s="229"/>
      <c r="F86" s="232"/>
      <c r="G86" s="233"/>
      <c r="H86" s="184"/>
      <c r="I86" s="196"/>
      <c r="J86" s="164"/>
      <c r="K86" s="164">
        <v>1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>
      <c r="A87" s="191">
        <v>23</v>
      </c>
      <c r="B87" s="172" t="s">
        <v>4619</v>
      </c>
      <c r="C87" s="219" t="s">
        <v>4620</v>
      </c>
      <c r="D87" s="174" t="s">
        <v>249</v>
      </c>
      <c r="E87" s="177">
        <v>60</v>
      </c>
      <c r="F87" s="182"/>
      <c r="G87" s="183">
        <f>E87*F87</f>
        <v>0</v>
      </c>
      <c r="H87" s="184" t="s">
        <v>402</v>
      </c>
      <c r="I87" s="196" t="s">
        <v>207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ht="22.5" outlineLevel="1">
      <c r="A88" s="191"/>
      <c r="B88" s="172"/>
      <c r="C88" s="220" t="s">
        <v>4621</v>
      </c>
      <c r="D88" s="175"/>
      <c r="E88" s="178"/>
      <c r="F88" s="185"/>
      <c r="G88" s="186"/>
      <c r="H88" s="184"/>
      <c r="I88" s="196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5" t="str">
        <f>C88</f>
        <v>Svislé přemístění ze 2. NP, nebo 1. PP, vodorovné vnitrostaveništní přemístění do 30 m, odvoz na skládku do 10 km. Bez poplatku za skládku.</v>
      </c>
      <c r="BB88" s="164"/>
      <c r="BC88" s="164"/>
      <c r="BD88" s="164"/>
      <c r="BE88" s="164"/>
      <c r="BF88" s="164"/>
      <c r="BG88" s="164"/>
      <c r="BH88" s="164"/>
    </row>
    <row r="89" spans="1:60" outlineLevel="1">
      <c r="A89" s="191"/>
      <c r="B89" s="172"/>
      <c r="C89" s="240" t="s">
        <v>4622</v>
      </c>
      <c r="D89" s="227"/>
      <c r="E89" s="230">
        <v>60</v>
      </c>
      <c r="F89" s="183"/>
      <c r="G89" s="183"/>
      <c r="H89" s="184"/>
      <c r="I89" s="196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>
      <c r="A90" s="191">
        <v>24</v>
      </c>
      <c r="B90" s="172" t="s">
        <v>4623</v>
      </c>
      <c r="C90" s="219" t="s">
        <v>2835</v>
      </c>
      <c r="D90" s="174" t="s">
        <v>2836</v>
      </c>
      <c r="E90" s="177">
        <v>0.85</v>
      </c>
      <c r="F90" s="182"/>
      <c r="G90" s="183">
        <f>E90*F90</f>
        <v>0</v>
      </c>
      <c r="H90" s="184"/>
      <c r="I90" s="196" t="s">
        <v>151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>
      <c r="A91" s="191"/>
      <c r="B91" s="172"/>
      <c r="C91" s="240" t="s">
        <v>4624</v>
      </c>
      <c r="D91" s="227"/>
      <c r="E91" s="230">
        <v>1</v>
      </c>
      <c r="F91" s="183"/>
      <c r="G91" s="183"/>
      <c r="H91" s="184"/>
      <c r="I91" s="196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>
      <c r="A92" s="191"/>
      <c r="B92" s="172"/>
      <c r="C92" s="240" t="s">
        <v>4625</v>
      </c>
      <c r="D92" s="227"/>
      <c r="E92" s="230">
        <v>-0.15</v>
      </c>
      <c r="F92" s="183"/>
      <c r="G92" s="183"/>
      <c r="H92" s="184"/>
      <c r="I92" s="196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>
      <c r="A93" s="190" t="s">
        <v>145</v>
      </c>
      <c r="B93" s="171" t="s">
        <v>2850</v>
      </c>
      <c r="C93" s="218" t="s">
        <v>2851</v>
      </c>
      <c r="D93" s="173"/>
      <c r="E93" s="176"/>
      <c r="F93" s="187">
        <f>SUM(G94:G96)</f>
        <v>0</v>
      </c>
      <c r="G93" s="188"/>
      <c r="H93" s="181"/>
      <c r="I93" s="195"/>
    </row>
    <row r="94" spans="1:60" outlineLevel="1">
      <c r="A94" s="191"/>
      <c r="B94" s="225" t="s">
        <v>2852</v>
      </c>
      <c r="C94" s="239"/>
      <c r="D94" s="226"/>
      <c r="E94" s="229"/>
      <c r="F94" s="232"/>
      <c r="G94" s="233"/>
      <c r="H94" s="184"/>
      <c r="I94" s="196"/>
      <c r="J94" s="164"/>
      <c r="K94" s="164">
        <v>1</v>
      </c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>
      <c r="A95" s="191"/>
      <c r="B95" s="169" t="s">
        <v>2853</v>
      </c>
      <c r="C95" s="221"/>
      <c r="D95" s="192"/>
      <c r="E95" s="193"/>
      <c r="F95" s="194"/>
      <c r="G95" s="189"/>
      <c r="H95" s="184"/>
      <c r="I95" s="196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>
      <c r="A96" s="191">
        <v>25</v>
      </c>
      <c r="B96" s="172" t="s">
        <v>2854</v>
      </c>
      <c r="C96" s="219" t="s">
        <v>4626</v>
      </c>
      <c r="D96" s="174" t="s">
        <v>217</v>
      </c>
      <c r="E96" s="177">
        <v>150</v>
      </c>
      <c r="F96" s="182"/>
      <c r="G96" s="183">
        <f>E96*F96</f>
        <v>0</v>
      </c>
      <c r="H96" s="184" t="s">
        <v>2850</v>
      </c>
      <c r="I96" s="196" t="s">
        <v>207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>
      <c r="A97" s="190" t="s">
        <v>145</v>
      </c>
      <c r="B97" s="171" t="s">
        <v>421</v>
      </c>
      <c r="C97" s="218" t="s">
        <v>422</v>
      </c>
      <c r="D97" s="173"/>
      <c r="E97" s="176"/>
      <c r="F97" s="187">
        <f>SUM(G98:G105)</f>
        <v>0</v>
      </c>
      <c r="G97" s="188"/>
      <c r="H97" s="181"/>
      <c r="I97" s="195"/>
    </row>
    <row r="98" spans="1:60" outlineLevel="1">
      <c r="A98" s="191">
        <v>26</v>
      </c>
      <c r="B98" s="172" t="s">
        <v>432</v>
      </c>
      <c r="C98" s="219" t="s">
        <v>433</v>
      </c>
      <c r="D98" s="174" t="s">
        <v>426</v>
      </c>
      <c r="E98" s="177">
        <v>32.04</v>
      </c>
      <c r="F98" s="182"/>
      <c r="G98" s="183">
        <f>E98*F98</f>
        <v>0</v>
      </c>
      <c r="H98" s="184"/>
      <c r="I98" s="196" t="s">
        <v>151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>
      <c r="A99" s="191"/>
      <c r="B99" s="169" t="s">
        <v>434</v>
      </c>
      <c r="C99" s="221"/>
      <c r="D99" s="192"/>
      <c r="E99" s="193"/>
      <c r="F99" s="194"/>
      <c r="G99" s="189"/>
      <c r="H99" s="184"/>
      <c r="I99" s="196"/>
      <c r="J99" s="164"/>
      <c r="K99" s="164">
        <v>1</v>
      </c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>
      <c r="A100" s="191">
        <v>27</v>
      </c>
      <c r="B100" s="172" t="s">
        <v>435</v>
      </c>
      <c r="C100" s="219" t="s">
        <v>436</v>
      </c>
      <c r="D100" s="174" t="s">
        <v>426</v>
      </c>
      <c r="E100" s="177">
        <v>32.042000000000002</v>
      </c>
      <c r="F100" s="182"/>
      <c r="G100" s="183">
        <f>E100*F100</f>
        <v>0</v>
      </c>
      <c r="H100" s="184" t="s">
        <v>338</v>
      </c>
      <c r="I100" s="196" t="s">
        <v>207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>
      <c r="A101" s="191"/>
      <c r="B101" s="172"/>
      <c r="C101" s="220" t="s">
        <v>437</v>
      </c>
      <c r="D101" s="175"/>
      <c r="E101" s="178"/>
      <c r="F101" s="185"/>
      <c r="G101" s="186"/>
      <c r="H101" s="184"/>
      <c r="I101" s="196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5" t="str">
        <f>C101</f>
        <v>Včetně naložení na dopravní prostředek a složení na skládku, bez poplatku za skládku.</v>
      </c>
      <c r="BB101" s="164"/>
      <c r="BC101" s="164"/>
      <c r="BD101" s="164"/>
      <c r="BE101" s="164"/>
      <c r="BF101" s="164"/>
      <c r="BG101" s="164"/>
      <c r="BH101" s="164"/>
    </row>
    <row r="102" spans="1:60" outlineLevel="1">
      <c r="A102" s="191">
        <v>28</v>
      </c>
      <c r="B102" s="172" t="s">
        <v>438</v>
      </c>
      <c r="C102" s="219" t="s">
        <v>439</v>
      </c>
      <c r="D102" s="174" t="s">
        <v>426</v>
      </c>
      <c r="E102" s="177">
        <v>224.29400000000001</v>
      </c>
      <c r="F102" s="182"/>
      <c r="G102" s="183">
        <f>E102*F102</f>
        <v>0</v>
      </c>
      <c r="H102" s="184" t="s">
        <v>338</v>
      </c>
      <c r="I102" s="196" t="s">
        <v>207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>
        <v>21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>
      <c r="A103" s="191"/>
      <c r="B103" s="169" t="s">
        <v>440</v>
      </c>
      <c r="C103" s="221"/>
      <c r="D103" s="192"/>
      <c r="E103" s="193"/>
      <c r="F103" s="194"/>
      <c r="G103" s="189"/>
      <c r="H103" s="184"/>
      <c r="I103" s="196"/>
      <c r="J103" s="164"/>
      <c r="K103" s="164">
        <v>1</v>
      </c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>
      <c r="A104" s="191">
        <v>29</v>
      </c>
      <c r="B104" s="172" t="s">
        <v>441</v>
      </c>
      <c r="C104" s="219" t="s">
        <v>442</v>
      </c>
      <c r="D104" s="174" t="s">
        <v>426</v>
      </c>
      <c r="E104" s="177">
        <v>32.042000000000002</v>
      </c>
      <c r="F104" s="182"/>
      <c r="G104" s="183">
        <f>E104*F104</f>
        <v>0</v>
      </c>
      <c r="H104" s="184" t="s">
        <v>338</v>
      </c>
      <c r="I104" s="196" t="s">
        <v>207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ht="13.5" outlineLevel="1" thickBot="1">
      <c r="A105" s="206"/>
      <c r="B105" s="207"/>
      <c r="C105" s="253" t="s">
        <v>443</v>
      </c>
      <c r="D105" s="249"/>
      <c r="E105" s="250"/>
      <c r="F105" s="251"/>
      <c r="G105" s="252"/>
      <c r="H105" s="212"/>
      <c r="I105" s="213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5" t="str">
        <f>C105</f>
        <v>Včetně případného složení na staveništní deponii.</v>
      </c>
      <c r="BB105" s="164"/>
      <c r="BC105" s="164"/>
      <c r="BD105" s="164"/>
      <c r="BE105" s="164"/>
      <c r="BF105" s="164"/>
      <c r="BG105" s="164"/>
      <c r="BH105" s="164"/>
    </row>
    <row r="106" spans="1:60" hidden="1">
      <c r="C106" s="105"/>
      <c r="AK106">
        <f>SUM(AK1:AK105)</f>
        <v>0</v>
      </c>
      <c r="AL106">
        <f>SUM(AL1:AL105)</f>
        <v>0</v>
      </c>
      <c r="AN106">
        <v>15</v>
      </c>
      <c r="AO106">
        <v>21</v>
      </c>
    </row>
    <row r="107" spans="1:60" ht="13.5" hidden="1" thickBot="1">
      <c r="A107" s="235"/>
      <c r="B107" s="236" t="s">
        <v>212</v>
      </c>
      <c r="C107" s="242"/>
      <c r="D107" s="237"/>
      <c r="E107" s="237"/>
      <c r="F107" s="237"/>
      <c r="G107" s="238">
        <f>F8+F48+F52+F61+F81+F85+F93+F97</f>
        <v>0</v>
      </c>
      <c r="AN107">
        <f>SUMIF(AM8:AM106,AN106,G8:G106)</f>
        <v>0</v>
      </c>
      <c r="AO107">
        <f>SUMIF(AM8:AM106,AO106,G8:G106)</f>
        <v>0</v>
      </c>
    </row>
  </sheetData>
  <sheetProtection password="D8FF" sheet="1"/>
  <mergeCells count="56">
    <mergeCell ref="B103:G103"/>
    <mergeCell ref="C105:G105"/>
    <mergeCell ref="F93:G93"/>
    <mergeCell ref="B94:G94"/>
    <mergeCell ref="B95:G95"/>
    <mergeCell ref="F97:G97"/>
    <mergeCell ref="B99:G99"/>
    <mergeCell ref="C101:G101"/>
    <mergeCell ref="F81:G81"/>
    <mergeCell ref="B82:G82"/>
    <mergeCell ref="B83:G83"/>
    <mergeCell ref="F85:G85"/>
    <mergeCell ref="B86:G86"/>
    <mergeCell ref="C88:G88"/>
    <mergeCell ref="B69:G69"/>
    <mergeCell ref="B70:G70"/>
    <mergeCell ref="B72:G72"/>
    <mergeCell ref="B73:G73"/>
    <mergeCell ref="C75:G75"/>
    <mergeCell ref="C78:G78"/>
    <mergeCell ref="B56:G56"/>
    <mergeCell ref="B57:G57"/>
    <mergeCell ref="F61:G61"/>
    <mergeCell ref="B62:G62"/>
    <mergeCell ref="B63:G63"/>
    <mergeCell ref="B66:G66"/>
    <mergeCell ref="B45:G45"/>
    <mergeCell ref="F48:G48"/>
    <mergeCell ref="B49:G49"/>
    <mergeCell ref="B50:G50"/>
    <mergeCell ref="F52:G52"/>
    <mergeCell ref="B53:G53"/>
    <mergeCell ref="B33:G33"/>
    <mergeCell ref="B36:G36"/>
    <mergeCell ref="B37:G37"/>
    <mergeCell ref="B40:G40"/>
    <mergeCell ref="B41:G41"/>
    <mergeCell ref="B44:G44"/>
    <mergeCell ref="B22:G22"/>
    <mergeCell ref="B23:G23"/>
    <mergeCell ref="B27:G27"/>
    <mergeCell ref="B28:G28"/>
    <mergeCell ref="B31:G31"/>
    <mergeCell ref="B32:G32"/>
    <mergeCell ref="B9:G9"/>
    <mergeCell ref="B14:G14"/>
    <mergeCell ref="B15:G15"/>
    <mergeCell ref="B18:G18"/>
    <mergeCell ref="B19:G19"/>
    <mergeCell ref="B21:G21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58</v>
      </c>
      <c r="C3" s="167" t="s">
        <v>59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4580</v>
      </c>
      <c r="C4" s="168" t="s">
        <v>4581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SUM(G9:G25)</f>
        <v>0</v>
      </c>
      <c r="G8" s="180"/>
      <c r="H8" s="181"/>
      <c r="I8" s="195"/>
      <c r="J8" s="54"/>
    </row>
    <row r="9" spans="1:60" outlineLevel="1">
      <c r="A9" s="191"/>
      <c r="B9" s="225" t="s">
        <v>477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69" t="s">
        <v>478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sypaninou z vhodných hornin tř. 1 - 4 nebo materiálem připraveným podél výkopu ve vzdálenosti do 3 m od jeho kraje, pro jakoukoliv hloubku výkopu a jakoukoliv míru zhutnění,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1</v>
      </c>
      <c r="B11" s="172" t="s">
        <v>479</v>
      </c>
      <c r="C11" s="219" t="s">
        <v>480</v>
      </c>
      <c r="D11" s="174" t="s">
        <v>256</v>
      </c>
      <c r="E11" s="177">
        <v>2.5</v>
      </c>
      <c r="F11" s="182"/>
      <c r="G11" s="183">
        <f>E11*F11</f>
        <v>0</v>
      </c>
      <c r="H11" s="184" t="s">
        <v>257</v>
      </c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69" t="s">
        <v>490</v>
      </c>
      <c r="C12" s="221"/>
      <c r="D12" s="192"/>
      <c r="E12" s="193"/>
      <c r="F12" s="194"/>
      <c r="G12" s="189"/>
      <c r="H12" s="184"/>
      <c r="I12" s="196"/>
      <c r="J12" s="163"/>
      <c r="K12" s="164">
        <v>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69" t="s">
        <v>491</v>
      </c>
      <c r="C13" s="221"/>
      <c r="D13" s="192"/>
      <c r="E13" s="193"/>
      <c r="F13" s="194"/>
      <c r="G13" s="189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>
        <v>2</v>
      </c>
      <c r="B14" s="172" t="s">
        <v>492</v>
      </c>
      <c r="C14" s="219" t="s">
        <v>493</v>
      </c>
      <c r="D14" s="174" t="s">
        <v>256</v>
      </c>
      <c r="E14" s="177">
        <v>0.66</v>
      </c>
      <c r="F14" s="182"/>
      <c r="G14" s="183">
        <f>E14*F14</f>
        <v>0</v>
      </c>
      <c r="H14" s="184" t="s">
        <v>494</v>
      </c>
      <c r="I14" s="196" t="s">
        <v>207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>
        <v>3</v>
      </c>
      <c r="B15" s="172" t="s">
        <v>2615</v>
      </c>
      <c r="C15" s="219" t="s">
        <v>3139</v>
      </c>
      <c r="D15" s="174" t="s">
        <v>256</v>
      </c>
      <c r="E15" s="177">
        <v>6</v>
      </c>
      <c r="F15" s="182"/>
      <c r="G15" s="183">
        <f>E15*F15</f>
        <v>0</v>
      </c>
      <c r="H15" s="184"/>
      <c r="I15" s="196" t="s">
        <v>207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>
        <v>4</v>
      </c>
      <c r="B16" s="172" t="s">
        <v>3142</v>
      </c>
      <c r="C16" s="219" t="s">
        <v>3143</v>
      </c>
      <c r="D16" s="174" t="s">
        <v>256</v>
      </c>
      <c r="E16" s="177">
        <v>6</v>
      </c>
      <c r="F16" s="182"/>
      <c r="G16" s="183">
        <f>E16*F16</f>
        <v>0</v>
      </c>
      <c r="H16" s="184"/>
      <c r="I16" s="196" t="s">
        <v>207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>
        <v>5</v>
      </c>
      <c r="B17" s="172" t="s">
        <v>4627</v>
      </c>
      <c r="C17" s="219" t="s">
        <v>4628</v>
      </c>
      <c r="D17" s="174" t="s">
        <v>256</v>
      </c>
      <c r="E17" s="177">
        <v>6</v>
      </c>
      <c r="F17" s="182"/>
      <c r="G17" s="183">
        <f>E17*F17</f>
        <v>0</v>
      </c>
      <c r="H17" s="184"/>
      <c r="I17" s="196" t="s">
        <v>207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>
        <v>6</v>
      </c>
      <c r="B18" s="172" t="s">
        <v>3153</v>
      </c>
      <c r="C18" s="219" t="s">
        <v>3154</v>
      </c>
      <c r="D18" s="174" t="s">
        <v>256</v>
      </c>
      <c r="E18" s="177">
        <v>6.75</v>
      </c>
      <c r="F18" s="182"/>
      <c r="G18" s="183">
        <f>E18*F18</f>
        <v>0</v>
      </c>
      <c r="H18" s="184"/>
      <c r="I18" s="196" t="s">
        <v>207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>
        <v>7</v>
      </c>
      <c r="B19" s="172" t="s">
        <v>3156</v>
      </c>
      <c r="C19" s="219" t="s">
        <v>3157</v>
      </c>
      <c r="D19" s="174" t="s">
        <v>256</v>
      </c>
      <c r="E19" s="177">
        <v>6.75</v>
      </c>
      <c r="F19" s="182"/>
      <c r="G19" s="183">
        <f>E19*F19</f>
        <v>0</v>
      </c>
      <c r="H19" s="184"/>
      <c r="I19" s="196" t="s">
        <v>207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8</v>
      </c>
      <c r="B20" s="172" t="s">
        <v>463</v>
      </c>
      <c r="C20" s="219" t="s">
        <v>4629</v>
      </c>
      <c r="D20" s="174" t="s">
        <v>256</v>
      </c>
      <c r="E20" s="177">
        <v>2</v>
      </c>
      <c r="F20" s="182"/>
      <c r="G20" s="183">
        <f>E20*F20</f>
        <v>0</v>
      </c>
      <c r="H20" s="184"/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>
        <v>9</v>
      </c>
      <c r="B21" s="172" t="s">
        <v>3159</v>
      </c>
      <c r="C21" s="219" t="s">
        <v>3160</v>
      </c>
      <c r="D21" s="174" t="s">
        <v>256</v>
      </c>
      <c r="E21" s="177">
        <v>3.5</v>
      </c>
      <c r="F21" s="182"/>
      <c r="G21" s="183">
        <f>E21*F21</f>
        <v>0</v>
      </c>
      <c r="H21" s="184"/>
      <c r="I21" s="196" t="s">
        <v>207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>
        <v>10</v>
      </c>
      <c r="B22" s="172" t="s">
        <v>872</v>
      </c>
      <c r="C22" s="219" t="s">
        <v>3161</v>
      </c>
      <c r="D22" s="174" t="s">
        <v>256</v>
      </c>
      <c r="E22" s="177">
        <v>3.96</v>
      </c>
      <c r="F22" s="182"/>
      <c r="G22" s="183">
        <f>E22*F22</f>
        <v>0</v>
      </c>
      <c r="H22" s="184"/>
      <c r="I22" s="196" t="s">
        <v>207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11</v>
      </c>
      <c r="B23" s="172" t="s">
        <v>3163</v>
      </c>
      <c r="C23" s="219" t="s">
        <v>3164</v>
      </c>
      <c r="D23" s="174" t="s">
        <v>256</v>
      </c>
      <c r="E23" s="177">
        <v>3.96</v>
      </c>
      <c r="F23" s="182"/>
      <c r="G23" s="183">
        <f>E23*F23</f>
        <v>0</v>
      </c>
      <c r="H23" s="184"/>
      <c r="I23" s="196" t="s">
        <v>207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>
        <v>12</v>
      </c>
      <c r="B24" s="172" t="s">
        <v>3166</v>
      </c>
      <c r="C24" s="219" t="s">
        <v>3167</v>
      </c>
      <c r="D24" s="174" t="s">
        <v>256</v>
      </c>
      <c r="E24" s="177">
        <v>3.16</v>
      </c>
      <c r="F24" s="182"/>
      <c r="G24" s="183">
        <f>E24*F24</f>
        <v>0</v>
      </c>
      <c r="H24" s="184"/>
      <c r="I24" s="196" t="s">
        <v>207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>
        <v>13</v>
      </c>
      <c r="B25" s="172" t="s">
        <v>467</v>
      </c>
      <c r="C25" s="219" t="s">
        <v>3168</v>
      </c>
      <c r="D25" s="174" t="s">
        <v>256</v>
      </c>
      <c r="E25" s="177">
        <v>17.25</v>
      </c>
      <c r="F25" s="182"/>
      <c r="G25" s="183">
        <f>E25*F25</f>
        <v>0</v>
      </c>
      <c r="H25" s="184"/>
      <c r="I25" s="196" t="s">
        <v>207</v>
      </c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>
        <v>21</v>
      </c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>
      <c r="A26" s="190" t="s">
        <v>145</v>
      </c>
      <c r="B26" s="171" t="s">
        <v>2679</v>
      </c>
      <c r="C26" s="218" t="s">
        <v>2680</v>
      </c>
      <c r="D26" s="173"/>
      <c r="E26" s="176"/>
      <c r="F26" s="187">
        <f>SUM(G27:G37)</f>
        <v>0</v>
      </c>
      <c r="G26" s="188"/>
      <c r="H26" s="181"/>
      <c r="I26" s="195"/>
      <c r="J26" s="54"/>
    </row>
    <row r="27" spans="1:60" outlineLevel="1">
      <c r="A27" s="191">
        <v>14</v>
      </c>
      <c r="B27" s="172" t="s">
        <v>3216</v>
      </c>
      <c r="C27" s="219" t="s">
        <v>3217</v>
      </c>
      <c r="D27" s="174" t="s">
        <v>249</v>
      </c>
      <c r="E27" s="177">
        <v>7.5</v>
      </c>
      <c r="F27" s="182"/>
      <c r="G27" s="183">
        <f>E27*F27</f>
        <v>0</v>
      </c>
      <c r="H27" s="184"/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>
        <v>15</v>
      </c>
      <c r="B28" s="172" t="s">
        <v>3219</v>
      </c>
      <c r="C28" s="219" t="s">
        <v>3220</v>
      </c>
      <c r="D28" s="174" t="s">
        <v>249</v>
      </c>
      <c r="E28" s="177">
        <v>7.5</v>
      </c>
      <c r="F28" s="182"/>
      <c r="G28" s="183">
        <f>E28*F28</f>
        <v>0</v>
      </c>
      <c r="H28" s="184"/>
      <c r="I28" s="196" t="s">
        <v>151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16</v>
      </c>
      <c r="B29" s="172" t="s">
        <v>3228</v>
      </c>
      <c r="C29" s="219" t="s">
        <v>3229</v>
      </c>
      <c r="D29" s="174" t="s">
        <v>249</v>
      </c>
      <c r="E29" s="177">
        <v>7.5</v>
      </c>
      <c r="F29" s="182"/>
      <c r="G29" s="183">
        <f>E29*F29</f>
        <v>0</v>
      </c>
      <c r="H29" s="184"/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>
        <v>17</v>
      </c>
      <c r="B30" s="172" t="s">
        <v>4630</v>
      </c>
      <c r="C30" s="219" t="s">
        <v>4631</v>
      </c>
      <c r="D30" s="174" t="s">
        <v>344</v>
      </c>
      <c r="E30" s="177">
        <v>1</v>
      </c>
      <c r="F30" s="182"/>
      <c r="G30" s="183">
        <f>E30*F30</f>
        <v>0</v>
      </c>
      <c r="H30" s="184"/>
      <c r="I30" s="196" t="s">
        <v>151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/>
      <c r="B31" s="172"/>
      <c r="C31" s="220" t="s">
        <v>4632</v>
      </c>
      <c r="D31" s="175"/>
      <c r="E31" s="178"/>
      <c r="F31" s="185"/>
      <c r="G31" s="186"/>
      <c r="H31" s="184"/>
      <c r="I31" s="196"/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5" t="str">
        <f>C31</f>
        <v>- Dno KG 200 SBĚRNÉ</v>
      </c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72"/>
      <c r="C32" s="220" t="s">
        <v>4648</v>
      </c>
      <c r="D32" s="175"/>
      <c r="E32" s="178"/>
      <c r="F32" s="185"/>
      <c r="G32" s="186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- korugovaná roura 600/2000 mm, l = 1360 mm		- teleskopický adaptér A15</v>
      </c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72"/>
      <c r="C33" s="220" t="s">
        <v>4633</v>
      </c>
      <c r="D33" s="175"/>
      <c r="E33" s="178"/>
      <c r="F33" s="185"/>
      <c r="G33" s="186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5" t="str">
        <f>C33</f>
        <v>- poklop litinový A15 (1,5 t) na šachtovou troubu</v>
      </c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18</v>
      </c>
      <c r="B34" s="172" t="s">
        <v>4634</v>
      </c>
      <c r="C34" s="219" t="s">
        <v>4635</v>
      </c>
      <c r="D34" s="174" t="s">
        <v>344</v>
      </c>
      <c r="E34" s="177">
        <v>1</v>
      </c>
      <c r="F34" s="182"/>
      <c r="G34" s="183">
        <f>E34*F34</f>
        <v>0</v>
      </c>
      <c r="H34" s="184"/>
      <c r="I34" s="196" t="s">
        <v>151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>
        <v>19</v>
      </c>
      <c r="B35" s="172" t="s">
        <v>4636</v>
      </c>
      <c r="C35" s="219" t="s">
        <v>4637</v>
      </c>
      <c r="D35" s="174" t="s">
        <v>344</v>
      </c>
      <c r="E35" s="177">
        <v>1</v>
      </c>
      <c r="F35" s="182"/>
      <c r="G35" s="183">
        <f>E35*F35</f>
        <v>0</v>
      </c>
      <c r="H35" s="184"/>
      <c r="I35" s="196" t="s">
        <v>151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/>
      <c r="B36" s="172"/>
      <c r="C36" s="220" t="s">
        <v>4638</v>
      </c>
      <c r="D36" s="175"/>
      <c r="E36" s="178"/>
      <c r="F36" s="185"/>
      <c r="G36" s="186"/>
      <c r="H36" s="184"/>
      <c r="I36" s="196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Řešení bude in situ projednáno se správcem sítě po odkrytí šachty.</v>
      </c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20</v>
      </c>
      <c r="B37" s="172" t="s">
        <v>4639</v>
      </c>
      <c r="C37" s="219" t="s">
        <v>4640</v>
      </c>
      <c r="D37" s="174" t="s">
        <v>344</v>
      </c>
      <c r="E37" s="177">
        <v>1</v>
      </c>
      <c r="F37" s="182"/>
      <c r="G37" s="183">
        <f>E37*F37</f>
        <v>0</v>
      </c>
      <c r="H37" s="184"/>
      <c r="I37" s="196" t="s">
        <v>151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>
      <c r="A38" s="190" t="s">
        <v>145</v>
      </c>
      <c r="B38" s="171" t="s">
        <v>724</v>
      </c>
      <c r="C38" s="218" t="s">
        <v>725</v>
      </c>
      <c r="D38" s="173"/>
      <c r="E38" s="176"/>
      <c r="F38" s="187">
        <f>SUM(G39:G39)</f>
        <v>0</v>
      </c>
      <c r="G38" s="188"/>
      <c r="H38" s="181"/>
      <c r="I38" s="195"/>
      <c r="J38" s="54"/>
    </row>
    <row r="39" spans="1:60" outlineLevel="1">
      <c r="A39" s="191">
        <v>21</v>
      </c>
      <c r="B39" s="172" t="s">
        <v>3274</v>
      </c>
      <c r="C39" s="219" t="s">
        <v>3275</v>
      </c>
      <c r="D39" s="174" t="s">
        <v>426</v>
      </c>
      <c r="E39" s="177">
        <v>5.03348</v>
      </c>
      <c r="F39" s="182"/>
      <c r="G39" s="183">
        <f>E39*F39</f>
        <v>0</v>
      </c>
      <c r="H39" s="184"/>
      <c r="I39" s="196" t="s">
        <v>207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>
      <c r="A40" s="190" t="s">
        <v>145</v>
      </c>
      <c r="B40" s="171" t="s">
        <v>146</v>
      </c>
      <c r="C40" s="218" t="s">
        <v>147</v>
      </c>
      <c r="D40" s="173"/>
      <c r="E40" s="176"/>
      <c r="F40" s="187">
        <f>SUM(G41:G44)</f>
        <v>0</v>
      </c>
      <c r="G40" s="188"/>
      <c r="H40" s="181"/>
      <c r="I40" s="195"/>
      <c r="J40" s="54"/>
    </row>
    <row r="41" spans="1:60" outlineLevel="1">
      <c r="A41" s="191">
        <v>22</v>
      </c>
      <c r="B41" s="172" t="s">
        <v>4641</v>
      </c>
      <c r="C41" s="219" t="s">
        <v>4642</v>
      </c>
      <c r="D41" s="174" t="s">
        <v>150</v>
      </c>
      <c r="E41" s="177">
        <v>1</v>
      </c>
      <c r="F41" s="182"/>
      <c r="G41" s="183">
        <f>E41*F41</f>
        <v>0</v>
      </c>
      <c r="H41" s="184"/>
      <c r="I41" s="196" t="s">
        <v>151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>
        <v>23</v>
      </c>
      <c r="B42" s="172" t="s">
        <v>4643</v>
      </c>
      <c r="C42" s="219" t="s">
        <v>4644</v>
      </c>
      <c r="D42" s="174" t="s">
        <v>150</v>
      </c>
      <c r="E42" s="177">
        <v>1</v>
      </c>
      <c r="F42" s="182"/>
      <c r="G42" s="183">
        <f>E42*F42</f>
        <v>0</v>
      </c>
      <c r="H42" s="184"/>
      <c r="I42" s="196" t="s">
        <v>151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>
        <v>24</v>
      </c>
      <c r="B43" s="172" t="s">
        <v>4645</v>
      </c>
      <c r="C43" s="219" t="s">
        <v>178</v>
      </c>
      <c r="D43" s="174" t="s">
        <v>150</v>
      </c>
      <c r="E43" s="177">
        <v>1</v>
      </c>
      <c r="F43" s="182"/>
      <c r="G43" s="183">
        <f>E43*F43</f>
        <v>0</v>
      </c>
      <c r="H43" s="184"/>
      <c r="I43" s="196" t="s">
        <v>151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ht="13.5" outlineLevel="1" thickBot="1">
      <c r="A44" s="206">
        <v>25</v>
      </c>
      <c r="B44" s="207" t="s">
        <v>4646</v>
      </c>
      <c r="C44" s="222" t="s">
        <v>4647</v>
      </c>
      <c r="D44" s="208" t="s">
        <v>150</v>
      </c>
      <c r="E44" s="209">
        <v>1</v>
      </c>
      <c r="F44" s="210"/>
      <c r="G44" s="211">
        <f>E44*F44</f>
        <v>0</v>
      </c>
      <c r="H44" s="212"/>
      <c r="I44" s="213" t="s">
        <v>151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ht="12.75" hidden="1" customHeight="1">
      <c r="A45" s="54"/>
      <c r="B45" s="61"/>
      <c r="C45" s="223"/>
      <c r="D45" s="54"/>
      <c r="E45" s="54"/>
      <c r="F45" s="54"/>
      <c r="G45" s="54"/>
      <c r="H45" s="54"/>
      <c r="I45" s="54"/>
      <c r="J45" s="54"/>
      <c r="AK45">
        <f>SUM(AK1:AK44)</f>
        <v>0</v>
      </c>
      <c r="AL45">
        <f>SUM(AL1:AL44)</f>
        <v>0</v>
      </c>
      <c r="AN45">
        <v>15</v>
      </c>
      <c r="AO45">
        <v>21</v>
      </c>
    </row>
    <row r="46" spans="1:60" ht="12.75" hidden="1" customHeight="1">
      <c r="A46" s="214"/>
      <c r="B46" s="215" t="s">
        <v>212</v>
      </c>
      <c r="C46" s="224"/>
      <c r="D46" s="216"/>
      <c r="E46" s="216"/>
      <c r="F46" s="216"/>
      <c r="G46" s="217">
        <f>F8+F26+F38+F40</f>
        <v>0</v>
      </c>
      <c r="H46" s="54"/>
      <c r="I46" s="54"/>
      <c r="J46" s="54"/>
      <c r="AN46">
        <f>SUMIF(AM8:AM45,AN45,G8:G45)</f>
        <v>0</v>
      </c>
      <c r="AO46">
        <f>SUMIF(AM8:AM45,AO45,G8:G45)</f>
        <v>0</v>
      </c>
    </row>
    <row r="47" spans="1:60" ht="12.75" customHeight="1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60" ht="12.75" customHeight="1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password="D8FF" sheet="1"/>
  <mergeCells count="17">
    <mergeCell ref="C32:G32"/>
    <mergeCell ref="C33:G33"/>
    <mergeCell ref="C36:G36"/>
    <mergeCell ref="F38:G38"/>
    <mergeCell ref="F40:G40"/>
    <mergeCell ref="B9:G9"/>
    <mergeCell ref="B10:G10"/>
    <mergeCell ref="B12:G12"/>
    <mergeCell ref="B13:G13"/>
    <mergeCell ref="F26:G26"/>
    <mergeCell ref="C31:G31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65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58</v>
      </c>
      <c r="C3" s="167" t="s">
        <v>59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4582</v>
      </c>
      <c r="C4" s="168" t="s">
        <v>4583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SUM(G9:G40)</f>
        <v>0</v>
      </c>
      <c r="G8" s="180"/>
      <c r="H8" s="181"/>
      <c r="I8" s="195"/>
      <c r="J8" s="54"/>
    </row>
    <row r="9" spans="1:60" outlineLevel="1">
      <c r="A9" s="191"/>
      <c r="B9" s="225" t="s">
        <v>4649</v>
      </c>
      <c r="C9" s="239"/>
      <c r="D9" s="226"/>
      <c r="E9" s="229"/>
      <c r="F9" s="232"/>
      <c r="G9" s="233"/>
      <c r="H9" s="184"/>
      <c r="I9" s="196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ht="22.5" outlineLevel="1">
      <c r="A10" s="191"/>
      <c r="B10" s="169" t="s">
        <v>4650</v>
      </c>
      <c r="C10" s="221"/>
      <c r="D10" s="192"/>
      <c r="E10" s="193"/>
      <c r="F10" s="194"/>
      <c r="G10" s="189"/>
      <c r="H10" s="184"/>
      <c r="I10" s="196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5" t="str">
        <f>B10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/>
      <c r="B11" s="169" t="s">
        <v>4651</v>
      </c>
      <c r="C11" s="221"/>
      <c r="D11" s="192"/>
      <c r="E11" s="193"/>
      <c r="F11" s="194"/>
      <c r="G11" s="189"/>
      <c r="H11" s="184"/>
      <c r="I11" s="196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>
        <v>1</v>
      </c>
      <c r="B12" s="172" t="s">
        <v>4652</v>
      </c>
      <c r="C12" s="219" t="s">
        <v>4653</v>
      </c>
      <c r="D12" s="174" t="s">
        <v>249</v>
      </c>
      <c r="E12" s="177">
        <v>3.5</v>
      </c>
      <c r="F12" s="182"/>
      <c r="G12" s="183">
        <f>E12*F12</f>
        <v>0</v>
      </c>
      <c r="H12" s="184" t="s">
        <v>257</v>
      </c>
      <c r="I12" s="196" t="s">
        <v>207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69" t="s">
        <v>4654</v>
      </c>
      <c r="C13" s="221"/>
      <c r="D13" s="192"/>
      <c r="E13" s="193"/>
      <c r="F13" s="194"/>
      <c r="G13" s="189"/>
      <c r="H13" s="184"/>
      <c r="I13" s="196"/>
      <c r="J13" s="163"/>
      <c r="K13" s="164">
        <v>2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>
        <v>2</v>
      </c>
      <c r="B14" s="172" t="s">
        <v>4655</v>
      </c>
      <c r="C14" s="219" t="s">
        <v>4656</v>
      </c>
      <c r="D14" s="174" t="s">
        <v>249</v>
      </c>
      <c r="E14" s="177">
        <v>3.5</v>
      </c>
      <c r="F14" s="182"/>
      <c r="G14" s="183">
        <f>E14*F14</f>
        <v>0</v>
      </c>
      <c r="H14" s="184" t="s">
        <v>257</v>
      </c>
      <c r="I14" s="196" t="s">
        <v>207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69" t="s">
        <v>4590</v>
      </c>
      <c r="C15" s="221"/>
      <c r="D15" s="192"/>
      <c r="E15" s="193"/>
      <c r="F15" s="194"/>
      <c r="G15" s="189"/>
      <c r="H15" s="184"/>
      <c r="I15" s="196"/>
      <c r="J15" s="163"/>
      <c r="K15" s="164">
        <v>1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69" t="s">
        <v>4591</v>
      </c>
      <c r="C16" s="221"/>
      <c r="D16" s="192"/>
      <c r="E16" s="193"/>
      <c r="F16" s="194"/>
      <c r="G16" s="189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>
        <v>3</v>
      </c>
      <c r="B17" s="172" t="s">
        <v>4592</v>
      </c>
      <c r="C17" s="219" t="s">
        <v>2616</v>
      </c>
      <c r="D17" s="174" t="s">
        <v>256</v>
      </c>
      <c r="E17" s="177">
        <v>12</v>
      </c>
      <c r="F17" s="182"/>
      <c r="G17" s="183">
        <f>E17*F17</f>
        <v>0</v>
      </c>
      <c r="H17" s="184" t="s">
        <v>257</v>
      </c>
      <c r="I17" s="196" t="s">
        <v>207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69" t="s">
        <v>461</v>
      </c>
      <c r="C18" s="221"/>
      <c r="D18" s="192"/>
      <c r="E18" s="193"/>
      <c r="F18" s="194"/>
      <c r="G18" s="189"/>
      <c r="H18" s="184"/>
      <c r="I18" s="196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69" t="s">
        <v>462</v>
      </c>
      <c r="C19" s="221"/>
      <c r="D19" s="192"/>
      <c r="E19" s="193"/>
      <c r="F19" s="194"/>
      <c r="G19" s="189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4</v>
      </c>
      <c r="B20" s="172" t="s">
        <v>463</v>
      </c>
      <c r="C20" s="219" t="s">
        <v>275</v>
      </c>
      <c r="D20" s="174" t="s">
        <v>256</v>
      </c>
      <c r="E20" s="177">
        <v>4</v>
      </c>
      <c r="F20" s="182"/>
      <c r="G20" s="183">
        <f>E20*F20</f>
        <v>0</v>
      </c>
      <c r="H20" s="184" t="s">
        <v>257</v>
      </c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69" t="s">
        <v>870</v>
      </c>
      <c r="C21" s="221"/>
      <c r="D21" s="192"/>
      <c r="E21" s="193"/>
      <c r="F21" s="194"/>
      <c r="G21" s="189"/>
      <c r="H21" s="184"/>
      <c r="I21" s="196"/>
      <c r="J21" s="163"/>
      <c r="K21" s="164">
        <v>1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69" t="s">
        <v>871</v>
      </c>
      <c r="C22" s="221"/>
      <c r="D22" s="192"/>
      <c r="E22" s="193"/>
      <c r="F22" s="194"/>
      <c r="G22" s="189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5</v>
      </c>
      <c r="B23" s="172" t="s">
        <v>872</v>
      </c>
      <c r="C23" s="219" t="s">
        <v>4657</v>
      </c>
      <c r="D23" s="174" t="s">
        <v>256</v>
      </c>
      <c r="E23" s="177">
        <v>102</v>
      </c>
      <c r="F23" s="182"/>
      <c r="G23" s="183">
        <f>E23*F23</f>
        <v>0</v>
      </c>
      <c r="H23" s="184" t="s">
        <v>257</v>
      </c>
      <c r="I23" s="196" t="s">
        <v>207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69" t="s">
        <v>4658</v>
      </c>
      <c r="C24" s="221"/>
      <c r="D24" s="192"/>
      <c r="E24" s="193"/>
      <c r="F24" s="194"/>
      <c r="G24" s="189"/>
      <c r="H24" s="184"/>
      <c r="I24" s="196"/>
      <c r="J24" s="163"/>
      <c r="K24" s="164">
        <v>1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>
      <c r="A25" s="191"/>
      <c r="B25" s="169" t="s">
        <v>4659</v>
      </c>
      <c r="C25" s="221"/>
      <c r="D25" s="192"/>
      <c r="E25" s="193"/>
      <c r="F25" s="194"/>
      <c r="G25" s="189"/>
      <c r="H25" s="184"/>
      <c r="I25" s="196"/>
      <c r="J25" s="163"/>
      <c r="K25" s="164">
        <v>2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>
        <v>6</v>
      </c>
      <c r="B26" s="172" t="s">
        <v>4660</v>
      </c>
      <c r="C26" s="219" t="s">
        <v>4661</v>
      </c>
      <c r="D26" s="174" t="s">
        <v>256</v>
      </c>
      <c r="E26" s="177">
        <v>102</v>
      </c>
      <c r="F26" s="182"/>
      <c r="G26" s="183">
        <f>E26*F26</f>
        <v>0</v>
      </c>
      <c r="H26" s="184" t="s">
        <v>257</v>
      </c>
      <c r="I26" s="196" t="s">
        <v>207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/>
      <c r="B27" s="169" t="s">
        <v>477</v>
      </c>
      <c r="C27" s="221"/>
      <c r="D27" s="192"/>
      <c r="E27" s="193"/>
      <c r="F27" s="194"/>
      <c r="G27" s="189"/>
      <c r="H27" s="184"/>
      <c r="I27" s="196"/>
      <c r="J27" s="163"/>
      <c r="K27" s="164">
        <v>1</v>
      </c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ht="22.5" outlineLevel="1">
      <c r="A28" s="191"/>
      <c r="B28" s="169" t="s">
        <v>478</v>
      </c>
      <c r="C28" s="221"/>
      <c r="D28" s="192"/>
      <c r="E28" s="193"/>
      <c r="F28" s="194"/>
      <c r="G28" s="189"/>
      <c r="H28" s="184"/>
      <c r="I28" s="196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5" t="str">
        <f>B28</f>
        <v>sypaninou z vhodných hornin tř. 1 - 4 nebo materiálem připraveným podél výkopu ve vzdálenosti do 3 m od jeho kraje, pro jakoukoliv hloubku výkopu a jakoukoliv míru zhutnění,</v>
      </c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7</v>
      </c>
      <c r="B29" s="172" t="s">
        <v>479</v>
      </c>
      <c r="C29" s="219" t="s">
        <v>480</v>
      </c>
      <c r="D29" s="174" t="s">
        <v>256</v>
      </c>
      <c r="E29" s="177">
        <v>36</v>
      </c>
      <c r="F29" s="182"/>
      <c r="G29" s="183">
        <f>E29*F29</f>
        <v>0</v>
      </c>
      <c r="H29" s="184" t="s">
        <v>257</v>
      </c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>
      <c r="A30" s="191"/>
      <c r="B30" s="169" t="s">
        <v>4662</v>
      </c>
      <c r="C30" s="221"/>
      <c r="D30" s="192"/>
      <c r="E30" s="193"/>
      <c r="F30" s="194"/>
      <c r="G30" s="189"/>
      <c r="H30" s="184"/>
      <c r="I30" s="196"/>
      <c r="J30" s="163"/>
      <c r="K30" s="164">
        <v>1</v>
      </c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>
      <c r="A31" s="191">
        <v>8</v>
      </c>
      <c r="B31" s="172" t="s">
        <v>4663</v>
      </c>
      <c r="C31" s="219" t="s">
        <v>4664</v>
      </c>
      <c r="D31" s="174" t="s">
        <v>256</v>
      </c>
      <c r="E31" s="177">
        <v>48</v>
      </c>
      <c r="F31" s="182"/>
      <c r="G31" s="183">
        <f>E31*F31</f>
        <v>0</v>
      </c>
      <c r="H31" s="184" t="s">
        <v>257</v>
      </c>
      <c r="I31" s="196" t="s">
        <v>207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490</v>
      </c>
      <c r="C32" s="221"/>
      <c r="D32" s="192"/>
      <c r="E32" s="193"/>
      <c r="F32" s="194"/>
      <c r="G32" s="189"/>
      <c r="H32" s="184"/>
      <c r="I32" s="196"/>
      <c r="J32" s="163"/>
      <c r="K32" s="164">
        <v>1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/>
      <c r="B33" s="169" t="s">
        <v>491</v>
      </c>
      <c r="C33" s="221"/>
      <c r="D33" s="192"/>
      <c r="E33" s="193"/>
      <c r="F33" s="194"/>
      <c r="G33" s="189"/>
      <c r="H33" s="184"/>
      <c r="I33" s="196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>
        <v>9</v>
      </c>
      <c r="B34" s="172" t="s">
        <v>492</v>
      </c>
      <c r="C34" s="219" t="s">
        <v>493</v>
      </c>
      <c r="D34" s="174" t="s">
        <v>256</v>
      </c>
      <c r="E34" s="177">
        <v>12</v>
      </c>
      <c r="F34" s="182"/>
      <c r="G34" s="183">
        <f>E34*F34</f>
        <v>0</v>
      </c>
      <c r="H34" s="184" t="s">
        <v>494</v>
      </c>
      <c r="I34" s="196" t="s">
        <v>207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>
        <v>10</v>
      </c>
      <c r="B35" s="172" t="s">
        <v>3142</v>
      </c>
      <c r="C35" s="219" t="s">
        <v>3143</v>
      </c>
      <c r="D35" s="174" t="s">
        <v>256</v>
      </c>
      <c r="E35" s="177">
        <v>150</v>
      </c>
      <c r="F35" s="182"/>
      <c r="G35" s="183">
        <f>E35*F35</f>
        <v>0</v>
      </c>
      <c r="H35" s="184"/>
      <c r="I35" s="196" t="s">
        <v>207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>
      <c r="A36" s="191">
        <v>11</v>
      </c>
      <c r="B36" s="172" t="s">
        <v>4627</v>
      </c>
      <c r="C36" s="219" t="s">
        <v>4628</v>
      </c>
      <c r="D36" s="174" t="s">
        <v>256</v>
      </c>
      <c r="E36" s="177">
        <v>150</v>
      </c>
      <c r="F36" s="182"/>
      <c r="G36" s="183">
        <f>E36*F36</f>
        <v>0</v>
      </c>
      <c r="H36" s="184"/>
      <c r="I36" s="196" t="s">
        <v>207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>
      <c r="A37" s="191">
        <v>12</v>
      </c>
      <c r="B37" s="172" t="s">
        <v>3166</v>
      </c>
      <c r="C37" s="219" t="s">
        <v>3167</v>
      </c>
      <c r="D37" s="174" t="s">
        <v>256</v>
      </c>
      <c r="E37" s="177">
        <v>102</v>
      </c>
      <c r="F37" s="182"/>
      <c r="G37" s="183">
        <f>E37*F37</f>
        <v>0</v>
      </c>
      <c r="H37" s="184"/>
      <c r="I37" s="196" t="s">
        <v>207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13</v>
      </c>
      <c r="B38" s="172" t="s">
        <v>467</v>
      </c>
      <c r="C38" s="219" t="s">
        <v>3168</v>
      </c>
      <c r="D38" s="174" t="s">
        <v>256</v>
      </c>
      <c r="E38" s="177">
        <v>106</v>
      </c>
      <c r="F38" s="182"/>
      <c r="G38" s="183">
        <f>E38*F38</f>
        <v>0</v>
      </c>
      <c r="H38" s="184"/>
      <c r="I38" s="196" t="s">
        <v>207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>
        <v>14</v>
      </c>
      <c r="B39" s="172" t="s">
        <v>3612</v>
      </c>
      <c r="C39" s="219" t="s">
        <v>4665</v>
      </c>
      <c r="D39" s="174" t="s">
        <v>249</v>
      </c>
      <c r="E39" s="177">
        <v>62</v>
      </c>
      <c r="F39" s="182"/>
      <c r="G39" s="183">
        <f>E39*F39</f>
        <v>0</v>
      </c>
      <c r="H39" s="184"/>
      <c r="I39" s="196" t="s">
        <v>151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ht="33.75" outlineLevel="1">
      <c r="A40" s="191"/>
      <c r="B40" s="172"/>
      <c r="C40" s="220" t="s">
        <v>4666</v>
      </c>
      <c r="D40" s="175"/>
      <c r="E40" s="178"/>
      <c r="F40" s="185"/>
      <c r="G40" s="186"/>
      <c r="H40" s="184"/>
      <c r="I40" s="196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5" t="str">
        <f>C40</f>
        <v>Rozebrání, bourání všech zpevněných ploch (obrubníky, betonová dlažba, zpevněné plochy) a konstrukcí v trase vedení, včetně případnou manipulací se sutí, likvidace suti a poplatku za skládku. Dále pak včetně zpětného uvedení ploch do původního stavu. Včetně ztížených vykopávek v blízkosti dalších vedení a konstrukcí. Včetně ochrany a zajištění stávajících vedení a konstrukcí.</v>
      </c>
      <c r="BB40" s="164"/>
      <c r="BC40" s="164"/>
      <c r="BD40" s="164"/>
      <c r="BE40" s="164"/>
      <c r="BF40" s="164"/>
      <c r="BG40" s="164"/>
      <c r="BH40" s="164"/>
    </row>
    <row r="41" spans="1:60">
      <c r="A41" s="190" t="s">
        <v>145</v>
      </c>
      <c r="B41" s="171" t="s">
        <v>2679</v>
      </c>
      <c r="C41" s="218" t="s">
        <v>2680</v>
      </c>
      <c r="D41" s="173"/>
      <c r="E41" s="176"/>
      <c r="F41" s="187">
        <f>SUM(G42:G59)</f>
        <v>0</v>
      </c>
      <c r="G41" s="188"/>
      <c r="H41" s="181"/>
      <c r="I41" s="195"/>
      <c r="J41" s="54"/>
    </row>
    <row r="42" spans="1:60" outlineLevel="1">
      <c r="A42" s="191">
        <v>15</v>
      </c>
      <c r="B42" s="172" t="s">
        <v>3614</v>
      </c>
      <c r="C42" s="219" t="s">
        <v>4667</v>
      </c>
      <c r="D42" s="174" t="s">
        <v>249</v>
      </c>
      <c r="E42" s="177">
        <v>150</v>
      </c>
      <c r="F42" s="182"/>
      <c r="G42" s="183">
        <f>E42*F42</f>
        <v>0</v>
      </c>
      <c r="H42" s="184"/>
      <c r="I42" s="196" t="s">
        <v>151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ht="22.5" outlineLevel="1">
      <c r="A43" s="191"/>
      <c r="B43" s="172"/>
      <c r="C43" s="220" t="s">
        <v>4668</v>
      </c>
      <c r="D43" s="175"/>
      <c r="E43" s="178"/>
      <c r="F43" s="185"/>
      <c r="G43" s="186"/>
      <c r="H43" s="184"/>
      <c r="I43" s="196"/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5" t="str">
        <f>C43</f>
        <v>Potrubí vyrobené z lineárního vysokohustotního polyethylénu , je určen pro vnější tlakové rozvody vody. Barva potrubí je černá s modrým pruhem.</v>
      </c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>
        <v>16</v>
      </c>
      <c r="B44" s="172" t="s">
        <v>3616</v>
      </c>
      <c r="C44" s="219" t="s">
        <v>4669</v>
      </c>
      <c r="D44" s="174" t="s">
        <v>249</v>
      </c>
      <c r="E44" s="177">
        <v>150</v>
      </c>
      <c r="F44" s="182"/>
      <c r="G44" s="183">
        <f>E44*F44</f>
        <v>0</v>
      </c>
      <c r="H44" s="184"/>
      <c r="I44" s="196" t="s">
        <v>151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17</v>
      </c>
      <c r="B45" s="172" t="s">
        <v>3618</v>
      </c>
      <c r="C45" s="219" t="s">
        <v>4670</v>
      </c>
      <c r="D45" s="174" t="s">
        <v>3172</v>
      </c>
      <c r="E45" s="177">
        <v>1</v>
      </c>
      <c r="F45" s="182"/>
      <c r="G45" s="183">
        <f>E45*F45</f>
        <v>0</v>
      </c>
      <c r="H45" s="184"/>
      <c r="I45" s="196" t="s">
        <v>151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>
      <c r="A46" s="191">
        <v>18</v>
      </c>
      <c r="B46" s="172" t="s">
        <v>3620</v>
      </c>
      <c r="C46" s="219" t="s">
        <v>4671</v>
      </c>
      <c r="D46" s="174" t="s">
        <v>249</v>
      </c>
      <c r="E46" s="177">
        <v>150</v>
      </c>
      <c r="F46" s="182"/>
      <c r="G46" s="183">
        <f>E46*F46</f>
        <v>0</v>
      </c>
      <c r="H46" s="184"/>
      <c r="I46" s="196" t="s">
        <v>151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>
      <c r="A47" s="191">
        <v>19</v>
      </c>
      <c r="B47" s="172" t="s">
        <v>3622</v>
      </c>
      <c r="C47" s="219" t="s">
        <v>4672</v>
      </c>
      <c r="D47" s="174" t="s">
        <v>249</v>
      </c>
      <c r="E47" s="177">
        <v>150</v>
      </c>
      <c r="F47" s="182"/>
      <c r="G47" s="183">
        <f>E47*F47</f>
        <v>0</v>
      </c>
      <c r="H47" s="184"/>
      <c r="I47" s="196" t="s">
        <v>151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>
      <c r="A48" s="191">
        <v>20</v>
      </c>
      <c r="B48" s="172" t="s">
        <v>3626</v>
      </c>
      <c r="C48" s="219" t="s">
        <v>4673</v>
      </c>
      <c r="D48" s="174" t="s">
        <v>249</v>
      </c>
      <c r="E48" s="177">
        <v>150</v>
      </c>
      <c r="F48" s="182"/>
      <c r="G48" s="183">
        <f>E48*F48</f>
        <v>0</v>
      </c>
      <c r="H48" s="184"/>
      <c r="I48" s="196" t="s">
        <v>151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21</v>
      </c>
      <c r="B49" s="172" t="s">
        <v>3628</v>
      </c>
      <c r="C49" s="219" t="s">
        <v>4674</v>
      </c>
      <c r="D49" s="174" t="s">
        <v>344</v>
      </c>
      <c r="E49" s="177">
        <v>1</v>
      </c>
      <c r="F49" s="182"/>
      <c r="G49" s="183">
        <f>E49*F49</f>
        <v>0</v>
      </c>
      <c r="H49" s="184"/>
      <c r="I49" s="196" t="s">
        <v>151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>
        <v>22</v>
      </c>
      <c r="B50" s="172" t="s">
        <v>3630</v>
      </c>
      <c r="C50" s="219" t="s">
        <v>4675</v>
      </c>
      <c r="D50" s="174" t="s">
        <v>344</v>
      </c>
      <c r="E50" s="177">
        <v>1</v>
      </c>
      <c r="F50" s="182"/>
      <c r="G50" s="183">
        <f>E50*F50</f>
        <v>0</v>
      </c>
      <c r="H50" s="184"/>
      <c r="I50" s="196" t="s">
        <v>151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23</v>
      </c>
      <c r="B51" s="172" t="s">
        <v>4676</v>
      </c>
      <c r="C51" s="219" t="s">
        <v>4677</v>
      </c>
      <c r="D51" s="174" t="s">
        <v>344</v>
      </c>
      <c r="E51" s="177">
        <v>1</v>
      </c>
      <c r="F51" s="182"/>
      <c r="G51" s="183">
        <f>E51*F51</f>
        <v>0</v>
      </c>
      <c r="H51" s="184"/>
      <c r="I51" s="196" t="s">
        <v>151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24</v>
      </c>
      <c r="B52" s="172" t="s">
        <v>4678</v>
      </c>
      <c r="C52" s="219" t="s">
        <v>4679</v>
      </c>
      <c r="D52" s="174" t="s">
        <v>344</v>
      </c>
      <c r="E52" s="177">
        <v>1</v>
      </c>
      <c r="F52" s="182"/>
      <c r="G52" s="183">
        <f>E52*F52</f>
        <v>0</v>
      </c>
      <c r="H52" s="184"/>
      <c r="I52" s="196" t="s">
        <v>151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>
        <v>25</v>
      </c>
      <c r="B53" s="172" t="s">
        <v>4680</v>
      </c>
      <c r="C53" s="219" t="s">
        <v>4681</v>
      </c>
      <c r="D53" s="174" t="s">
        <v>344</v>
      </c>
      <c r="E53" s="177">
        <v>1</v>
      </c>
      <c r="F53" s="182"/>
      <c r="G53" s="183">
        <f>E53*F53</f>
        <v>0</v>
      </c>
      <c r="H53" s="184"/>
      <c r="I53" s="196" t="s">
        <v>151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>
      <c r="A54" s="191">
        <v>26</v>
      </c>
      <c r="B54" s="172" t="s">
        <v>4682</v>
      </c>
      <c r="C54" s="219" t="s">
        <v>4683</v>
      </c>
      <c r="D54" s="174" t="s">
        <v>344</v>
      </c>
      <c r="E54" s="177">
        <v>3</v>
      </c>
      <c r="F54" s="182"/>
      <c r="G54" s="183">
        <f>E54*F54</f>
        <v>0</v>
      </c>
      <c r="H54" s="184"/>
      <c r="I54" s="196" t="s">
        <v>151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>
      <c r="A55" s="191">
        <v>27</v>
      </c>
      <c r="B55" s="172" t="s">
        <v>4684</v>
      </c>
      <c r="C55" s="219" t="s">
        <v>4685</v>
      </c>
      <c r="D55" s="174" t="s">
        <v>344</v>
      </c>
      <c r="E55" s="177">
        <v>2</v>
      </c>
      <c r="F55" s="182"/>
      <c r="G55" s="183">
        <f>E55*F55</f>
        <v>0</v>
      </c>
      <c r="H55" s="184"/>
      <c r="I55" s="196" t="s">
        <v>151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>
        <v>28</v>
      </c>
      <c r="B56" s="172" t="s">
        <v>4686</v>
      </c>
      <c r="C56" s="219" t="s">
        <v>4687</v>
      </c>
      <c r="D56" s="174" t="s">
        <v>344</v>
      </c>
      <c r="E56" s="177">
        <v>1</v>
      </c>
      <c r="F56" s="182"/>
      <c r="G56" s="183">
        <f>E56*F56</f>
        <v>0</v>
      </c>
      <c r="H56" s="184"/>
      <c r="I56" s="196" t="s">
        <v>151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29</v>
      </c>
      <c r="B57" s="172" t="s">
        <v>4688</v>
      </c>
      <c r="C57" s="219" t="s">
        <v>4689</v>
      </c>
      <c r="D57" s="174" t="s">
        <v>4690</v>
      </c>
      <c r="E57" s="177">
        <v>1</v>
      </c>
      <c r="F57" s="182"/>
      <c r="G57" s="183">
        <f>E57*F57</f>
        <v>0</v>
      </c>
      <c r="H57" s="184"/>
      <c r="I57" s="196" t="s">
        <v>151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>
        <v>30</v>
      </c>
      <c r="B58" s="172" t="s">
        <v>4691</v>
      </c>
      <c r="C58" s="219" t="s">
        <v>4692</v>
      </c>
      <c r="D58" s="174" t="s">
        <v>344</v>
      </c>
      <c r="E58" s="177">
        <v>1</v>
      </c>
      <c r="F58" s="182"/>
      <c r="G58" s="183">
        <f>E58*F58</f>
        <v>0</v>
      </c>
      <c r="H58" s="184"/>
      <c r="I58" s="196" t="s">
        <v>151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>
      <c r="A59" s="191">
        <v>31</v>
      </c>
      <c r="B59" s="172" t="s">
        <v>4693</v>
      </c>
      <c r="C59" s="219" t="s">
        <v>4694</v>
      </c>
      <c r="D59" s="174" t="s">
        <v>344</v>
      </c>
      <c r="E59" s="177">
        <v>1</v>
      </c>
      <c r="F59" s="182"/>
      <c r="G59" s="183">
        <f>E59*F59</f>
        <v>0</v>
      </c>
      <c r="H59" s="184"/>
      <c r="I59" s="196" t="s">
        <v>151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>
      <c r="A60" s="190" t="s">
        <v>145</v>
      </c>
      <c r="B60" s="171" t="s">
        <v>724</v>
      </c>
      <c r="C60" s="218" t="s">
        <v>725</v>
      </c>
      <c r="D60" s="173"/>
      <c r="E60" s="176"/>
      <c r="F60" s="187">
        <f>SUM(G61:G63)</f>
        <v>0</v>
      </c>
      <c r="G60" s="188"/>
      <c r="H60" s="181"/>
      <c r="I60" s="195"/>
    </row>
    <row r="61" spans="1:60" outlineLevel="1">
      <c r="A61" s="191"/>
      <c r="B61" s="225" t="s">
        <v>4695</v>
      </c>
      <c r="C61" s="239"/>
      <c r="D61" s="226"/>
      <c r="E61" s="229"/>
      <c r="F61" s="232"/>
      <c r="G61" s="233"/>
      <c r="H61" s="184"/>
      <c r="I61" s="196"/>
      <c r="J61" s="164"/>
      <c r="K61" s="164">
        <v>1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>
      <c r="A62" s="191"/>
      <c r="B62" s="169" t="s">
        <v>4696</v>
      </c>
      <c r="C62" s="221"/>
      <c r="D62" s="192"/>
      <c r="E62" s="193"/>
      <c r="F62" s="194"/>
      <c r="G62" s="189"/>
      <c r="H62" s="184"/>
      <c r="I62" s="196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ht="13.5" outlineLevel="1" thickBot="1">
      <c r="A63" s="206">
        <v>32</v>
      </c>
      <c r="B63" s="207" t="s">
        <v>3274</v>
      </c>
      <c r="C63" s="222" t="s">
        <v>4697</v>
      </c>
      <c r="D63" s="208" t="s">
        <v>426</v>
      </c>
      <c r="E63" s="209">
        <v>62.43</v>
      </c>
      <c r="F63" s="210"/>
      <c r="G63" s="211">
        <f>E63*F63</f>
        <v>0</v>
      </c>
      <c r="H63" s="212" t="s">
        <v>494</v>
      </c>
      <c r="I63" s="213" t="s">
        <v>207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hidden="1">
      <c r="C64" s="105"/>
      <c r="AK64">
        <f>SUM(AK1:AK63)</f>
        <v>0</v>
      </c>
      <c r="AL64">
        <f>SUM(AL1:AL63)</f>
        <v>0</v>
      </c>
      <c r="AN64">
        <v>15</v>
      </c>
      <c r="AO64">
        <v>21</v>
      </c>
    </row>
    <row r="65" spans="1:41" ht="13.5" hidden="1" thickBot="1">
      <c r="A65" s="235"/>
      <c r="B65" s="236" t="s">
        <v>212</v>
      </c>
      <c r="C65" s="242"/>
      <c r="D65" s="237"/>
      <c r="E65" s="237"/>
      <c r="F65" s="237"/>
      <c r="G65" s="238">
        <f>F8+F41+F60</f>
        <v>0</v>
      </c>
      <c r="AN65">
        <f>SUMIF(AM8:AM64,AN64,G8:G64)</f>
        <v>0</v>
      </c>
      <c r="AO65">
        <f>SUMIF(AM8:AM64,AO64,G8:G64)</f>
        <v>0</v>
      </c>
    </row>
  </sheetData>
  <sheetProtection password="D8FF" sheet="1"/>
  <mergeCells count="29">
    <mergeCell ref="F41:G41"/>
    <mergeCell ref="C43:G43"/>
    <mergeCell ref="F60:G60"/>
    <mergeCell ref="B61:G61"/>
    <mergeCell ref="B62:G62"/>
    <mergeCell ref="B27:G27"/>
    <mergeCell ref="B28:G28"/>
    <mergeCell ref="B30:G30"/>
    <mergeCell ref="B32:G32"/>
    <mergeCell ref="B33:G33"/>
    <mergeCell ref="C40:G40"/>
    <mergeCell ref="B18:G18"/>
    <mergeCell ref="B19:G19"/>
    <mergeCell ref="B21:G21"/>
    <mergeCell ref="B22:G22"/>
    <mergeCell ref="B24:G24"/>
    <mergeCell ref="B25:G25"/>
    <mergeCell ref="B9:G9"/>
    <mergeCell ref="B10:G10"/>
    <mergeCell ref="B11:G11"/>
    <mergeCell ref="B13:G13"/>
    <mergeCell ref="B15:G15"/>
    <mergeCell ref="B16:G16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9966"/>
    <outlinePr summaryBelow="0"/>
  </sheetPr>
  <dimension ref="A1:BH65"/>
  <sheetViews>
    <sheetView showGridLines="0" workbookViewId="0">
      <selection sqref="A1:G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95" t="s">
        <v>140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>
      <c r="A3" s="57" t="s">
        <v>32</v>
      </c>
      <c r="B3" s="58" t="s">
        <v>58</v>
      </c>
      <c r="C3" s="167" t="s">
        <v>59</v>
      </c>
      <c r="D3" s="99"/>
      <c r="E3" s="99"/>
      <c r="F3" s="99"/>
      <c r="G3" s="100"/>
      <c r="H3" s="54"/>
      <c r="I3" s="54"/>
      <c r="J3" s="54"/>
    </row>
    <row r="4" spans="1:60" ht="13.5" thickBot="1">
      <c r="A4" s="153" t="s">
        <v>33</v>
      </c>
      <c r="B4" s="154" t="s">
        <v>4584</v>
      </c>
      <c r="C4" s="168" t="s">
        <v>4585</v>
      </c>
      <c r="D4" s="155"/>
      <c r="E4" s="155"/>
      <c r="F4" s="155"/>
      <c r="G4" s="156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197" t="s">
        <v>40</v>
      </c>
      <c r="H6" s="198" t="s">
        <v>141</v>
      </c>
      <c r="I6" s="170" t="s">
        <v>142</v>
      </c>
      <c r="J6" s="54"/>
    </row>
    <row r="7" spans="1:60">
      <c r="A7" s="199"/>
      <c r="B7" s="200" t="s">
        <v>143</v>
      </c>
      <c r="C7" s="201" t="s">
        <v>144</v>
      </c>
      <c r="D7" s="201"/>
      <c r="E7" s="202"/>
      <c r="F7" s="203"/>
      <c r="G7" s="203"/>
      <c r="H7" s="204"/>
      <c r="I7" s="205"/>
      <c r="J7" s="54"/>
    </row>
    <row r="8" spans="1:60">
      <c r="A8" s="190" t="s">
        <v>145</v>
      </c>
      <c r="B8" s="171" t="s">
        <v>56</v>
      </c>
      <c r="C8" s="218" t="s">
        <v>213</v>
      </c>
      <c r="D8" s="173"/>
      <c r="E8" s="176"/>
      <c r="F8" s="179">
        <f>SUM(G9:G29)</f>
        <v>0</v>
      </c>
      <c r="G8" s="180"/>
      <c r="H8" s="181"/>
      <c r="I8" s="195"/>
      <c r="J8" s="54"/>
    </row>
    <row r="9" spans="1:60" outlineLevel="1">
      <c r="A9" s="191">
        <v>1</v>
      </c>
      <c r="B9" s="172" t="s">
        <v>3142</v>
      </c>
      <c r="C9" s="219" t="s">
        <v>3143</v>
      </c>
      <c r="D9" s="174" t="s">
        <v>256</v>
      </c>
      <c r="E9" s="177">
        <v>16.2</v>
      </c>
      <c r="F9" s="182"/>
      <c r="G9" s="183">
        <f>E9*F9</f>
        <v>0</v>
      </c>
      <c r="H9" s="184"/>
      <c r="I9" s="196" t="s">
        <v>207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>
      <c r="A10" s="191">
        <v>2</v>
      </c>
      <c r="B10" s="172" t="s">
        <v>4627</v>
      </c>
      <c r="C10" s="219" t="s">
        <v>4628</v>
      </c>
      <c r="D10" s="174" t="s">
        <v>256</v>
      </c>
      <c r="E10" s="177">
        <v>16.2</v>
      </c>
      <c r="F10" s="182"/>
      <c r="G10" s="183">
        <f>E10*F10</f>
        <v>0</v>
      </c>
      <c r="H10" s="184"/>
      <c r="I10" s="196" t="s">
        <v>207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>
      <c r="A11" s="191">
        <v>3</v>
      </c>
      <c r="B11" s="172" t="s">
        <v>3153</v>
      </c>
      <c r="C11" s="219" t="s">
        <v>3154</v>
      </c>
      <c r="D11" s="174" t="s">
        <v>256</v>
      </c>
      <c r="E11" s="177">
        <v>3.66</v>
      </c>
      <c r="F11" s="182"/>
      <c r="G11" s="183">
        <f>E11*F11</f>
        <v>0</v>
      </c>
      <c r="H11" s="184"/>
      <c r="I11" s="196" t="s">
        <v>207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>
      <c r="A12" s="191"/>
      <c r="B12" s="169" t="s">
        <v>461</v>
      </c>
      <c r="C12" s="221"/>
      <c r="D12" s="192"/>
      <c r="E12" s="193"/>
      <c r="F12" s="194"/>
      <c r="G12" s="189"/>
      <c r="H12" s="184"/>
      <c r="I12" s="196"/>
      <c r="J12" s="163"/>
      <c r="K12" s="164">
        <v>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>
      <c r="A13" s="191"/>
      <c r="B13" s="169" t="s">
        <v>462</v>
      </c>
      <c r="C13" s="221"/>
      <c r="D13" s="192"/>
      <c r="E13" s="193"/>
      <c r="F13" s="194"/>
      <c r="G13" s="189"/>
      <c r="H13" s="184"/>
      <c r="I13" s="196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>
      <c r="A14" s="191">
        <v>4</v>
      </c>
      <c r="B14" s="172" t="s">
        <v>463</v>
      </c>
      <c r="C14" s="219" t="s">
        <v>275</v>
      </c>
      <c r="D14" s="174" t="s">
        <v>256</v>
      </c>
      <c r="E14" s="177">
        <v>2.71</v>
      </c>
      <c r="F14" s="182"/>
      <c r="G14" s="183">
        <f>E14*F14</f>
        <v>0</v>
      </c>
      <c r="H14" s="184" t="s">
        <v>257</v>
      </c>
      <c r="I14" s="196" t="s">
        <v>207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>
      <c r="A15" s="191"/>
      <c r="B15" s="169" t="s">
        <v>272</v>
      </c>
      <c r="C15" s="221"/>
      <c r="D15" s="192"/>
      <c r="E15" s="193"/>
      <c r="F15" s="194"/>
      <c r="G15" s="189"/>
      <c r="H15" s="184"/>
      <c r="I15" s="196"/>
      <c r="J15" s="163"/>
      <c r="K15" s="164">
        <v>1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>
      <c r="A16" s="191"/>
      <c r="B16" s="169" t="s">
        <v>273</v>
      </c>
      <c r="C16" s="221"/>
      <c r="D16" s="192"/>
      <c r="E16" s="193"/>
      <c r="F16" s="194"/>
      <c r="G16" s="189"/>
      <c r="H16" s="184"/>
      <c r="I16" s="196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>
      <c r="A17" s="191">
        <v>5</v>
      </c>
      <c r="B17" s="172" t="s">
        <v>274</v>
      </c>
      <c r="C17" s="219" t="s">
        <v>275</v>
      </c>
      <c r="D17" s="174" t="s">
        <v>256</v>
      </c>
      <c r="E17" s="177">
        <v>2</v>
      </c>
      <c r="F17" s="182"/>
      <c r="G17" s="183">
        <f>E17*F17</f>
        <v>0</v>
      </c>
      <c r="H17" s="184" t="s">
        <v>257</v>
      </c>
      <c r="I17" s="196" t="s">
        <v>207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>
      <c r="A18" s="191"/>
      <c r="B18" s="169" t="s">
        <v>277</v>
      </c>
      <c r="C18" s="221"/>
      <c r="D18" s="192"/>
      <c r="E18" s="193"/>
      <c r="F18" s="194"/>
      <c r="G18" s="189"/>
      <c r="H18" s="184"/>
      <c r="I18" s="196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>
      <c r="A19" s="191"/>
      <c r="B19" s="169" t="s">
        <v>278</v>
      </c>
      <c r="C19" s="221"/>
      <c r="D19" s="192"/>
      <c r="E19" s="193"/>
      <c r="F19" s="194"/>
      <c r="G19" s="189"/>
      <c r="H19" s="184"/>
      <c r="I19" s="196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 t="str">
        <f>B19</f>
        <v>nebo z pracovních šachet při podchycování základového zdiva, bez naložení, avšak s vyprázdněním nádoby na hromady nebo do dopravního prostředku,</v>
      </c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>
      <c r="A20" s="191">
        <v>6</v>
      </c>
      <c r="B20" s="172" t="s">
        <v>279</v>
      </c>
      <c r="C20" s="219" t="s">
        <v>280</v>
      </c>
      <c r="D20" s="174" t="s">
        <v>256</v>
      </c>
      <c r="E20" s="177">
        <v>2</v>
      </c>
      <c r="F20" s="182"/>
      <c r="G20" s="183">
        <f>E20*F20</f>
        <v>0</v>
      </c>
      <c r="H20" s="184" t="s">
        <v>257</v>
      </c>
      <c r="I20" s="196" t="s">
        <v>207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>
      <c r="A21" s="191"/>
      <c r="B21" s="169" t="s">
        <v>4590</v>
      </c>
      <c r="C21" s="221"/>
      <c r="D21" s="192"/>
      <c r="E21" s="193"/>
      <c r="F21" s="194"/>
      <c r="G21" s="189"/>
      <c r="H21" s="184"/>
      <c r="I21" s="196"/>
      <c r="J21" s="163"/>
      <c r="K21" s="164">
        <v>1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>
      <c r="A22" s="191"/>
      <c r="B22" s="169" t="s">
        <v>4591</v>
      </c>
      <c r="C22" s="221"/>
      <c r="D22" s="192"/>
      <c r="E22" s="193"/>
      <c r="F22" s="194"/>
      <c r="G22" s="189"/>
      <c r="H22" s="184"/>
      <c r="I22" s="196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>
      <c r="A23" s="191">
        <v>7</v>
      </c>
      <c r="B23" s="172" t="s">
        <v>4592</v>
      </c>
      <c r="C23" s="219" t="s">
        <v>2616</v>
      </c>
      <c r="D23" s="174" t="s">
        <v>256</v>
      </c>
      <c r="E23" s="177">
        <v>2.5</v>
      </c>
      <c r="F23" s="182"/>
      <c r="G23" s="183">
        <f>E23*F23</f>
        <v>0</v>
      </c>
      <c r="H23" s="184" t="s">
        <v>257</v>
      </c>
      <c r="I23" s="196" t="s">
        <v>207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>
      <c r="A24" s="191"/>
      <c r="B24" s="169" t="s">
        <v>4649</v>
      </c>
      <c r="C24" s="221"/>
      <c r="D24" s="192"/>
      <c r="E24" s="193"/>
      <c r="F24" s="194"/>
      <c r="G24" s="189"/>
      <c r="H24" s="184"/>
      <c r="I24" s="196"/>
      <c r="J24" s="163"/>
      <c r="K24" s="164">
        <v>1</v>
      </c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ht="22.5" outlineLevel="1">
      <c r="A25" s="191"/>
      <c r="B25" s="169" t="s">
        <v>4650</v>
      </c>
      <c r="C25" s="221"/>
      <c r="D25" s="192"/>
      <c r="E25" s="193"/>
      <c r="F25" s="194"/>
      <c r="G25" s="189"/>
      <c r="H25" s="184"/>
      <c r="I25" s="196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5" t="str">
        <f>B25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>
      <c r="A26" s="191"/>
      <c r="B26" s="169" t="s">
        <v>4651</v>
      </c>
      <c r="C26" s="221"/>
      <c r="D26" s="192"/>
      <c r="E26" s="193"/>
      <c r="F26" s="194"/>
      <c r="G26" s="189"/>
      <c r="H26" s="184"/>
      <c r="I26" s="196"/>
      <c r="J26" s="163"/>
      <c r="K26" s="164">
        <v>2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>
      <c r="A27" s="191">
        <v>8</v>
      </c>
      <c r="B27" s="172" t="s">
        <v>4652</v>
      </c>
      <c r="C27" s="219" t="s">
        <v>4653</v>
      </c>
      <c r="D27" s="174" t="s">
        <v>249</v>
      </c>
      <c r="E27" s="177">
        <v>3</v>
      </c>
      <c r="F27" s="182"/>
      <c r="G27" s="183">
        <f>E27*F27</f>
        <v>0</v>
      </c>
      <c r="H27" s="184" t="s">
        <v>257</v>
      </c>
      <c r="I27" s="196" t="s">
        <v>207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>
      <c r="A28" s="191">
        <v>9</v>
      </c>
      <c r="B28" s="172" t="s">
        <v>3156</v>
      </c>
      <c r="C28" s="219" t="s">
        <v>3157</v>
      </c>
      <c r="D28" s="174" t="s">
        <v>256</v>
      </c>
      <c r="E28" s="177">
        <v>3.5</v>
      </c>
      <c r="F28" s="182"/>
      <c r="G28" s="183">
        <f>E28*F28</f>
        <v>0</v>
      </c>
      <c r="H28" s="184"/>
      <c r="I28" s="196" t="s">
        <v>207</v>
      </c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>
        <v>21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>
      <c r="A29" s="191">
        <v>10</v>
      </c>
      <c r="B29" s="172" t="s">
        <v>872</v>
      </c>
      <c r="C29" s="219" t="s">
        <v>3161</v>
      </c>
      <c r="D29" s="174" t="s">
        <v>256</v>
      </c>
      <c r="E29" s="177">
        <v>7</v>
      </c>
      <c r="F29" s="182"/>
      <c r="G29" s="183">
        <f>E29*F29</f>
        <v>0</v>
      </c>
      <c r="H29" s="184"/>
      <c r="I29" s="196" t="s">
        <v>207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>
      <c r="A30" s="190" t="s">
        <v>145</v>
      </c>
      <c r="B30" s="171" t="s">
        <v>362</v>
      </c>
      <c r="C30" s="218" t="s">
        <v>363</v>
      </c>
      <c r="D30" s="173"/>
      <c r="E30" s="176"/>
      <c r="F30" s="187">
        <f>SUM(G31:G35)</f>
        <v>0</v>
      </c>
      <c r="G30" s="188"/>
      <c r="H30" s="181"/>
      <c r="I30" s="195"/>
      <c r="J30" s="54"/>
    </row>
    <row r="31" spans="1:60" outlineLevel="1">
      <c r="A31" s="191"/>
      <c r="B31" s="225" t="s">
        <v>4698</v>
      </c>
      <c r="C31" s="239"/>
      <c r="D31" s="226"/>
      <c r="E31" s="229"/>
      <c r="F31" s="232"/>
      <c r="G31" s="233"/>
      <c r="H31" s="184"/>
      <c r="I31" s="196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>
      <c r="A32" s="191"/>
      <c r="B32" s="169" t="s">
        <v>4699</v>
      </c>
      <c r="C32" s="221"/>
      <c r="D32" s="192"/>
      <c r="E32" s="193"/>
      <c r="F32" s="194"/>
      <c r="G32" s="189"/>
      <c r="H32" s="184"/>
      <c r="I32" s="196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>
      <c r="A33" s="191">
        <v>11</v>
      </c>
      <c r="B33" s="172" t="s">
        <v>4700</v>
      </c>
      <c r="C33" s="219" t="s">
        <v>4701</v>
      </c>
      <c r="D33" s="174" t="s">
        <v>217</v>
      </c>
      <c r="E33" s="177">
        <v>0.04</v>
      </c>
      <c r="F33" s="182"/>
      <c r="G33" s="183">
        <f>E33*F33</f>
        <v>0</v>
      </c>
      <c r="H33" s="184" t="s">
        <v>2123</v>
      </c>
      <c r="I33" s="196" t="s">
        <v>207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>
      <c r="A34" s="191"/>
      <c r="B34" s="172"/>
      <c r="C34" s="220" t="s">
        <v>4702</v>
      </c>
      <c r="D34" s="175"/>
      <c r="E34" s="178"/>
      <c r="F34" s="185"/>
      <c r="G34" s="186"/>
      <c r="H34" s="184"/>
      <c r="I34" s="196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průraz základem pro přípojku vody</v>
      </c>
      <c r="BB34" s="164"/>
      <c r="BC34" s="164"/>
      <c r="BD34" s="164"/>
      <c r="BE34" s="164"/>
      <c r="BF34" s="164"/>
      <c r="BG34" s="164"/>
      <c r="BH34" s="164"/>
    </row>
    <row r="35" spans="1:60" outlineLevel="1">
      <c r="A35" s="191"/>
      <c r="B35" s="172"/>
      <c r="C35" s="220" t="s">
        <v>3357</v>
      </c>
      <c r="D35" s="175"/>
      <c r="E35" s="178"/>
      <c r="F35" s="185"/>
      <c r="G35" s="186"/>
      <c r="H35" s="184"/>
      <c r="I35" s="196"/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5" t="str">
        <f>C35</f>
        <v>včetně manipulace, odvozu a likvidace suti</v>
      </c>
      <c r="BB35" s="164"/>
      <c r="BC35" s="164"/>
      <c r="BD35" s="164"/>
      <c r="BE35" s="164"/>
      <c r="BF35" s="164"/>
      <c r="BG35" s="164"/>
      <c r="BH35" s="164"/>
    </row>
    <row r="36" spans="1:60">
      <c r="A36" s="190" t="s">
        <v>145</v>
      </c>
      <c r="B36" s="171" t="s">
        <v>56</v>
      </c>
      <c r="C36" s="218" t="s">
        <v>213</v>
      </c>
      <c r="D36" s="173"/>
      <c r="E36" s="176"/>
      <c r="F36" s="187">
        <f>SUM(G37:G45)</f>
        <v>0</v>
      </c>
      <c r="G36" s="188"/>
      <c r="H36" s="181"/>
      <c r="I36" s="195"/>
      <c r="J36" s="54"/>
    </row>
    <row r="37" spans="1:60" outlineLevel="1">
      <c r="A37" s="191">
        <v>12</v>
      </c>
      <c r="B37" s="172" t="s">
        <v>3163</v>
      </c>
      <c r="C37" s="219" t="s">
        <v>3164</v>
      </c>
      <c r="D37" s="174" t="s">
        <v>256</v>
      </c>
      <c r="E37" s="177">
        <v>7</v>
      </c>
      <c r="F37" s="182"/>
      <c r="G37" s="183">
        <f>E37*F37</f>
        <v>0</v>
      </c>
      <c r="H37" s="184"/>
      <c r="I37" s="196" t="s">
        <v>207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>
      <c r="A38" s="191">
        <v>13</v>
      </c>
      <c r="B38" s="172" t="s">
        <v>3166</v>
      </c>
      <c r="C38" s="219" t="s">
        <v>3167</v>
      </c>
      <c r="D38" s="174" t="s">
        <v>256</v>
      </c>
      <c r="E38" s="177">
        <v>7</v>
      </c>
      <c r="F38" s="182"/>
      <c r="G38" s="183">
        <f>E38*F38</f>
        <v>0</v>
      </c>
      <c r="H38" s="184"/>
      <c r="I38" s="196" t="s">
        <v>207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>
      <c r="A39" s="191">
        <v>14</v>
      </c>
      <c r="B39" s="172" t="s">
        <v>467</v>
      </c>
      <c r="C39" s="219" t="s">
        <v>3168</v>
      </c>
      <c r="D39" s="174" t="s">
        <v>256</v>
      </c>
      <c r="E39" s="177">
        <v>7</v>
      </c>
      <c r="F39" s="182"/>
      <c r="G39" s="183">
        <f>E39*F39</f>
        <v>0</v>
      </c>
      <c r="H39" s="184"/>
      <c r="I39" s="196" t="s">
        <v>207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>
      <c r="A40" s="191"/>
      <c r="B40" s="169" t="s">
        <v>477</v>
      </c>
      <c r="C40" s="221"/>
      <c r="D40" s="192"/>
      <c r="E40" s="193"/>
      <c r="F40" s="194"/>
      <c r="G40" s="189"/>
      <c r="H40" s="184"/>
      <c r="I40" s="196"/>
      <c r="J40" s="163"/>
      <c r="K40" s="164">
        <v>1</v>
      </c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ht="22.5" outlineLevel="1">
      <c r="A41" s="191"/>
      <c r="B41" s="169" t="s">
        <v>478</v>
      </c>
      <c r="C41" s="221"/>
      <c r="D41" s="192"/>
      <c r="E41" s="193"/>
      <c r="F41" s="194"/>
      <c r="G41" s="189"/>
      <c r="H41" s="184"/>
      <c r="I41" s="196"/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5" t="str">
        <f>B41</f>
        <v>sypaninou z vhodných hornin tř. 1 - 4 nebo materiálem připraveným podél výkopu ve vzdálenosti do 3 m od jeho kraje, pro jakoukoliv hloubku výkopu a jakoukoliv míru zhutnění,</v>
      </c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>
      <c r="A42" s="191">
        <v>15</v>
      </c>
      <c r="B42" s="172" t="s">
        <v>479</v>
      </c>
      <c r="C42" s="219" t="s">
        <v>480</v>
      </c>
      <c r="D42" s="174" t="s">
        <v>256</v>
      </c>
      <c r="E42" s="177">
        <v>9.8000000000000007</v>
      </c>
      <c r="F42" s="182"/>
      <c r="G42" s="183">
        <f>E42*F42</f>
        <v>0</v>
      </c>
      <c r="H42" s="184" t="s">
        <v>257</v>
      </c>
      <c r="I42" s="196" t="s">
        <v>207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>
      <c r="A43" s="191"/>
      <c r="B43" s="169" t="s">
        <v>490</v>
      </c>
      <c r="C43" s="221"/>
      <c r="D43" s="192"/>
      <c r="E43" s="193"/>
      <c r="F43" s="194"/>
      <c r="G43" s="189"/>
      <c r="H43" s="184"/>
      <c r="I43" s="196"/>
      <c r="J43" s="163"/>
      <c r="K43" s="164">
        <v>1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>
      <c r="A44" s="191"/>
      <c r="B44" s="169" t="s">
        <v>491</v>
      </c>
      <c r="C44" s="221"/>
      <c r="D44" s="192"/>
      <c r="E44" s="193"/>
      <c r="F44" s="194"/>
      <c r="G44" s="189"/>
      <c r="H44" s="184"/>
      <c r="I44" s="196"/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>
      <c r="A45" s="191">
        <v>16</v>
      </c>
      <c r="B45" s="172" t="s">
        <v>492</v>
      </c>
      <c r="C45" s="219" t="s">
        <v>493</v>
      </c>
      <c r="D45" s="174" t="s">
        <v>256</v>
      </c>
      <c r="E45" s="177">
        <v>4.5</v>
      </c>
      <c r="F45" s="182"/>
      <c r="G45" s="183">
        <f>E45*F45</f>
        <v>0</v>
      </c>
      <c r="H45" s="184" t="s">
        <v>494</v>
      </c>
      <c r="I45" s="196" t="s">
        <v>207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>
      <c r="A46" s="190" t="s">
        <v>145</v>
      </c>
      <c r="B46" s="171" t="s">
        <v>2679</v>
      </c>
      <c r="C46" s="218" t="s">
        <v>2680</v>
      </c>
      <c r="D46" s="173"/>
      <c r="E46" s="176"/>
      <c r="F46" s="187">
        <f>SUM(G47:G61)</f>
        <v>0</v>
      </c>
      <c r="G46" s="188"/>
      <c r="H46" s="181"/>
      <c r="I46" s="195"/>
      <c r="J46" s="54"/>
    </row>
    <row r="47" spans="1:60" outlineLevel="1">
      <c r="A47" s="191">
        <v>17</v>
      </c>
      <c r="B47" s="172" t="s">
        <v>4703</v>
      </c>
      <c r="C47" s="219" t="s">
        <v>4704</v>
      </c>
      <c r="D47" s="174" t="s">
        <v>249</v>
      </c>
      <c r="E47" s="177">
        <v>25</v>
      </c>
      <c r="F47" s="182"/>
      <c r="G47" s="183">
        <f>E47*F47</f>
        <v>0</v>
      </c>
      <c r="H47" s="184"/>
      <c r="I47" s="196" t="s">
        <v>151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22.5" outlineLevel="1">
      <c r="A48" s="191"/>
      <c r="B48" s="172"/>
      <c r="C48" s="220" t="s">
        <v>4668</v>
      </c>
      <c r="D48" s="175"/>
      <c r="E48" s="178"/>
      <c r="F48" s="185"/>
      <c r="G48" s="186"/>
      <c r="H48" s="184"/>
      <c r="I48" s="196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5" t="str">
        <f>C48</f>
        <v>Potrubí vyrobené z lineárního vysokohustotního polyethylénu , je určen pro vnější tlakové rozvody vody. Barva potrubí je černá s modrým pruhem.</v>
      </c>
      <c r="BB48" s="164"/>
      <c r="BC48" s="164"/>
      <c r="BD48" s="164"/>
      <c r="BE48" s="164"/>
      <c r="BF48" s="164"/>
      <c r="BG48" s="164"/>
      <c r="BH48" s="164"/>
    </row>
    <row r="49" spans="1:60" outlineLevel="1">
      <c r="A49" s="191">
        <v>18</v>
      </c>
      <c r="B49" s="172" t="s">
        <v>4705</v>
      </c>
      <c r="C49" s="219" t="s">
        <v>4669</v>
      </c>
      <c r="D49" s="174" t="s">
        <v>249</v>
      </c>
      <c r="E49" s="177">
        <v>25</v>
      </c>
      <c r="F49" s="182"/>
      <c r="G49" s="183">
        <f>E49*F49</f>
        <v>0</v>
      </c>
      <c r="H49" s="184"/>
      <c r="I49" s="196" t="s">
        <v>151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>
      <c r="A50" s="191">
        <v>19</v>
      </c>
      <c r="B50" s="172" t="s">
        <v>4706</v>
      </c>
      <c r="C50" s="219" t="s">
        <v>4670</v>
      </c>
      <c r="D50" s="174" t="s">
        <v>3172</v>
      </c>
      <c r="E50" s="177">
        <v>1</v>
      </c>
      <c r="F50" s="182"/>
      <c r="G50" s="183">
        <f>E50*F50</f>
        <v>0</v>
      </c>
      <c r="H50" s="184"/>
      <c r="I50" s="196" t="s">
        <v>151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>
      <c r="A51" s="191">
        <v>20</v>
      </c>
      <c r="B51" s="172" t="s">
        <v>3620</v>
      </c>
      <c r="C51" s="219" t="s">
        <v>4671</v>
      </c>
      <c r="D51" s="174" t="s">
        <v>249</v>
      </c>
      <c r="E51" s="177">
        <v>25</v>
      </c>
      <c r="F51" s="182"/>
      <c r="G51" s="183">
        <f>E51*F51</f>
        <v>0</v>
      </c>
      <c r="H51" s="184"/>
      <c r="I51" s="196" t="s">
        <v>151</v>
      </c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>
        <v>21</v>
      </c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>
      <c r="A52" s="191">
        <v>21</v>
      </c>
      <c r="B52" s="172" t="s">
        <v>3622</v>
      </c>
      <c r="C52" s="219" t="s">
        <v>4672</v>
      </c>
      <c r="D52" s="174" t="s">
        <v>249</v>
      </c>
      <c r="E52" s="177">
        <v>25</v>
      </c>
      <c r="F52" s="182"/>
      <c r="G52" s="183">
        <f>E52*F52</f>
        <v>0</v>
      </c>
      <c r="H52" s="184"/>
      <c r="I52" s="196" t="s">
        <v>151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>
      <c r="A53" s="191">
        <v>22</v>
      </c>
      <c r="B53" s="172" t="s">
        <v>4707</v>
      </c>
      <c r="C53" s="219" t="s">
        <v>4673</v>
      </c>
      <c r="D53" s="174" t="s">
        <v>3172</v>
      </c>
      <c r="E53" s="177">
        <v>25</v>
      </c>
      <c r="F53" s="182"/>
      <c r="G53" s="183">
        <f>E53*F53</f>
        <v>0</v>
      </c>
      <c r="H53" s="184"/>
      <c r="I53" s="196" t="s">
        <v>151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ht="22.5" outlineLevel="1">
      <c r="A54" s="191">
        <v>23</v>
      </c>
      <c r="B54" s="172" t="s">
        <v>4708</v>
      </c>
      <c r="C54" s="219" t="s">
        <v>4709</v>
      </c>
      <c r="D54" s="174" t="s">
        <v>344</v>
      </c>
      <c r="E54" s="177">
        <v>1</v>
      </c>
      <c r="F54" s="182"/>
      <c r="G54" s="183">
        <f>E54*F54</f>
        <v>0</v>
      </c>
      <c r="H54" s="184"/>
      <c r="I54" s="196" t="s">
        <v>151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ht="22.5" outlineLevel="1">
      <c r="A55" s="191">
        <v>24</v>
      </c>
      <c r="B55" s="172" t="s">
        <v>4710</v>
      </c>
      <c r="C55" s="219" t="s">
        <v>4711</v>
      </c>
      <c r="D55" s="174" t="s">
        <v>344</v>
      </c>
      <c r="E55" s="177">
        <v>1</v>
      </c>
      <c r="F55" s="182"/>
      <c r="G55" s="183">
        <f>E55*F55</f>
        <v>0</v>
      </c>
      <c r="H55" s="184"/>
      <c r="I55" s="196" t="s">
        <v>151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>
      <c r="A56" s="191">
        <v>25</v>
      </c>
      <c r="B56" s="172" t="s">
        <v>4712</v>
      </c>
      <c r="C56" s="219" t="s">
        <v>4713</v>
      </c>
      <c r="D56" s="174" t="s">
        <v>344</v>
      </c>
      <c r="E56" s="177">
        <v>1</v>
      </c>
      <c r="F56" s="182"/>
      <c r="G56" s="183">
        <f>E56*F56</f>
        <v>0</v>
      </c>
      <c r="H56" s="184"/>
      <c r="I56" s="196" t="s">
        <v>151</v>
      </c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>
        <v>21</v>
      </c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>
      <c r="A57" s="191">
        <v>26</v>
      </c>
      <c r="B57" s="172" t="s">
        <v>4714</v>
      </c>
      <c r="C57" s="219" t="s">
        <v>4715</v>
      </c>
      <c r="D57" s="174" t="s">
        <v>344</v>
      </c>
      <c r="E57" s="177">
        <v>1</v>
      </c>
      <c r="F57" s="182"/>
      <c r="G57" s="183">
        <f>E57*F57</f>
        <v>0</v>
      </c>
      <c r="H57" s="184"/>
      <c r="I57" s="196" t="s">
        <v>151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>
      <c r="A58" s="191">
        <v>27</v>
      </c>
      <c r="B58" s="172" t="s">
        <v>4716</v>
      </c>
      <c r="C58" s="219" t="s">
        <v>4717</v>
      </c>
      <c r="D58" s="174" t="s">
        <v>344</v>
      </c>
      <c r="E58" s="177">
        <v>1</v>
      </c>
      <c r="F58" s="182"/>
      <c r="G58" s="183">
        <f>E58*F58</f>
        <v>0</v>
      </c>
      <c r="H58" s="184"/>
      <c r="I58" s="196" t="s">
        <v>151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ht="22.5" outlineLevel="1">
      <c r="A59" s="191">
        <v>28</v>
      </c>
      <c r="B59" s="172" t="s">
        <v>4718</v>
      </c>
      <c r="C59" s="219" t="s">
        <v>4719</v>
      </c>
      <c r="D59" s="174" t="s">
        <v>344</v>
      </c>
      <c r="E59" s="177">
        <v>1</v>
      </c>
      <c r="F59" s="182"/>
      <c r="G59" s="183">
        <f>E59*F59</f>
        <v>0</v>
      </c>
      <c r="H59" s="184"/>
      <c r="I59" s="196" t="s">
        <v>151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>
      <c r="A60" s="191">
        <v>29</v>
      </c>
      <c r="B60" s="172" t="s">
        <v>4720</v>
      </c>
      <c r="C60" s="219" t="s">
        <v>4721</v>
      </c>
      <c r="D60" s="174" t="s">
        <v>344</v>
      </c>
      <c r="E60" s="177">
        <v>1</v>
      </c>
      <c r="F60" s="182"/>
      <c r="G60" s="183">
        <f>E60*F60</f>
        <v>0</v>
      </c>
      <c r="H60" s="184"/>
      <c r="I60" s="196" t="s">
        <v>151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>
      <c r="A61" s="191">
        <v>30</v>
      </c>
      <c r="B61" s="172" t="s">
        <v>4722</v>
      </c>
      <c r="C61" s="219" t="s">
        <v>4723</v>
      </c>
      <c r="D61" s="174" t="s">
        <v>344</v>
      </c>
      <c r="E61" s="177">
        <v>1</v>
      </c>
      <c r="F61" s="182"/>
      <c r="G61" s="183">
        <f>E61*F61</f>
        <v>0</v>
      </c>
      <c r="H61" s="184"/>
      <c r="I61" s="196" t="s">
        <v>151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>
      <c r="A62" s="190" t="s">
        <v>145</v>
      </c>
      <c r="B62" s="171" t="s">
        <v>724</v>
      </c>
      <c r="C62" s="218" t="s">
        <v>725</v>
      </c>
      <c r="D62" s="173"/>
      <c r="E62" s="176"/>
      <c r="F62" s="187">
        <f>SUM(G63:G63)</f>
        <v>0</v>
      </c>
      <c r="G62" s="188"/>
      <c r="H62" s="181"/>
      <c r="I62" s="195"/>
    </row>
    <row r="63" spans="1:60" ht="13.5" outlineLevel="1" thickBot="1">
      <c r="A63" s="206">
        <v>31</v>
      </c>
      <c r="B63" s="207" t="s">
        <v>3274</v>
      </c>
      <c r="C63" s="222" t="s">
        <v>3275</v>
      </c>
      <c r="D63" s="208" t="s">
        <v>426</v>
      </c>
      <c r="E63" s="209">
        <v>23.22</v>
      </c>
      <c r="F63" s="210"/>
      <c r="G63" s="211">
        <f>E63*F63</f>
        <v>0</v>
      </c>
      <c r="H63" s="212"/>
      <c r="I63" s="213" t="s">
        <v>207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hidden="1">
      <c r="C64" s="105"/>
      <c r="AK64">
        <f>SUM(AK1:AK63)</f>
        <v>0</v>
      </c>
      <c r="AL64">
        <f>SUM(AL1:AL63)</f>
        <v>0</v>
      </c>
      <c r="AN64">
        <v>15</v>
      </c>
      <c r="AO64">
        <v>21</v>
      </c>
    </row>
    <row r="65" spans="1:41" ht="13.5" hidden="1" thickBot="1">
      <c r="A65" s="235"/>
      <c r="B65" s="236" t="s">
        <v>212</v>
      </c>
      <c r="C65" s="242"/>
      <c r="D65" s="237"/>
      <c r="E65" s="237"/>
      <c r="F65" s="237"/>
      <c r="G65" s="238">
        <f>F8+F30+F36+F46+F62</f>
        <v>0</v>
      </c>
      <c r="AN65">
        <f>SUMIF(AM8:AM64,AN64,G8:G64)</f>
        <v>0</v>
      </c>
      <c r="AO65">
        <f>SUMIF(AM8:AM64,AO64,G8:G64)</f>
        <v>0</v>
      </c>
    </row>
  </sheetData>
  <sheetProtection password="D8FF" sheet="1"/>
  <mergeCells count="30">
    <mergeCell ref="B41:G41"/>
    <mergeCell ref="B43:G43"/>
    <mergeCell ref="B44:G44"/>
    <mergeCell ref="F46:G46"/>
    <mergeCell ref="C48:G48"/>
    <mergeCell ref="F62:G62"/>
    <mergeCell ref="B31:G31"/>
    <mergeCell ref="B32:G32"/>
    <mergeCell ref="C34:G34"/>
    <mergeCell ref="C35:G35"/>
    <mergeCell ref="F36:G36"/>
    <mergeCell ref="B40:G40"/>
    <mergeCell ref="B21:G21"/>
    <mergeCell ref="B22:G22"/>
    <mergeCell ref="B24:G24"/>
    <mergeCell ref="B25:G25"/>
    <mergeCell ref="B26:G26"/>
    <mergeCell ref="F30:G30"/>
    <mergeCell ref="B12:G12"/>
    <mergeCell ref="B13:G13"/>
    <mergeCell ref="B15:G15"/>
    <mergeCell ref="B16:G16"/>
    <mergeCell ref="B18:G18"/>
    <mergeCell ref="B19:G19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horizontalDpi="0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46</vt:i4>
      </vt:variant>
    </vt:vector>
  </HeadingPairs>
  <TitlesOfParts>
    <vt:vector size="80" baseType="lpstr">
      <vt:lpstr>Uchazeč</vt:lpstr>
      <vt:lpstr>Stavba</vt:lpstr>
      <vt:lpstr>VzorObjekt</vt:lpstr>
      <vt:lpstr>VzorPolozky</vt:lpstr>
      <vt:lpstr>Rekapitulace Objekt 1</vt:lpstr>
      <vt:lpstr>1 0000 Pol</vt:lpstr>
      <vt:lpstr>1 0101 Pol</vt:lpstr>
      <vt:lpstr>1 0201 Pol</vt:lpstr>
      <vt:lpstr>1 0202 Pol</vt:lpstr>
      <vt:lpstr>1 0204 Pol</vt:lpstr>
      <vt:lpstr>1 0205 Pol</vt:lpstr>
      <vt:lpstr>1 0210 Pol</vt:lpstr>
      <vt:lpstr>1 0215 Pol</vt:lpstr>
      <vt:lpstr>1 0216 Pol</vt:lpstr>
      <vt:lpstr>1 0217 Pol</vt:lpstr>
      <vt:lpstr>1 0218 Pol</vt:lpstr>
      <vt:lpstr>1 0219 Pol</vt:lpstr>
      <vt:lpstr>1 0220 Pol</vt:lpstr>
      <vt:lpstr>1 0301 Pol</vt:lpstr>
      <vt:lpstr>1 0302 Pol</vt:lpstr>
      <vt:lpstr>1 0303 Pol</vt:lpstr>
      <vt:lpstr>1 0304 Pol</vt:lpstr>
      <vt:lpstr>1 0311 Pol</vt:lpstr>
      <vt:lpstr>1 0321 Pol</vt:lpstr>
      <vt:lpstr>1 0322 Pol</vt:lpstr>
      <vt:lpstr>1 0323 Pol</vt:lpstr>
      <vt:lpstr>1 0331 Pol</vt:lpstr>
      <vt:lpstr>1 0332 Pol</vt:lpstr>
      <vt:lpstr>1 0401 Pol</vt:lpstr>
      <vt:lpstr>Rekapitulace Objekt 2</vt:lpstr>
      <vt:lpstr>2 0901 Pol</vt:lpstr>
      <vt:lpstr>2 0911 Pol</vt:lpstr>
      <vt:lpstr>2 0912 Pol</vt:lpstr>
      <vt:lpstr>2 0913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 0000 Pol'!Oblast_tisku</vt:lpstr>
      <vt:lpstr>'1 0101 Pol'!Oblast_tisku</vt:lpstr>
      <vt:lpstr>'1 0201 Pol'!Oblast_tisku</vt:lpstr>
      <vt:lpstr>'1 0202 Pol'!Oblast_tisku</vt:lpstr>
      <vt:lpstr>'1 0204 Pol'!Oblast_tisku</vt:lpstr>
      <vt:lpstr>'1 0205 Pol'!Oblast_tisku</vt:lpstr>
      <vt:lpstr>'1 0210 Pol'!Oblast_tisku</vt:lpstr>
      <vt:lpstr>'1 0215 Pol'!Oblast_tisku</vt:lpstr>
      <vt:lpstr>'1 0216 Pol'!Oblast_tisku</vt:lpstr>
      <vt:lpstr>'1 0217 Pol'!Oblast_tisku</vt:lpstr>
      <vt:lpstr>'1 0218 Pol'!Oblast_tisku</vt:lpstr>
      <vt:lpstr>'1 0219 Pol'!Oblast_tisku</vt:lpstr>
      <vt:lpstr>'1 0220 Pol'!Oblast_tisku</vt:lpstr>
      <vt:lpstr>'1 0301 Pol'!Oblast_tisku</vt:lpstr>
      <vt:lpstr>'1 0302 Pol'!Oblast_tisku</vt:lpstr>
      <vt:lpstr>'1 0303 Pol'!Oblast_tisku</vt:lpstr>
      <vt:lpstr>'1 0304 Pol'!Oblast_tisku</vt:lpstr>
      <vt:lpstr>'1 0311 Pol'!Oblast_tisku</vt:lpstr>
      <vt:lpstr>'1 0321 Pol'!Oblast_tisku</vt:lpstr>
      <vt:lpstr>'1 0322 Pol'!Oblast_tisku</vt:lpstr>
      <vt:lpstr>'1 0323 Pol'!Oblast_tisku</vt:lpstr>
      <vt:lpstr>'1 0331 Pol'!Oblast_tisku</vt:lpstr>
      <vt:lpstr>'1 0332 Pol'!Oblast_tisku</vt:lpstr>
      <vt:lpstr>'1 0401 Pol'!Oblast_tisku</vt:lpstr>
      <vt:lpstr>'2 0901 Pol'!Oblast_tisku</vt:lpstr>
      <vt:lpstr>'2 0911 Pol'!Oblast_tisku</vt:lpstr>
      <vt:lpstr>'2 0912 Pol'!Oblast_tisku</vt:lpstr>
      <vt:lpstr>'2 0913 Pol'!Oblast_tisku</vt:lpstr>
      <vt:lpstr>'Rekapitulace Objekt 1'!Oblast_tisku</vt:lpstr>
      <vt:lpstr>'Rekapitulace Objekt 2'!Oblast_tisku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wmjk1</cp:lastModifiedBy>
  <cp:lastPrinted>2012-06-29T07:38:16Z</cp:lastPrinted>
  <dcterms:created xsi:type="dcterms:W3CDTF">2009-04-08T07:15:50Z</dcterms:created>
  <dcterms:modified xsi:type="dcterms:W3CDTF">2016-03-10T11:09:02Z</dcterms:modified>
</cp:coreProperties>
</file>