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3256" windowHeight="13176" activeTab="4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Pol'!$A$1:$Y$142</definedName>
    <definedName name="_xlnm.Print_Area" localSheetId="4">'01 2 Pol'!$A$1:$Y$115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64" i="1" s="1"/>
  <c r="J63" i="1" s="1"/>
  <c r="I57" i="1"/>
  <c r="I16" i="1" s="1"/>
  <c r="I56" i="1"/>
  <c r="I55" i="1"/>
  <c r="G43" i="1"/>
  <c r="F43" i="1"/>
  <c r="G42" i="1"/>
  <c r="F42" i="1"/>
  <c r="G41" i="1"/>
  <c r="F41" i="1"/>
  <c r="G39" i="1"/>
  <c r="F39" i="1"/>
  <c r="G114" i="13"/>
  <c r="BA88" i="13"/>
  <c r="BA78" i="13"/>
  <c r="BA66" i="13"/>
  <c r="BA46" i="13"/>
  <c r="BA36" i="13"/>
  <c r="BA30" i="13"/>
  <c r="BA25" i="13"/>
  <c r="BA20" i="13"/>
  <c r="BA15" i="13"/>
  <c r="BA10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4" i="13"/>
  <c r="I14" i="13"/>
  <c r="K14" i="13"/>
  <c r="M14" i="13"/>
  <c r="O14" i="13"/>
  <c r="Q14" i="13"/>
  <c r="V14" i="13"/>
  <c r="G19" i="13"/>
  <c r="I19" i="13"/>
  <c r="K19" i="13"/>
  <c r="M19" i="13"/>
  <c r="O19" i="13"/>
  <c r="Q19" i="13"/>
  <c r="V19" i="13"/>
  <c r="G24" i="13"/>
  <c r="M24" i="13" s="1"/>
  <c r="I24" i="13"/>
  <c r="K24" i="13"/>
  <c r="O24" i="13"/>
  <c r="O8" i="13" s="1"/>
  <c r="Q24" i="13"/>
  <c r="V24" i="13"/>
  <c r="G29" i="13"/>
  <c r="M29" i="13" s="1"/>
  <c r="I29" i="13"/>
  <c r="K29" i="13"/>
  <c r="O29" i="13"/>
  <c r="Q29" i="13"/>
  <c r="V29" i="13"/>
  <c r="G35" i="13"/>
  <c r="I35" i="13"/>
  <c r="I34" i="13" s="1"/>
  <c r="K35" i="13"/>
  <c r="M35" i="13"/>
  <c r="O35" i="13"/>
  <c r="Q35" i="13"/>
  <c r="Q34" i="13" s="1"/>
  <c r="V35" i="13"/>
  <c r="G40" i="13"/>
  <c r="G34" i="13" s="1"/>
  <c r="I40" i="13"/>
  <c r="K40" i="13"/>
  <c r="O40" i="13"/>
  <c r="O34" i="13" s="1"/>
  <c r="Q40" i="13"/>
  <c r="V40" i="13"/>
  <c r="G45" i="13"/>
  <c r="I45" i="13"/>
  <c r="K45" i="13"/>
  <c r="M45" i="13"/>
  <c r="O45" i="13"/>
  <c r="Q45" i="13"/>
  <c r="V45" i="13"/>
  <c r="G50" i="13"/>
  <c r="M50" i="13" s="1"/>
  <c r="I50" i="13"/>
  <c r="K50" i="13"/>
  <c r="K34" i="13" s="1"/>
  <c r="O50" i="13"/>
  <c r="Q50" i="13"/>
  <c r="V50" i="13"/>
  <c r="V34" i="13" s="1"/>
  <c r="G55" i="13"/>
  <c r="I55" i="13"/>
  <c r="K55" i="13"/>
  <c r="M55" i="13"/>
  <c r="O55" i="13"/>
  <c r="Q55" i="13"/>
  <c r="V55" i="13"/>
  <c r="G60" i="13"/>
  <c r="M60" i="13" s="1"/>
  <c r="I60" i="13"/>
  <c r="K60" i="13"/>
  <c r="O60" i="13"/>
  <c r="Q60" i="13"/>
  <c r="V60" i="13"/>
  <c r="G65" i="13"/>
  <c r="I65" i="13"/>
  <c r="K65" i="13"/>
  <c r="M65" i="13"/>
  <c r="O65" i="13"/>
  <c r="Q65" i="13"/>
  <c r="V65" i="13"/>
  <c r="G70" i="13"/>
  <c r="M70" i="13" s="1"/>
  <c r="I70" i="13"/>
  <c r="K70" i="13"/>
  <c r="O70" i="13"/>
  <c r="Q70" i="13"/>
  <c r="V70" i="13"/>
  <c r="G72" i="13"/>
  <c r="I72" i="13"/>
  <c r="K72" i="13"/>
  <c r="M72" i="13"/>
  <c r="O72" i="13"/>
  <c r="Q72" i="13"/>
  <c r="V72" i="13"/>
  <c r="G77" i="13"/>
  <c r="M77" i="13" s="1"/>
  <c r="I77" i="13"/>
  <c r="K77" i="13"/>
  <c r="O77" i="13"/>
  <c r="Q77" i="13"/>
  <c r="V77" i="13"/>
  <c r="G82" i="13"/>
  <c r="I82" i="13"/>
  <c r="K82" i="13"/>
  <c r="M82" i="13"/>
  <c r="O82" i="13"/>
  <c r="Q82" i="13"/>
  <c r="V82" i="13"/>
  <c r="G87" i="13"/>
  <c r="M87" i="13" s="1"/>
  <c r="I87" i="13"/>
  <c r="K87" i="13"/>
  <c r="O87" i="13"/>
  <c r="Q87" i="13"/>
  <c r="V87" i="13"/>
  <c r="G92" i="13"/>
  <c r="I92" i="13"/>
  <c r="K92" i="13"/>
  <c r="M92" i="13"/>
  <c r="O92" i="13"/>
  <c r="Q92" i="13"/>
  <c r="V92" i="13"/>
  <c r="G97" i="13"/>
  <c r="G98" i="13"/>
  <c r="I98" i="13"/>
  <c r="I97" i="13" s="1"/>
  <c r="K98" i="13"/>
  <c r="M98" i="13"/>
  <c r="O98" i="13"/>
  <c r="Q98" i="13"/>
  <c r="Q97" i="13" s="1"/>
  <c r="V98" i="13"/>
  <c r="G105" i="13"/>
  <c r="M105" i="13" s="1"/>
  <c r="I105" i="13"/>
  <c r="K105" i="13"/>
  <c r="K97" i="13" s="1"/>
  <c r="O105" i="13"/>
  <c r="O97" i="13" s="1"/>
  <c r="Q105" i="13"/>
  <c r="V105" i="13"/>
  <c r="V97" i="13" s="1"/>
  <c r="AE114" i="13"/>
  <c r="AF114" i="13"/>
  <c r="G141" i="12"/>
  <c r="BA139" i="12"/>
  <c r="BA137" i="12"/>
  <c r="BA133" i="12"/>
  <c r="BA130" i="12"/>
  <c r="BA127" i="12"/>
  <c r="BA125" i="12"/>
  <c r="BA123" i="12"/>
  <c r="BA121" i="12"/>
  <c r="BA117" i="12"/>
  <c r="BA115" i="12"/>
  <c r="BA113" i="12"/>
  <c r="BA111" i="12"/>
  <c r="BA103" i="12"/>
  <c r="BA66" i="12"/>
  <c r="BA63" i="12"/>
  <c r="BA33" i="12"/>
  <c r="BA32" i="12"/>
  <c r="BA29" i="12"/>
  <c r="BA28" i="12"/>
  <c r="BA25" i="12"/>
  <c r="BA24" i="12"/>
  <c r="BA21" i="12"/>
  <c r="BA20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O8" i="12" s="1"/>
  <c r="Q17" i="12"/>
  <c r="V17" i="12"/>
  <c r="G19" i="12"/>
  <c r="I19" i="12"/>
  <c r="K19" i="12"/>
  <c r="M19" i="12"/>
  <c r="O19" i="12"/>
  <c r="Q19" i="12"/>
  <c r="V19" i="12"/>
  <c r="G23" i="12"/>
  <c r="I23" i="12"/>
  <c r="K23" i="12"/>
  <c r="M23" i="12"/>
  <c r="O23" i="12"/>
  <c r="Q23" i="12"/>
  <c r="V23" i="12"/>
  <c r="G27" i="12"/>
  <c r="I27" i="12"/>
  <c r="K27" i="12"/>
  <c r="M27" i="12"/>
  <c r="O27" i="12"/>
  <c r="Q27" i="12"/>
  <c r="V27" i="12"/>
  <c r="G31" i="12"/>
  <c r="M31" i="12" s="1"/>
  <c r="I31" i="12"/>
  <c r="K31" i="12"/>
  <c r="O31" i="12"/>
  <c r="Q31" i="12"/>
  <c r="V31" i="12"/>
  <c r="G35" i="12"/>
  <c r="I35" i="12"/>
  <c r="K35" i="12"/>
  <c r="M35" i="12"/>
  <c r="O35" i="12"/>
  <c r="Q35" i="12"/>
  <c r="V35" i="12"/>
  <c r="G39" i="12"/>
  <c r="I39" i="12"/>
  <c r="K39" i="12"/>
  <c r="M39" i="12"/>
  <c r="O39" i="12"/>
  <c r="Q39" i="12"/>
  <c r="V39" i="12"/>
  <c r="G41" i="12"/>
  <c r="I41" i="12"/>
  <c r="K41" i="12"/>
  <c r="M41" i="12"/>
  <c r="O41" i="12"/>
  <c r="Q41" i="12"/>
  <c r="V41" i="12"/>
  <c r="G45" i="12"/>
  <c r="O45" i="12"/>
  <c r="G46" i="12"/>
  <c r="M46" i="12" s="1"/>
  <c r="M45" i="12" s="1"/>
  <c r="I46" i="12"/>
  <c r="I45" i="12" s="1"/>
  <c r="K46" i="12"/>
  <c r="K45" i="12" s="1"/>
  <c r="O46" i="12"/>
  <c r="Q46" i="12"/>
  <c r="Q45" i="12" s="1"/>
  <c r="V46" i="12"/>
  <c r="V45" i="12" s="1"/>
  <c r="G52" i="12"/>
  <c r="G51" i="12" s="1"/>
  <c r="I52" i="12"/>
  <c r="I51" i="12" s="1"/>
  <c r="K52" i="12"/>
  <c r="M52" i="12"/>
  <c r="O52" i="12"/>
  <c r="O51" i="12" s="1"/>
  <c r="Q52" i="12"/>
  <c r="Q51" i="12" s="1"/>
  <c r="V52" i="12"/>
  <c r="G54" i="12"/>
  <c r="M54" i="12" s="1"/>
  <c r="I54" i="12"/>
  <c r="K54" i="12"/>
  <c r="O54" i="12"/>
  <c r="Q54" i="12"/>
  <c r="V54" i="12"/>
  <c r="G56" i="12"/>
  <c r="I56" i="12"/>
  <c r="K56" i="12"/>
  <c r="M56" i="12"/>
  <c r="O56" i="12"/>
  <c r="Q56" i="12"/>
  <c r="V56" i="12"/>
  <c r="G58" i="12"/>
  <c r="M58" i="12" s="1"/>
  <c r="I58" i="12"/>
  <c r="K58" i="12"/>
  <c r="K51" i="12" s="1"/>
  <c r="O58" i="12"/>
  <c r="Q58" i="12"/>
  <c r="V58" i="12"/>
  <c r="V51" i="12" s="1"/>
  <c r="G60" i="12"/>
  <c r="I60" i="12"/>
  <c r="K60" i="12"/>
  <c r="M60" i="12"/>
  <c r="O60" i="12"/>
  <c r="Q60" i="12"/>
  <c r="V60" i="12"/>
  <c r="G62" i="12"/>
  <c r="M62" i="12" s="1"/>
  <c r="I62" i="12"/>
  <c r="K62" i="12"/>
  <c r="O62" i="12"/>
  <c r="Q62" i="12"/>
  <c r="V62" i="12"/>
  <c r="G65" i="12"/>
  <c r="I65" i="12"/>
  <c r="K65" i="12"/>
  <c r="M65" i="12"/>
  <c r="O65" i="12"/>
  <c r="Q65" i="12"/>
  <c r="V65" i="12"/>
  <c r="G68" i="12"/>
  <c r="M68" i="12" s="1"/>
  <c r="I68" i="12"/>
  <c r="K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I71" i="12" s="1"/>
  <c r="K72" i="12"/>
  <c r="M72" i="12"/>
  <c r="O72" i="12"/>
  <c r="Q72" i="12"/>
  <c r="Q71" i="12" s="1"/>
  <c r="V72" i="12"/>
  <c r="G74" i="12"/>
  <c r="M74" i="12" s="1"/>
  <c r="I74" i="12"/>
  <c r="K74" i="12"/>
  <c r="K71" i="12" s="1"/>
  <c r="O74" i="12"/>
  <c r="Q74" i="12"/>
  <c r="V74" i="12"/>
  <c r="V71" i="12" s="1"/>
  <c r="G76" i="12"/>
  <c r="I76" i="12"/>
  <c r="K76" i="12"/>
  <c r="M76" i="12"/>
  <c r="O76" i="12"/>
  <c r="Q76" i="12"/>
  <c r="V76" i="12"/>
  <c r="G78" i="12"/>
  <c r="M78" i="12" s="1"/>
  <c r="I78" i="12"/>
  <c r="K78" i="12"/>
  <c r="O78" i="12"/>
  <c r="O71" i="12" s="1"/>
  <c r="Q78" i="12"/>
  <c r="V78" i="12"/>
  <c r="G80" i="12"/>
  <c r="I80" i="12"/>
  <c r="K80" i="12"/>
  <c r="M80" i="12"/>
  <c r="O80" i="12"/>
  <c r="Q80" i="12"/>
  <c r="V80" i="12"/>
  <c r="G82" i="12"/>
  <c r="M82" i="12" s="1"/>
  <c r="I82" i="12"/>
  <c r="K82" i="12"/>
  <c r="O82" i="12"/>
  <c r="Q82" i="12"/>
  <c r="V82" i="12"/>
  <c r="G84" i="12"/>
  <c r="I84" i="12"/>
  <c r="K84" i="12"/>
  <c r="M84" i="12"/>
  <c r="O84" i="12"/>
  <c r="Q84" i="12"/>
  <c r="V84" i="12"/>
  <c r="G88" i="12"/>
  <c r="M88" i="12" s="1"/>
  <c r="I88" i="12"/>
  <c r="K88" i="12"/>
  <c r="O88" i="12"/>
  <c r="Q88" i="12"/>
  <c r="V88" i="12"/>
  <c r="G91" i="12"/>
  <c r="I91" i="12"/>
  <c r="K91" i="12"/>
  <c r="M91" i="12"/>
  <c r="O91" i="12"/>
  <c r="Q91" i="12"/>
  <c r="V91" i="12"/>
  <c r="G95" i="12"/>
  <c r="M95" i="12" s="1"/>
  <c r="I95" i="12"/>
  <c r="K95" i="12"/>
  <c r="O95" i="12"/>
  <c r="Q95" i="12"/>
  <c r="V95" i="12"/>
  <c r="G98" i="12"/>
  <c r="I98" i="12"/>
  <c r="K98" i="12"/>
  <c r="M98" i="12"/>
  <c r="O98" i="12"/>
  <c r="Q98" i="12"/>
  <c r="V98" i="12"/>
  <c r="G101" i="12"/>
  <c r="K101" i="12"/>
  <c r="O101" i="12"/>
  <c r="V101" i="12"/>
  <c r="G102" i="12"/>
  <c r="I102" i="12"/>
  <c r="I101" i="12" s="1"/>
  <c r="K102" i="12"/>
  <c r="M102" i="12"/>
  <c r="M101" i="12" s="1"/>
  <c r="O102" i="12"/>
  <c r="Q102" i="12"/>
  <c r="Q101" i="12" s="1"/>
  <c r="V102" i="12"/>
  <c r="G105" i="12"/>
  <c r="K105" i="12"/>
  <c r="O105" i="12"/>
  <c r="V105" i="12"/>
  <c r="G106" i="12"/>
  <c r="I106" i="12"/>
  <c r="I105" i="12" s="1"/>
  <c r="K106" i="12"/>
  <c r="M106" i="12"/>
  <c r="M105" i="12" s="1"/>
  <c r="O106" i="12"/>
  <c r="Q106" i="12"/>
  <c r="Q105" i="12" s="1"/>
  <c r="V106" i="12"/>
  <c r="G109" i="12"/>
  <c r="G110" i="12"/>
  <c r="I110" i="12"/>
  <c r="I109" i="12" s="1"/>
  <c r="K110" i="12"/>
  <c r="M110" i="12"/>
  <c r="O110" i="12"/>
  <c r="Q110" i="12"/>
  <c r="Q109" i="12" s="1"/>
  <c r="V110" i="12"/>
  <c r="G112" i="12"/>
  <c r="M112" i="12" s="1"/>
  <c r="I112" i="12"/>
  <c r="K112" i="12"/>
  <c r="K109" i="12" s="1"/>
  <c r="O112" i="12"/>
  <c r="Q112" i="12"/>
  <c r="V112" i="12"/>
  <c r="V109" i="12" s="1"/>
  <c r="G114" i="12"/>
  <c r="I114" i="12"/>
  <c r="K114" i="12"/>
  <c r="M114" i="12"/>
  <c r="O114" i="12"/>
  <c r="Q114" i="12"/>
  <c r="V114" i="12"/>
  <c r="G116" i="12"/>
  <c r="M116" i="12" s="1"/>
  <c r="I116" i="12"/>
  <c r="K116" i="12"/>
  <c r="O116" i="12"/>
  <c r="O109" i="12" s="1"/>
  <c r="Q116" i="12"/>
  <c r="V116" i="12"/>
  <c r="G118" i="12"/>
  <c r="I118" i="12"/>
  <c r="K118" i="12"/>
  <c r="M118" i="12"/>
  <c r="O118" i="12"/>
  <c r="Q118" i="12"/>
  <c r="V118" i="12"/>
  <c r="G120" i="12"/>
  <c r="M120" i="12" s="1"/>
  <c r="I120" i="12"/>
  <c r="K120" i="12"/>
  <c r="O120" i="12"/>
  <c r="Q120" i="12"/>
  <c r="V120" i="12"/>
  <c r="G122" i="12"/>
  <c r="I122" i="12"/>
  <c r="K122" i="12"/>
  <c r="M122" i="12"/>
  <c r="O122" i="12"/>
  <c r="Q122" i="12"/>
  <c r="V122" i="12"/>
  <c r="G124" i="12"/>
  <c r="M124" i="12" s="1"/>
  <c r="I124" i="12"/>
  <c r="K124" i="12"/>
  <c r="O124" i="12"/>
  <c r="Q124" i="12"/>
  <c r="V124" i="12"/>
  <c r="G126" i="12"/>
  <c r="I126" i="12"/>
  <c r="K126" i="12"/>
  <c r="M126" i="12"/>
  <c r="O126" i="12"/>
  <c r="Q126" i="12"/>
  <c r="V126" i="12"/>
  <c r="G128" i="12"/>
  <c r="M128" i="12" s="1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1" i="12"/>
  <c r="K131" i="12"/>
  <c r="O131" i="12"/>
  <c r="V131" i="12"/>
  <c r="G132" i="12"/>
  <c r="I132" i="12"/>
  <c r="I131" i="12" s="1"/>
  <c r="K132" i="12"/>
  <c r="M132" i="12"/>
  <c r="M131" i="12" s="1"/>
  <c r="O132" i="12"/>
  <c r="Q132" i="12"/>
  <c r="Q131" i="12" s="1"/>
  <c r="V132" i="12"/>
  <c r="K134" i="12"/>
  <c r="V134" i="12"/>
  <c r="G135" i="12"/>
  <c r="I135" i="12"/>
  <c r="I134" i="12" s="1"/>
  <c r="K135" i="12"/>
  <c r="M135" i="12"/>
  <c r="O135" i="12"/>
  <c r="Q135" i="12"/>
  <c r="Q134" i="12" s="1"/>
  <c r="V135" i="12"/>
  <c r="G136" i="12"/>
  <c r="G134" i="12" s="1"/>
  <c r="I136" i="12"/>
  <c r="K136" i="12"/>
  <c r="O136" i="12"/>
  <c r="O134" i="12" s="1"/>
  <c r="Q136" i="12"/>
  <c r="V136" i="12"/>
  <c r="G138" i="12"/>
  <c r="I138" i="12"/>
  <c r="K138" i="12"/>
  <c r="M138" i="12"/>
  <c r="O138" i="12"/>
  <c r="Q138" i="12"/>
  <c r="V138" i="12"/>
  <c r="AE141" i="12"/>
  <c r="I20" i="1"/>
  <c r="I19" i="1"/>
  <c r="I18" i="1"/>
  <c r="I17" i="1"/>
  <c r="F44" i="1"/>
  <c r="G23" i="1" s="1"/>
  <c r="G44" i="1"/>
  <c r="G25" i="1" s="1"/>
  <c r="A25" i="1" s="1"/>
  <c r="H43" i="1"/>
  <c r="I43" i="1" s="1"/>
  <c r="H42" i="1"/>
  <c r="I42" i="1" s="1"/>
  <c r="H41" i="1"/>
  <c r="I41" i="1" s="1"/>
  <c r="H40" i="1"/>
  <c r="H39" i="1"/>
  <c r="I39" i="1" s="1"/>
  <c r="I44" i="1" s="1"/>
  <c r="J57" i="1" l="1"/>
  <c r="J61" i="1"/>
  <c r="J56" i="1"/>
  <c r="J59" i="1"/>
  <c r="J55" i="1"/>
  <c r="J58" i="1"/>
  <c r="J60" i="1"/>
  <c r="J62" i="1"/>
  <c r="G26" i="1"/>
  <c r="A26" i="1"/>
  <c r="A23" i="1"/>
  <c r="G28" i="1"/>
  <c r="M97" i="13"/>
  <c r="M8" i="13"/>
  <c r="M34" i="13"/>
  <c r="G8" i="13"/>
  <c r="M40" i="13"/>
  <c r="M71" i="12"/>
  <c r="M8" i="12"/>
  <c r="M109" i="12"/>
  <c r="M51" i="12"/>
  <c r="G71" i="12"/>
  <c r="G8" i="12"/>
  <c r="AF141" i="12"/>
  <c r="M136" i="12"/>
  <c r="M134" i="12" s="1"/>
  <c r="J42" i="1"/>
  <c r="J41" i="1"/>
  <c r="J39" i="1"/>
  <c r="J44" i="1" s="1"/>
  <c r="J43" i="1"/>
  <c r="H44" i="1"/>
  <c r="I21" i="1"/>
  <c r="J28" i="1"/>
  <c r="J26" i="1"/>
  <c r="G38" i="1"/>
  <c r="F38" i="1"/>
  <c r="J23" i="1"/>
  <c r="J24" i="1"/>
  <c r="J25" i="1"/>
  <c r="J27" i="1"/>
  <c r="E24" i="1"/>
  <c r="E26" i="1"/>
  <c r="J64" i="1" l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<sst xmlns="http://schemas.openxmlformats.org/spreadsheetml/2006/main" count="1132" uniqueCount="393">
  <si>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</si>
  <si>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</si>
  <si>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</si>
  <si>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</si>
  <si>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</si>
  <si>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</si>
  <si>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</si>
  <si>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</si>
  <si>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</si>
  <si>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</si>
  <si>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</si>
  <si>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</si>
  <si>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</si>
  <si>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</si>
  <si>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</si>
  <si>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</si>
  <si>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</si>
  <si>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</si>
  <si>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</si>
  <si>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</si>
  <si>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</si>
  <si>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</si>
  <si>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</si>
  <si>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</si>
  <si>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</si>
  <si>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</si>
  <si>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</si>
  <si>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</si>
  <si>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</si>
  <si>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</si>
  <si>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</si>
  <si>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</si>
  <si>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</si>
  <si>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</si>
  <si>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</si>
  <si>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</si>
  <si>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</si>
  <si>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</si>
  <si>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</si>
  <si>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</si>
  <si>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</si>
  <si>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</si>
  <si>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</si>
  <si>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04</t>
  </si>
  <si>
    <t>Metropolitka Třebíč</t>
  </si>
  <si>
    <t>Stavba</t>
  </si>
  <si>
    <t>Stavební objekt</t>
  </si>
  <si>
    <t>01</t>
  </si>
  <si>
    <t>Objekt</t>
  </si>
  <si>
    <t>Rekonstrukce chodníků</t>
  </si>
  <si>
    <t>2</t>
  </si>
  <si>
    <t>ZEM - ZEMNÍ PRÁCE</t>
  </si>
  <si>
    <t>Celkem za stavbu</t>
  </si>
  <si>
    <t>CZK</t>
  </si>
  <si>
    <t>#POPS</t>
  </si>
  <si>
    <t>Popis stavby: 04 - Metropolitka Třebíč</t>
  </si>
  <si>
    <t>#POPO</t>
  </si>
  <si>
    <t>Popis objektu: 01 - Objekt</t>
  </si>
  <si>
    <t>#POPR</t>
  </si>
  <si>
    <t>Popis rozpočtu: 01 - Rekonstrukce chodníků</t>
  </si>
  <si>
    <t>Popis rozpočtu: 2 - ZEM - ZEMNÍ PRÁCE</t>
  </si>
  <si>
    <t>Rekapitulace dílů</t>
  </si>
  <si>
    <t>Typ dílu</t>
  </si>
  <si>
    <t>1</t>
  </si>
  <si>
    <t>Zemní práce</t>
  </si>
  <si>
    <t>17</t>
  </si>
  <si>
    <t>Konstrukce ze zemin</t>
  </si>
  <si>
    <t>46-M</t>
  </si>
  <si>
    <t>Zemní práce při extr.mont.pracích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</si>
  <si>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</si>
  <si>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</si>
  <si>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</si>
  <si>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</si>
  <si>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</si>
  <si>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</si>
  <si>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</si>
  <si>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</si>
  <si>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HZS</t>
  </si>
  <si>
    <t>Hodinové zúčtovací sazby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</si>
  <si>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</si>
  <si>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</si>
  <si>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</si>
  <si>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</si>
  <si>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</si>
  <si>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</si>
  <si>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</si>
  <si>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</si>
  <si>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</si>
  <si>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</si>
  <si>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</si>
  <si>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</si>
  <si>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</si>
  <si>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</si>
  <si>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</si>
  <si>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</si>
  <si>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</si>
  <si>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</si>
  <si>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</si>
  <si>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</si>
  <si>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</si>
  <si>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</si>
  <si>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</si>
  <si>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</si>
  <si>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</si>
  <si>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</si>
  <si>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</si>
  <si>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</si>
  <si>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</si>
  <si>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</si>
  <si>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</si>
  <si>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</si>
  <si>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</si>
  <si>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</si>
  <si>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</si>
  <si>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II</t>
  </si>
  <si>
    <t>Indiv</t>
  </si>
  <si>
    <t>Práce</t>
  </si>
  <si>
    <t>Běžná</t>
  </si>
  <si>
    <t>POL1_1</t>
  </si>
  <si>
    <t>s přemístěním hmot na skládku na vzdálenost do 3 m nebo s naložením na dopravní prostředek</t>
  </si>
  <si>
    <t>SPI</t>
  </si>
  <si>
    <t>POP</t>
  </si>
  <si>
    <t>5,92+16+234,7+100+22+18+18+6+178,6+14+63+22,5+82,1</t>
  </si>
  <si>
    <t>VV</t>
  </si>
  <si>
    <t>113107605R00</t>
  </si>
  <si>
    <t>Odstranění podkladů nebo krytů z kameniva hrubého drceného, v ploše jednotlivě nad 50 m2, tloušťka vrstvy 50 mm</t>
  </si>
  <si>
    <t>152,7+82,1</t>
  </si>
  <si>
    <t>113107615R00</t>
  </si>
  <si>
    <t>Odstranění podkladů nebo krytů z kameniva hrubého drceného, v ploše jednotlivě nad 50 m2, tloušťka vrstvy 150 mm</t>
  </si>
  <si>
    <t>498,8+39,36</t>
  </si>
  <si>
    <t>113108415R00</t>
  </si>
  <si>
    <t>Odstranění podkladů nebo krytů živičných, v ploše jednotlivě nad 50 m2, tloušťka vrstvy 150 mm</t>
  </si>
  <si>
    <t>579*0,25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</si>
  <si>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</si>
  <si>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</si>
  <si>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</si>
  <si>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</si>
  <si>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411+140+6+14</t>
  </si>
  <si>
    <t>3,7+1,6+4,6+6,2+4+9+3,8+4,9+6,7+5,1+6,5</t>
  </si>
  <si>
    <t>122302201R00</t>
  </si>
  <si>
    <t>Odkopávky a prokopávky pro silnice v hornině 4 do 100 m3</t>
  </si>
  <si>
    <t>m3</t>
  </si>
  <si>
    <t>800-1</t>
  </si>
  <si>
    <t>s přemístěním výkopku v příčných profilech na vzdálenost do 15 m nebo s naložením na dopravní prostředek.</t>
  </si>
  <si>
    <t>((498,8+39,36)*0,06)+115,8*0,15</t>
  </si>
  <si>
    <t>122302209R00</t>
  </si>
  <si>
    <t>Odkopávky a prokopávky pro silnice v hornině 4 příplatek za lepivost horniny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</si>
  <si>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</si>
  <si>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</si>
  <si>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</si>
  <si>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181050010RR</t>
  </si>
  <si>
    <t>Modelace terénu</t>
  </si>
  <si>
    <t>Vlastní</t>
  </si>
  <si>
    <t>Agregovaná položka</t>
  </si>
  <si>
    <t>POL2_1</t>
  </si>
  <si>
    <t>65+36+70</t>
  </si>
  <si>
    <t>181101102R00</t>
  </si>
  <si>
    <t>Úprava pláně v zářezech v hornině 1 až 4, se zhutněním</t>
  </si>
  <si>
    <t>vyrovnáním výškových rozdílů, ploch vodorovných a ploch do sklonu 1 : 5.</t>
  </si>
  <si>
    <t>(571*0,2)+498,8+39,36</t>
  </si>
  <si>
    <t>170001</t>
  </si>
  <si>
    <t>Likvidace odpadů nekontaminovaných - beton včetně</t>
  </si>
  <si>
    <t>t</t>
  </si>
  <si>
    <t>POPLATKY ZA LIKVIDACI ODPADŮ NEKONTAMINOVANÝCH - 17 05 04 BETON</t>
  </si>
  <si>
    <t>VČ DOPRAVY</t>
  </si>
  <si>
    <t>12,92+17,15+22,53+2,16+5,67</t>
  </si>
  <si>
    <t>30</t>
  </si>
  <si>
    <t>564851111RT2</t>
  </si>
  <si>
    <t>Podklad ze štěrkodrti s rozprostřením a zhutněním frakce 0-32 mm, tloušťka po zhutnění 150 mm</t>
  </si>
  <si>
    <t>579*0,2</t>
  </si>
  <si>
    <t>564851111RT4</t>
  </si>
  <si>
    <t>Podklad ze štěrkodrti s rozprostřením a zhutněním frakce 0-63 mm, tloušťka po zhutnění 150 mm</t>
  </si>
  <si>
    <t>579300012RR</t>
  </si>
  <si>
    <t>Pokládka asfaltového recyklátu, včetně dovozu mate, materiálu</t>
  </si>
  <si>
    <t>579*0,15*0,05</t>
  </si>
  <si>
    <t>59245020RR</t>
  </si>
  <si>
    <t>Dlažba betonová kostka 200 x 200 x 60 mm, přírodní</t>
  </si>
  <si>
    <t>Specifikace</t>
  </si>
  <si>
    <t>POL3_1</t>
  </si>
  <si>
    <t>22,5+63+178,6+234,7</t>
  </si>
  <si>
    <t>59245020RR1</t>
  </si>
  <si>
    <t>Dlažba betonová parketa 200 x 100 x 60 slepecká, č</t>
  </si>
  <si>
    <t>5,92+33,44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</si>
  <si>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</si>
  <si>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</si>
  <si>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</si>
  <si>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64+6,9+5,1+3+3,1</t>
  </si>
  <si>
    <t>596215021RR</t>
  </si>
  <si>
    <t>Přeložení stávající dlažby do drtě tl. 4 cm včetně</t>
  </si>
  <si>
    <t>98,5+38,2+16</t>
  </si>
  <si>
    <t>596291111R00</t>
  </si>
  <si>
    <t>Řezání zámkové dlažby tloušťky 60 mm</t>
  </si>
  <si>
    <t>592171510RR</t>
  </si>
  <si>
    <t>Obrubník silniční betonový 100x15x25 přírodní</t>
  </si>
  <si>
    <t>kus</t>
  </si>
  <si>
    <t>416</t>
  </si>
  <si>
    <t>592171600RR</t>
  </si>
  <si>
    <t>Obrubník silniční betonový 100x15x15 nájezdový pří</t>
  </si>
  <si>
    <t>26+24+19+9+11+13+14</t>
  </si>
  <si>
    <t>592171610RR</t>
  </si>
  <si>
    <t>Obrubník silniční betonový 15-25 přechodový přírod</t>
  </si>
  <si>
    <t>13+10+6+4+7+6+1</t>
  </si>
  <si>
    <t>592174980R</t>
  </si>
  <si>
    <t>obrubník silniční náběhový levý, pro zastávkový záliv; materiál beton; l = 335,0 mm; š = 435,0 mm; výškový rozsah h = 330 až 350 mm; barva šedá</t>
  </si>
  <si>
    <t>SPCM</t>
  </si>
  <si>
    <t>592174982R</t>
  </si>
  <si>
    <t>obrubník silniční přechodový levý, pro zastávkový záliv; materiál beton; l = 1000,0 mm; š = 435,0 mm; výškový rozsah h = 270 až 330 mm; barva šedá</t>
  </si>
  <si>
    <t>592174984R</t>
  </si>
  <si>
    <t>obrubník silniční přímý, pro zastávkový záliv; materiál beton; l = 1000,0 mm; š = 435,0 mm; h = 350,0 mm; barva šedá</t>
  </si>
  <si>
    <t>10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</si>
  <si>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</si>
  <si>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</si>
  <si>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</si>
  <si>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92+100+85+46+86+106+14+35+15</t>
  </si>
  <si>
    <t>917882114R00</t>
  </si>
  <si>
    <t>Osazení silničního nebo chodníkového obrubníku zastávkového, s boční opěrou z betonu prostého, do lože z betonu prostého C 25/30</t>
  </si>
  <si>
    <t>10+2+2</t>
  </si>
  <si>
    <t>919735113R00</t>
  </si>
  <si>
    <t>Řezání stávajících krytů nebo podkladů živičných, hloubky přes 100 do 150 mm</t>
  </si>
  <si>
    <t>včetně spotřeby vody</t>
  </si>
  <si>
    <t>91R016</t>
  </si>
  <si>
    <t>úprava stávajících poklopů</t>
  </si>
  <si>
    <t>ks</t>
  </si>
  <si>
    <t>Výšková úprava stávajícíh poklopů, zapuštění do nového tělěsa chodníku, výšková úprava poklopů</t>
  </si>
  <si>
    <t>4+1</t>
  </si>
  <si>
    <t>91R017</t>
  </si>
  <si>
    <t>úprava stávajících šoupát k přípojkám vodovodu do</t>
  </si>
  <si>
    <t>2+2</t>
  </si>
  <si>
    <t>979024441R00</t>
  </si>
  <si>
    <t>Očištění vybouraných obrubníků, dlaždic obrubníků, krajníků vybouraných z jakéhokoliv lože a s jakoukoliv výplní spár</t>
  </si>
  <si>
    <t>krajníků, desek nebo panelů od spojovacího materiálu s odklizením a uložením očištěných hmot a spojovacího materiálu na skládku na vzdálenost do 10 m</t>
  </si>
  <si>
    <t>411+6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</si>
  <si>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</si>
  <si>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</si>
  <si>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</si>
  <si>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</si>
  <si>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</si>
  <si>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005211030R</t>
  </si>
  <si>
    <t xml:space="preserve">Dočasná dopravní opatření </t>
  </si>
  <si>
    <t>Soubor</t>
  </si>
  <si>
    <t>VRN</t>
  </si>
  <si>
    <t>POL99_2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</si>
  <si>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</si>
  <si>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005222</t>
  </si>
  <si>
    <t>Vyřízení nezbytných povolení k vybudování zařízení</t>
  </si>
  <si>
    <t>soubor</t>
  </si>
  <si>
    <t>Veškeré náklady spojené s vyřízením nezbytných povolení pro vybudování zařízení staveniště pro zařízení staveniště a realizaci stavby</t>
  </si>
  <si>
    <t>055223</t>
  </si>
  <si>
    <t>Provozní vlivy</t>
  </si>
  <si>
    <t>Náklady na ztížené podmínky provádění tam, kde jsou stavební práce zcela nebo zčásti omezovány provozem jiných osob. Jde zejména o zvýšené náklady související s omezením provozem pozemku = vjezdu k rodinným domům nebo o náklady v důsledku nezbytného respektování stávající dopravy ovlivňující stavební práce.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</si>
  <si>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</si>
  <si>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</si>
  <si>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</si>
  <si>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005235</t>
  </si>
  <si>
    <t>Vybudování  zařízení staveniště</t>
  </si>
  <si>
    <t>005121020R</t>
  </si>
  <si>
    <t xml:space="preserve">Provoz zařízení staveniště </t>
  </si>
  <si>
    <t>Náklady na vybavení objektů zařízení staveniště, ostraha staveniště, náklady na energie spotřebované dodavatelem v rámci provozu zařízení staveniště, náklady na potřebný úklid v prostorách zařízení staveniště, náklady na nutnou údržbu a opravy na objektech zařízení staveniště , čištění vozidel při výjezdu ze stavby.</t>
  </si>
  <si>
    <t>005121030R</t>
  </si>
  <si>
    <t>Odstranění zařízení staveniště</t>
  </si>
  <si>
    <t>Odstranění objektů zařízení staveniště. Položka zahrnuje i náklady na úpravu povrchů po odstranění zařízení staveniště a úklid ploch, na kterých bylo zařízení staveniště provozováno.</t>
  </si>
  <si>
    <t>005238</t>
  </si>
  <si>
    <t>Pasportizace díla</t>
  </si>
  <si>
    <t>Pasportizace stavby a zejména okolí stavby -  celá ulice , stav příjezdových komunikací   před zahájením stavby-  video+ fotodokumentace vč. souhlasu vlastníků s převzetím konečného stavu</t>
  </si>
  <si>
    <t>Dočasná dopravní opatření a obnova vodorovného dop</t>
  </si>
  <si>
    <t>R-položka</t>
  </si>
  <si>
    <t>POL12_1</t>
  </si>
  <si>
    <t>005239</t>
  </si>
  <si>
    <t>Průběžná fotodokumentace stavby</t>
  </si>
  <si>
    <t>005211080R</t>
  </si>
  <si>
    <t xml:space="preserve">Bezpečnostní a hygienická opatření na staveništi </t>
  </si>
  <si>
    <t>Náklady na ochranu staveniště před vstupem nepovolaných osob/ oplocení,  brány, včetně příslušného značení</t>
  </si>
  <si>
    <t>005241</t>
  </si>
  <si>
    <t>Kontrola šoupat před osazením poklopů - provozovat</t>
  </si>
  <si>
    <t>Kontrola šoupat před osazením poklopů - provozovateli sítí-  bude doloženo zápisem provozovatele do stavebního deníku</t>
  </si>
  <si>
    <t>1215141</t>
  </si>
  <si>
    <t>DMTZ kamenných obrubníků -  vč.  očištění od beton</t>
  </si>
  <si>
    <t>18451471</t>
  </si>
  <si>
    <t>Úprava zeleně kolem obrubníků - odkopávka, přisypá</t>
  </si>
  <si>
    <t>Úprava zeleně kolem obrubníků - odkopávka, přisypání nových obrub, uhrabání / min 0,5 m od obruby/ osetí travou</t>
  </si>
  <si>
    <t>1254187451</t>
  </si>
  <si>
    <t>DMTZ betonové dlažby -  vč.  očištění od betonovéh</t>
  </si>
  <si>
    <t>DMTZ betonové dlažby -  vč.  očištění od betonového lože ,odvozu a uložení   na skládku KLINKY (přepoklad 50% plochy)</t>
  </si>
  <si>
    <t>SUM</t>
  </si>
  <si>
    <t>END</t>
  </si>
  <si>
    <t>162751116</t>
  </si>
  <si>
    <t>Vodorovné přemístění přes 8 000 do 9000 m výkopku/, až 3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</si>
  <si>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</si>
  <si>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https://podminky.urs.cz/item/CS_URS_2025_02/162751116</t>
  </si>
  <si>
    <t xml:space="preserve">(120)*0,3*0,4 "přebytek zeminy po kabelovém loži" : </t>
  </si>
  <si>
    <t>14,4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</si>
  <si>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</si>
  <si>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</si>
  <si>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</si>
  <si>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https://podminky.urs.cz/item/CS_URS_2025_02/171251201</t>
  </si>
  <si>
    <t>171201231</t>
  </si>
  <si>
    <t>Poplatek za uložení zeminy a kamení na recyklační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</si>
  <si>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</si>
  <si>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</si>
  <si>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 xml:space="preserve">(120)*0,3*0,4*1,7 "přebytek zeminy po kabelovém loži" : </t>
  </si>
  <si>
    <t>24,48</t>
  </si>
  <si>
    <t>181351007</t>
  </si>
  <si>
    <t>Rozprostření ornice tl vrstvy přes 400 do 500 mm p</t>
  </si>
  <si>
    <t>Rozprostření a urovnání ornice v rovině nebo ve svahu sklonu do 1:5 strojně při souvislé ploše do 100 m2, tl. vrstvy přes 400 do 500 mm</t>
  </si>
  <si>
    <t>https://podminky.urs.cz/item/CS_URS_2025_02/181351007</t>
  </si>
  <si>
    <t xml:space="preserve">14,4/2 : </t>
  </si>
  <si>
    <t>7,2</t>
  </si>
  <si>
    <t>171152501</t>
  </si>
  <si>
    <t>Zhutnění podloží z hornin soudržných nebo nesoudrž</t>
  </si>
  <si>
    <t>Zhutnění podloží pod násypy z rostlé horniny třídy těžitelnosti I a II, skupiny 1 až 4 z hornin soudružných a nesoudržných</t>
  </si>
  <si>
    <t>https://podminky.urs.cz/item/CS_URS_2025_02/171152501</t>
  </si>
  <si>
    <t xml:space="preserve">(120) "kabelová trasa" : </t>
  </si>
  <si>
    <t>120</t>
  </si>
  <si>
    <t>460161172</t>
  </si>
  <si>
    <t>Hloubení kabelových rýh ručně š 35 cm hl 80 cm v h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</si>
  <si>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</si>
  <si>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https://podminky.urs.cz/item/CS_URS_2025_02/460161172</t>
  </si>
  <si>
    <t xml:space="preserve">120 "trasa MAN" : </t>
  </si>
  <si>
    <t>460241111</t>
  </si>
  <si>
    <t>Příplatek za ztížení vykopávky při elektromontážíc</t>
  </si>
  <si>
    <t>Příplatek k cenám vykopávek v blízkosti podzemního vedení pro jakoukoliv třídu horniny</t>
  </si>
  <si>
    <t>https://podminky.urs.cz/item/CS_URS_2025_02/460241111</t>
  </si>
  <si>
    <t xml:space="preserve">(60)*0,8*0,4 "ruční výkopy v souběhu a křížení" : </t>
  </si>
  <si>
    <t>19,2</t>
  </si>
  <si>
    <t>460431182</t>
  </si>
  <si>
    <t>Zásyp kabelových rýh ručně se zhutněním š 35 cm hl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</si>
  <si>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</si>
  <si>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https://podminky.urs.cz/item/CS_URS_2025_02/460431182</t>
  </si>
  <si>
    <t>460242111</t>
  </si>
  <si>
    <t>Provizorní zajištění potrubí ve výkopech při kříže</t>
  </si>
  <si>
    <t>Provizorní zajištění inženýrských sítí ve výkopech potrubí při křížení s kabelem</t>
  </si>
  <si>
    <t>https://podminky.urs.cz/item/CS_URS_2025_02/460242111</t>
  </si>
  <si>
    <t xml:space="preserve">3 "křížení vodovodu, kanalizace, STL atp" : </t>
  </si>
  <si>
    <t>3</t>
  </si>
  <si>
    <t>460242211</t>
  </si>
  <si>
    <t>Provizorní zajištění kabelů ve výkopech při jejich</t>
  </si>
  <si>
    <t>Provizorní zajištění inženýrských sítí ve výkopech kabelů při křížení</t>
  </si>
  <si>
    <t>https://podminky.urs.cz/item/CS_URS_2025_02/460242211</t>
  </si>
  <si>
    <t xml:space="preserve">3 "křížení VO, NN, PVSEK" : </t>
  </si>
  <si>
    <t>460242221</t>
  </si>
  <si>
    <t>Provizorní zajištění inženýrských sítí ve výkopech kabelů při souběhu</t>
  </si>
  <si>
    <t>https://podminky.urs.cz/item/CS_URS_2025_02/460242221</t>
  </si>
  <si>
    <t xml:space="preserve">10 "zajištění PVSEK a NN při souběhu v trase VO a MAN" : </t>
  </si>
  <si>
    <t>460661512</t>
  </si>
  <si>
    <t>Kabelové lože z písku pro kabely nn kryté plastovo</t>
  </si>
  <si>
    <t>Kabelové lože z písku včetně podsypu, zhutnění a urovnání povrchu pro kabely nn zakryté plastovou fólií, šířky přes 25 do 50 cm</t>
  </si>
  <si>
    <t>https://podminky.urs.cz/item/CS_URS_2025_02/460661512</t>
  </si>
  <si>
    <t xml:space="preserve">120 "kabelová trasa 35/80" : </t>
  </si>
  <si>
    <t>69311311</t>
  </si>
  <si>
    <t>pás varovný plný do výkopu š 330mm s potiskem</t>
  </si>
  <si>
    <t>POL3_0</t>
  </si>
  <si>
    <t>58337303</t>
  </si>
  <si>
    <t>štěrkopísek frakce 0/8</t>
  </si>
  <si>
    <t xml:space="preserve">(120)*0,35*0,1*1,7 "kabelová trasa 35/80" : </t>
  </si>
  <si>
    <t xml:space="preserve">7,14*1,2 'Přepočtené koeficientem množství : </t>
  </si>
  <si>
    <t>8,568</t>
  </si>
  <si>
    <t>460871143</t>
  </si>
  <si>
    <t>Podklad vozovky a chodníku ze štěrkodrti se zhutně</t>
  </si>
  <si>
    <t>Podklad vozovek a chodníků včetně rozprostření a úpravy ze štěrkodrti, včetně zhutnění, tloušťky přes 10 do 15 cm</t>
  </si>
  <si>
    <t>https://podminky.urs.cz/item/CS_URS_2025_02/460871143</t>
  </si>
  <si>
    <t xml:space="preserve">(120)*0,5 "komunikace, vjezdy" : </t>
  </si>
  <si>
    <t>60</t>
  </si>
  <si>
    <t>58344197</t>
  </si>
  <si>
    <t>štěrkodrť frakce 0/63</t>
  </si>
  <si>
    <t xml:space="preserve">(120)*0,5*0,4*1,7 "komunikace" : </t>
  </si>
  <si>
    <t xml:space="preserve">40,8*1,2 'Přepočtené koeficientem množství : </t>
  </si>
  <si>
    <t>48,96</t>
  </si>
  <si>
    <t>460881612</t>
  </si>
  <si>
    <t>Kladení dlažby z dlaždic betonových tvarovaných a, elektromontážích</t>
  </si>
  <si>
    <t>Kryt vozovek a chodníků kladení dlažby (materiál ve specifikaci) včetně spárování, do lože z kameniva těženého z dlaždic betonových tvarovaných nebo zámkových</t>
  </si>
  <si>
    <t>https://podminky.urs.cz/item/CS_URS_2025_02/460881612</t>
  </si>
  <si>
    <t xml:space="preserve">120*0,8 : </t>
  </si>
  <si>
    <t>59245015</t>
  </si>
  <si>
    <t>dlažba zámková betonová tvaru I 200x165mm tl 60mm</t>
  </si>
  <si>
    <t>dlažba zámková betonová tvaru I 200x165mm tl 60mm přírodní</t>
  </si>
  <si>
    <t xml:space="preserve">120*0,8*0,5 "50 % nový materiál" : </t>
  </si>
  <si>
    <t xml:space="preserve">48*1,02 'Přepočtené koeficientem množství : </t>
  </si>
  <si>
    <t>HZS1212</t>
  </si>
  <si>
    <t>Hodinová zúčtovací sazba kopáč</t>
  </si>
  <si>
    <t>hod</t>
  </si>
  <si>
    <t>Hodinové zúčtovací sazby profesí HSV zemní a pomocné práce kopáč</t>
  </si>
  <si>
    <t>https://podminky.urs.cz/item/CS_URS_2025_02/HZS1212</t>
  </si>
  <si>
    <t>Poznámka k položce:</t>
  </si>
  <si>
    <t>Poznámka k položce: Obnažení stávajících chrániček, jejich pročištění.</t>
  </si>
  <si>
    <t xml:space="preserve">2*8 "sondy ostatních inženýrských sítí" : </t>
  </si>
  <si>
    <t>16</t>
  </si>
  <si>
    <t>HZS1292</t>
  </si>
  <si>
    <t>Hodinová zúčtovací sazba stavební dělník</t>
  </si>
  <si>
    <t>Hodinové zúčtovací sazby profesí HSV zemní a pomocné práce stavební dělník</t>
  </si>
  <si>
    <t>https://podminky.urs.cz/item/CS_URS_2025_02/HZS1292</t>
  </si>
  <si>
    <t xml:space="preserve">2*8 "pomocné práce - čištění výkopu" : </t>
  </si>
  <si>
    <t xml:space="preserve">2*8 "soustavné udržování oplocenek a dopravního značení" : 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</si>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</sst>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password="EDD1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SUMIF(F55:F63,A16,I55:I63)+SUMIF(F55:F63,"PSU",I55:I63)</f>
        <v>0</v>
      </c>
      <c r="J16" s="85"/>
    </row>
    <row r="17" spans="1:10" ht="23.25" customHeight="1" x14ac:dyDescent="0.25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SUMIF(F55:F63,A17,I55:I63)</f>
        <v>0</v>
      </c>
      <c r="J17" s="85"/>
    </row>
    <row r="18" spans="1:10" ht="23.25" customHeight="1" x14ac:dyDescent="0.25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SUMIF(F55:F63,A18,I55:I63)</f>
        <v>0</v>
      </c>
      <c r="J18" s="85"/>
    </row>
    <row r="19" spans="1:10" ht="23.25" customHeight="1" x14ac:dyDescent="0.25">
      <c r="A19" s="194" t="s">
        <v>80</v>
      </c>
      <c r="B19" s="38" t="s">
        <v>27</v>
      </c>
      <c r="C19" s="62"/>
      <c r="D19" s="63"/>
      <c r="E19" s="83"/>
      <c r="F19" s="84"/>
      <c r="G19" s="83"/>
      <c r="H19" s="84"/>
      <c r="I19" s="83">
        <f>SUMIF(F55:F63,A19,I55:I63)</f>
        <v>0</v>
      </c>
      <c r="J19" s="85"/>
    </row>
    <row r="20" spans="1:10" ht="23.25" customHeight="1" x14ac:dyDescent="0.25">
      <c r="A20" s="194" t="s">
        <v>79</v>
      </c>
      <c r="B20" s="38" t="s">
        <v>28</v>
      </c>
      <c r="C20" s="62"/>
      <c r="D20" s="63"/>
      <c r="E20" s="83"/>
      <c r="F20" s="84"/>
      <c r="G20" s="83"/>
      <c r="H20" s="84"/>
      <c r="I20" s="83">
        <f>SUMIF(F55:F63,A20,I55:I63)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'01 01 Pol'!AE141+'01 2 Pol'!AE114</f>
        <v>0</v>
      </c>
      <c r="G39" s="147">
        <f>'01 01 Pol'!AF141+'01 2 Pol'!AF114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5">
      <c r="A41" s="134">
        <v>2</v>
      </c>
      <c r="B41" s="150" t="s">
        <v>47</v>
      </c>
      <c r="C41" s="151" t="s">
        <v>48</v>
      </c>
      <c r="D41" s="151"/>
      <c r="E41" s="151"/>
      <c r="F41" s="152">
        <f>'01 01 Pol'!AE141+'01 2 Pol'!AE114</f>
        <v>0</v>
      </c>
      <c r="G41" s="153">
        <f>'01 01 Pol'!AF141+'01 2 Pol'!AF114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5">
      <c r="A42" s="134">
        <v>3</v>
      </c>
      <c r="B42" s="155" t="s">
        <v>47</v>
      </c>
      <c r="C42" s="145" t="s">
        <v>49</v>
      </c>
      <c r="D42" s="145"/>
      <c r="E42" s="145"/>
      <c r="F42" s="156">
        <f>'01 01 Pol'!AE141</f>
        <v>0</v>
      </c>
      <c r="G42" s="148">
        <f>'01 01 Pol'!AF141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 t="s">
        <v>50</v>
      </c>
      <c r="C43" s="145" t="s">
        <v>51</v>
      </c>
      <c r="D43" s="145"/>
      <c r="E43" s="145"/>
      <c r="F43" s="156">
        <f>'01 2 Pol'!AE114</f>
        <v>0</v>
      </c>
      <c r="G43" s="148">
        <f>'01 2 Pol'!AF114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52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6" spans="1:10" x14ac:dyDescent="0.25">
      <c r="A46" t="s">
        <v>54</v>
      </c>
      <c r="B46" t="s">
        <v>55</v>
      </c>
    </row>
    <row r="47" spans="1:10" x14ac:dyDescent="0.25">
      <c r="A47" t="s">
        <v>56</v>
      </c>
      <c r="B47" t="s">
        <v>57</v>
      </c>
    </row>
    <row r="48" spans="1:10" x14ac:dyDescent="0.25">
      <c r="A48" t="s">
        <v>58</v>
      </c>
      <c r="B48" t="s">
        <v>59</v>
      </c>
    </row>
    <row r="49" spans="1:10" x14ac:dyDescent="0.25">
      <c r="A49" t="s">
        <v>58</v>
      </c>
      <c r="B49" t="s">
        <v>60</v>
      </c>
    </row>
    <row r="52" spans="1:10" ht="15.6" x14ac:dyDescent="0.3">
      <c r="B52" s="173" t="s">
        <v>61</v>
      </c>
    </row>
    <row r="54" spans="1:10" ht="25.5" customHeight="1" x14ac:dyDescent="0.25">
      <c r="A54" s="175"/>
      <c r="B54" s="178" t="s">
        <v>17</v>
      </c>
      <c r="C54" s="178" t="s">
        <v>5</v>
      </c>
      <c r="D54" s="179"/>
      <c r="E54" s="179"/>
      <c r="F54" s="180" t="s">
        <v>62</v>
      </c>
      <c r="G54" s="180"/>
      <c r="H54" s="180"/>
      <c r="I54" s="180" t="s">
        <v>29</v>
      </c>
      <c r="J54" s="180" t="s">
        <v>0</v>
      </c>
    </row>
    <row r="55" spans="1:10" ht="36.75" customHeight="1" x14ac:dyDescent="0.25">
      <c r="A55" s="176"/>
      <c r="B55" s="181" t="s">
        <v>63</v>
      </c>
      <c r="C55" s="182" t="s">
        <v>64</v>
      </c>
      <c r="D55" s="183"/>
      <c r="E55" s="183"/>
      <c r="F55" s="190" t="s">
        <v>24</v>
      </c>
      <c r="G55" s="191"/>
      <c r="H55" s="191"/>
      <c r="I55" s="191">
        <f>'01 01 Pol'!G8+'01 01 Pol'!G134+'01 2 Pol'!G8</f>
        <v>0</v>
      </c>
      <c r="J55" s="187" t="str">
        <f>IF(I64=0,"",I55/I64*100)</f>
        <v/>
      </c>
    </row>
    <row r="56" spans="1:10" ht="36.75" customHeight="1" x14ac:dyDescent="0.25">
      <c r="A56" s="176"/>
      <c r="B56" s="181" t="s">
        <v>65</v>
      </c>
      <c r="C56" s="182" t="s">
        <v>66</v>
      </c>
      <c r="D56" s="183"/>
      <c r="E56" s="183"/>
      <c r="F56" s="190" t="s">
        <v>24</v>
      </c>
      <c r="G56" s="191"/>
      <c r="H56" s="191"/>
      <c r="I56" s="191">
        <f>'01 01 Pol'!G45</f>
        <v>0</v>
      </c>
      <c r="J56" s="187" t="str">
        <f>IF(I64=0,"",I56/I64*100)</f>
        <v/>
      </c>
    </row>
    <row r="57" spans="1:10" ht="36.75" customHeight="1" x14ac:dyDescent="0.25">
      <c r="A57" s="176"/>
      <c r="B57" s="181" t="s">
        <v>67</v>
      </c>
      <c r="C57" s="182" t="s">
        <v>68</v>
      </c>
      <c r="D57" s="183"/>
      <c r="E57" s="183"/>
      <c r="F57" s="190" t="s">
        <v>24</v>
      </c>
      <c r="G57" s="191"/>
      <c r="H57" s="191"/>
      <c r="I57" s="191">
        <f>'01 2 Pol'!G34</f>
        <v>0</v>
      </c>
      <c r="J57" s="187" t="str">
        <f>IF(I64=0,"",I57/I64*100)</f>
        <v/>
      </c>
    </row>
    <row r="58" spans="1:10" ht="36.75" customHeight="1" x14ac:dyDescent="0.25">
      <c r="A58" s="176"/>
      <c r="B58" s="181" t="s">
        <v>69</v>
      </c>
      <c r="C58" s="182" t="s">
        <v>70</v>
      </c>
      <c r="D58" s="183"/>
      <c r="E58" s="183"/>
      <c r="F58" s="190" t="s">
        <v>24</v>
      </c>
      <c r="G58" s="191"/>
      <c r="H58" s="191"/>
      <c r="I58" s="191">
        <f>'01 01 Pol'!G51</f>
        <v>0</v>
      </c>
      <c r="J58" s="187" t="str">
        <f>IF(I64=0,"",I58/I64*100)</f>
        <v/>
      </c>
    </row>
    <row r="59" spans="1:10" ht="36.75" customHeight="1" x14ac:dyDescent="0.25">
      <c r="A59" s="176"/>
      <c r="B59" s="181" t="s">
        <v>71</v>
      </c>
      <c r="C59" s="182" t="s">
        <v>72</v>
      </c>
      <c r="D59" s="183"/>
      <c r="E59" s="183"/>
      <c r="F59" s="190" t="s">
        <v>24</v>
      </c>
      <c r="G59" s="191"/>
      <c r="H59" s="191"/>
      <c r="I59" s="191">
        <f>'01 01 Pol'!G71+'01 01 Pol'!G131</f>
        <v>0</v>
      </c>
      <c r="J59" s="187" t="str">
        <f>IF(I64=0,"",I59/I64*100)</f>
        <v/>
      </c>
    </row>
    <row r="60" spans="1:10" ht="36.75" customHeight="1" x14ac:dyDescent="0.25">
      <c r="A60" s="176"/>
      <c r="B60" s="181" t="s">
        <v>73</v>
      </c>
      <c r="C60" s="182" t="s">
        <v>74</v>
      </c>
      <c r="D60" s="183"/>
      <c r="E60" s="183"/>
      <c r="F60" s="190" t="s">
        <v>24</v>
      </c>
      <c r="G60" s="191"/>
      <c r="H60" s="191"/>
      <c r="I60" s="191">
        <f>'01 01 Pol'!G101</f>
        <v>0</v>
      </c>
      <c r="J60" s="187" t="str">
        <f>IF(I64=0,"",I60/I64*100)</f>
        <v/>
      </c>
    </row>
    <row r="61" spans="1:10" ht="36.75" customHeight="1" x14ac:dyDescent="0.25">
      <c r="A61" s="176"/>
      <c r="B61" s="181" t="s">
        <v>75</v>
      </c>
      <c r="C61" s="182" t="s">
        <v>76</v>
      </c>
      <c r="D61" s="183"/>
      <c r="E61" s="183"/>
      <c r="F61" s="190" t="s">
        <v>24</v>
      </c>
      <c r="G61" s="191"/>
      <c r="H61" s="191"/>
      <c r="I61" s="191">
        <f>'01 01 Pol'!G105</f>
        <v>0</v>
      </c>
      <c r="J61" s="187" t="str">
        <f>IF(I64=0,"",I61/I64*100)</f>
        <v/>
      </c>
    </row>
    <row r="62" spans="1:10" ht="36.75" customHeight="1" x14ac:dyDescent="0.25">
      <c r="A62" s="176"/>
      <c r="B62" s="181" t="s">
        <v>77</v>
      </c>
      <c r="C62" s="182" t="s">
        <v>78</v>
      </c>
      <c r="D62" s="183"/>
      <c r="E62" s="183"/>
      <c r="F62" s="190" t="s">
        <v>24</v>
      </c>
      <c r="G62" s="191"/>
      <c r="H62" s="191"/>
      <c r="I62" s="191">
        <f>'01 2 Pol'!G97</f>
        <v>0</v>
      </c>
      <c r="J62" s="187" t="str">
        <f>IF(I64=0,"",I62/I64*100)</f>
        <v/>
      </c>
    </row>
    <row r="63" spans="1:10" ht="36.75" customHeight="1" x14ac:dyDescent="0.25">
      <c r="A63" s="176"/>
      <c r="B63" s="181" t="s">
        <v>79</v>
      </c>
      <c r="C63" s="182" t="s">
        <v>28</v>
      </c>
      <c r="D63" s="183"/>
      <c r="E63" s="183"/>
      <c r="F63" s="190" t="s">
        <v>24</v>
      </c>
      <c r="G63" s="191"/>
      <c r="H63" s="191"/>
      <c r="I63" s="191">
        <f>'01 01 Pol'!G109</f>
        <v>0</v>
      </c>
      <c r="J63" s="187" t="str">
        <f>IF(I64=0,"",I63/I64*100)</f>
        <v/>
      </c>
    </row>
    <row r="64" spans="1:10" ht="25.5" customHeight="1" x14ac:dyDescent="0.25">
      <c r="A64" s="177"/>
      <c r="B64" s="184" t="s">
        <v>1</v>
      </c>
      <c r="C64" s="185"/>
      <c r="D64" s="186"/>
      <c r="E64" s="186"/>
      <c r="F64" s="192"/>
      <c r="G64" s="193"/>
      <c r="H64" s="193"/>
      <c r="I64" s="193">
        <f>SUM(I55:I63)</f>
        <v>0</v>
      </c>
      <c r="J64" s="188">
        <f>SUM(J55:J63)</f>
        <v>0</v>
      </c>
    </row>
    <row r="65" spans="6:10" x14ac:dyDescent="0.25">
      <c r="F65" s="133"/>
      <c r="G65" s="133"/>
      <c r="H65" s="133"/>
      <c r="I65" s="133"/>
      <c r="J65" s="189"/>
    </row>
    <row r="66" spans="6:10" x14ac:dyDescent="0.25">
      <c r="F66" s="133"/>
      <c r="G66" s="133"/>
      <c r="H66" s="133"/>
      <c r="I66" s="133"/>
      <c r="J66" s="189"/>
    </row>
    <row r="67" spans="6:10" x14ac:dyDescent="0.25">
      <c r="F67" s="133"/>
      <c r="G67" s="133"/>
      <c r="H67" s="133"/>
      <c r="I67" s="133"/>
      <c r="J67" s="189"/>
    </row>
  </sheetData>
  <sheetProtection password="EDD1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9:E59"/>
    <mergeCell ref="C60:E60"/>
    <mergeCell ref="C61:E61"/>
    <mergeCell ref="C62:E62"/>
    <mergeCell ref="C63:E63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password="EDD1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83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83</v>
      </c>
      <c r="AG3" t="s">
        <v>84</v>
      </c>
    </row>
    <row r="4" spans="1:60" ht="25.05" customHeight="1" x14ac:dyDescent="0.25">
      <c r="A4" s="200" t="s">
        <v>9</v>
      </c>
      <c r="B4" s="201" t="s">
        <v>47</v>
      </c>
      <c r="C4" s="202" t="s">
        <v>49</v>
      </c>
      <c r="D4" s="203"/>
      <c r="E4" s="203"/>
      <c r="F4" s="203"/>
      <c r="G4" s="204"/>
      <c r="AG4" t="s">
        <v>85</v>
      </c>
    </row>
    <row r="5" spans="1:60" x14ac:dyDescent="0.25">
      <c r="D5" s="10"/>
    </row>
    <row r="6" spans="1:60" ht="39.6" x14ac:dyDescent="0.25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108</v>
      </c>
      <c r="B8" s="225" t="s">
        <v>63</v>
      </c>
      <c r="C8" s="249" t="s">
        <v>64</v>
      </c>
      <c r="D8" s="226"/>
      <c r="E8" s="227"/>
      <c r="F8" s="228"/>
      <c r="G8" s="228">
        <f>SUMIF(AG9:AG44,"&lt;&gt;NOR",G9:G44)</f>
        <v>0</v>
      </c>
      <c r="H8" s="228"/>
      <c r="I8" s="228">
        <f>SUM(I9:I44)</f>
        <v>0</v>
      </c>
      <c r="J8" s="228"/>
      <c r="K8" s="228">
        <f>SUM(K9:K44)</f>
        <v>0</v>
      </c>
      <c r="L8" s="228"/>
      <c r="M8" s="228">
        <f>SUM(M9:M44)</f>
        <v>0</v>
      </c>
      <c r="N8" s="227"/>
      <c r="O8" s="227">
        <f>SUM(O9:O44)</f>
        <v>0</v>
      </c>
      <c r="P8" s="227"/>
      <c r="Q8" s="227">
        <f>SUM(Q9:Q44)</f>
        <v>528.25999999999988</v>
      </c>
      <c r="R8" s="228"/>
      <c r="S8" s="228"/>
      <c r="T8" s="229"/>
      <c r="U8" s="223"/>
      <c r="V8" s="223">
        <f>SUM(V9:V44)</f>
        <v>315.61000000000007</v>
      </c>
      <c r="W8" s="223"/>
      <c r="X8" s="223"/>
      <c r="Y8" s="223"/>
      <c r="AG8" t="s">
        <v>109</v>
      </c>
    </row>
    <row r="9" spans="1:60" ht="20.399999999999999" outlineLevel="1" x14ac:dyDescent="0.25">
      <c r="A9" s="231">
        <v>1</v>
      </c>
      <c r="B9" s="232" t="s">
        <v>110</v>
      </c>
      <c r="C9" s="250" t="s">
        <v>111</v>
      </c>
      <c r="D9" s="233" t="s">
        <v>112</v>
      </c>
      <c r="E9" s="234">
        <v>780.82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0.13800000000000001</v>
      </c>
      <c r="Q9" s="234">
        <f>ROUND(E9*P9,2)</f>
        <v>107.75</v>
      </c>
      <c r="R9" s="236" t="s">
        <v>113</v>
      </c>
      <c r="S9" s="236" t="s">
        <v>114</v>
      </c>
      <c r="T9" s="237" t="s">
        <v>115</v>
      </c>
      <c r="U9" s="220">
        <v>0.16</v>
      </c>
      <c r="V9" s="220">
        <f>ROUND(E9*U9,2)</f>
        <v>124.93</v>
      </c>
      <c r="W9" s="220"/>
      <c r="X9" s="220" t="s">
        <v>116</v>
      </c>
      <c r="Y9" s="220" t="s">
        <v>117</v>
      </c>
      <c r="Z9" s="210"/>
      <c r="AA9" s="210"/>
      <c r="AB9" s="210"/>
      <c r="AC9" s="210"/>
      <c r="AD9" s="210"/>
      <c r="AE9" s="210"/>
      <c r="AF9" s="210"/>
      <c r="AG9" s="210" t="s">
        <v>118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1" t="s">
        <v>119</v>
      </c>
      <c r="D10" s="238"/>
      <c r="E10" s="238"/>
      <c r="F10" s="238"/>
      <c r="G10" s="238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120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2" t="s">
        <v>119</v>
      </c>
      <c r="D11" s="239"/>
      <c r="E11" s="239"/>
      <c r="F11" s="239"/>
      <c r="G11" s="239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121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5">
      <c r="A12" s="217"/>
      <c r="B12" s="218"/>
      <c r="C12" s="253" t="s">
        <v>122</v>
      </c>
      <c r="D12" s="221"/>
      <c r="E12" s="222">
        <v>780.82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123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0.399999999999999" outlineLevel="1" x14ac:dyDescent="0.25">
      <c r="A13" s="231">
        <v>2</v>
      </c>
      <c r="B13" s="232" t="s">
        <v>124</v>
      </c>
      <c r="C13" s="250" t="s">
        <v>125</v>
      </c>
      <c r="D13" s="233" t="s">
        <v>112</v>
      </c>
      <c r="E13" s="234">
        <v>234.8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0.11</v>
      </c>
      <c r="Q13" s="234">
        <f>ROUND(E13*P13,2)</f>
        <v>25.83</v>
      </c>
      <c r="R13" s="236" t="s">
        <v>113</v>
      </c>
      <c r="S13" s="236" t="s">
        <v>114</v>
      </c>
      <c r="T13" s="237" t="s">
        <v>115</v>
      </c>
      <c r="U13" s="220">
        <v>2.5899999999999999E-2</v>
      </c>
      <c r="V13" s="220">
        <f>ROUND(E13*U13,2)</f>
        <v>6.08</v>
      </c>
      <c r="W13" s="220"/>
      <c r="X13" s="220" t="s">
        <v>116</v>
      </c>
      <c r="Y13" s="220" t="s">
        <v>117</v>
      </c>
      <c r="Z13" s="210"/>
      <c r="AA13" s="210"/>
      <c r="AB13" s="210"/>
      <c r="AC13" s="210"/>
      <c r="AD13" s="210"/>
      <c r="AE13" s="210"/>
      <c r="AF13" s="210"/>
      <c r="AG13" s="210" t="s">
        <v>118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5">
      <c r="A14" s="217"/>
      <c r="B14" s="218"/>
      <c r="C14" s="253" t="s">
        <v>126</v>
      </c>
      <c r="D14" s="221"/>
      <c r="E14" s="222">
        <v>234.8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123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20.399999999999999" outlineLevel="1" x14ac:dyDescent="0.25">
      <c r="A15" s="231">
        <v>3</v>
      </c>
      <c r="B15" s="232" t="s">
        <v>127</v>
      </c>
      <c r="C15" s="250" t="s">
        <v>128</v>
      </c>
      <c r="D15" s="233" t="s">
        <v>112</v>
      </c>
      <c r="E15" s="234">
        <v>538.16</v>
      </c>
      <c r="F15" s="235"/>
      <c r="G15" s="236">
        <f>ROUND(E15*F15,2)</f>
        <v>0</v>
      </c>
      <c r="H15" s="235"/>
      <c r="I15" s="236">
        <f>ROUND(E15*H15,2)</f>
        <v>0</v>
      </c>
      <c r="J15" s="235"/>
      <c r="K15" s="236">
        <f>ROUND(E15*J15,2)</f>
        <v>0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0.33</v>
      </c>
      <c r="Q15" s="234">
        <f>ROUND(E15*P15,2)</f>
        <v>177.59</v>
      </c>
      <c r="R15" s="236" t="s">
        <v>113</v>
      </c>
      <c r="S15" s="236" t="s">
        <v>114</v>
      </c>
      <c r="T15" s="237" t="s">
        <v>115</v>
      </c>
      <c r="U15" s="220">
        <v>0.06</v>
      </c>
      <c r="V15" s="220">
        <f>ROUND(E15*U15,2)</f>
        <v>32.29</v>
      </c>
      <c r="W15" s="220"/>
      <c r="X15" s="220" t="s">
        <v>116</v>
      </c>
      <c r="Y15" s="220" t="s">
        <v>117</v>
      </c>
      <c r="Z15" s="210"/>
      <c r="AA15" s="210"/>
      <c r="AB15" s="210"/>
      <c r="AC15" s="210"/>
      <c r="AD15" s="210"/>
      <c r="AE15" s="210"/>
      <c r="AF15" s="210"/>
      <c r="AG15" s="210" t="s">
        <v>118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53" t="s">
        <v>129</v>
      </c>
      <c r="D16" s="221"/>
      <c r="E16" s="222">
        <v>538.16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123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0.399999999999999" outlineLevel="1" x14ac:dyDescent="0.25">
      <c r="A17" s="231">
        <v>4</v>
      </c>
      <c r="B17" s="232" t="s">
        <v>130</v>
      </c>
      <c r="C17" s="250" t="s">
        <v>131</v>
      </c>
      <c r="D17" s="233" t="s">
        <v>112</v>
      </c>
      <c r="E17" s="234">
        <v>144.75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0.33</v>
      </c>
      <c r="Q17" s="234">
        <f>ROUND(E17*P17,2)</f>
        <v>47.77</v>
      </c>
      <c r="R17" s="236" t="s">
        <v>113</v>
      </c>
      <c r="S17" s="236" t="s">
        <v>114</v>
      </c>
      <c r="T17" s="237" t="s">
        <v>115</v>
      </c>
      <c r="U17" s="220">
        <v>0.113</v>
      </c>
      <c r="V17" s="220">
        <f>ROUND(E17*U17,2)</f>
        <v>16.36</v>
      </c>
      <c r="W17" s="220"/>
      <c r="X17" s="220" t="s">
        <v>116</v>
      </c>
      <c r="Y17" s="220" t="s">
        <v>117</v>
      </c>
      <c r="Z17" s="210"/>
      <c r="AA17" s="210"/>
      <c r="AB17" s="210"/>
      <c r="AC17" s="210"/>
      <c r="AD17" s="210"/>
      <c r="AE17" s="210"/>
      <c r="AF17" s="210"/>
      <c r="AG17" s="210" t="s">
        <v>118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17"/>
      <c r="B18" s="218"/>
      <c r="C18" s="253" t="s">
        <v>132</v>
      </c>
      <c r="D18" s="221"/>
      <c r="E18" s="222">
        <v>144.75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123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31">
        <v>5</v>
      </c>
      <c r="B19" s="232" t="s">
        <v>133</v>
      </c>
      <c r="C19" s="250" t="s">
        <v>134</v>
      </c>
      <c r="D19" s="233" t="s">
        <v>135</v>
      </c>
      <c r="E19" s="234">
        <v>571</v>
      </c>
      <c r="F19" s="235"/>
      <c r="G19" s="236">
        <f>ROUND(E19*F19,2)</f>
        <v>0</v>
      </c>
      <c r="H19" s="235"/>
      <c r="I19" s="236">
        <f>ROUND(E19*H19,2)</f>
        <v>0</v>
      </c>
      <c r="J19" s="235"/>
      <c r="K19" s="236">
        <f>ROUND(E19*J19,2)</f>
        <v>0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0.27</v>
      </c>
      <c r="Q19" s="234">
        <f>ROUND(E19*P19,2)</f>
        <v>154.16999999999999</v>
      </c>
      <c r="R19" s="236" t="s">
        <v>113</v>
      </c>
      <c r="S19" s="236" t="s">
        <v>114</v>
      </c>
      <c r="T19" s="237" t="s">
        <v>115</v>
      </c>
      <c r="U19" s="220">
        <v>0.123</v>
      </c>
      <c r="V19" s="220">
        <f>ROUND(E19*U19,2)</f>
        <v>70.23</v>
      </c>
      <c r="W19" s="220"/>
      <c r="X19" s="220" t="s">
        <v>116</v>
      </c>
      <c r="Y19" s="220" t="s">
        <v>117</v>
      </c>
      <c r="Z19" s="210"/>
      <c r="AA19" s="210"/>
      <c r="AB19" s="210"/>
      <c r="AC19" s="210"/>
      <c r="AD19" s="210"/>
      <c r="AE19" s="210"/>
      <c r="AF19" s="210"/>
      <c r="AG19" s="210" t="s">
        <v>118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1" t="s">
        <v>136</v>
      </c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120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40" t="str">
        <f>C20</f>
        <v>s vybouráním lože, s přemístěním hmot na skládku na vzdálenost do 3 m nebo naložením na dopravní prostředek</v>
      </c>
      <c r="BB20" s="210"/>
      <c r="BC20" s="210"/>
      <c r="BD20" s="210"/>
      <c r="BE20" s="210"/>
      <c r="BF20" s="210"/>
      <c r="BG20" s="210"/>
      <c r="BH20" s="210"/>
    </row>
    <row r="21" spans="1:60" outlineLevel="2" x14ac:dyDescent="0.25">
      <c r="A21" s="217"/>
      <c r="B21" s="218"/>
      <c r="C21" s="252" t="s">
        <v>136</v>
      </c>
      <c r="D21" s="239"/>
      <c r="E21" s="239"/>
      <c r="F21" s="239"/>
      <c r="G21" s="239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121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40" t="str">
        <f>C21</f>
        <v>s vybouráním lože, s přemístěním hmot na skládku na vzdálenost do 3 m nebo naložením na dopravní prostředek</v>
      </c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53" t="s">
        <v>137</v>
      </c>
      <c r="D22" s="221"/>
      <c r="E22" s="222">
        <v>571</v>
      </c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123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31">
        <v>6</v>
      </c>
      <c r="B23" s="232" t="s">
        <v>133</v>
      </c>
      <c r="C23" s="250" t="s">
        <v>134</v>
      </c>
      <c r="D23" s="233" t="s">
        <v>135</v>
      </c>
      <c r="E23" s="234">
        <v>56.1</v>
      </c>
      <c r="F23" s="235"/>
      <c r="G23" s="236">
        <f>ROUND(E23*F23,2)</f>
        <v>0</v>
      </c>
      <c r="H23" s="235"/>
      <c r="I23" s="236">
        <f>ROUND(E23*H23,2)</f>
        <v>0</v>
      </c>
      <c r="J23" s="235"/>
      <c r="K23" s="236">
        <f>ROUND(E23*J23,2)</f>
        <v>0</v>
      </c>
      <c r="L23" s="236">
        <v>21</v>
      </c>
      <c r="M23" s="236">
        <f>G23*(1+L23/100)</f>
        <v>0</v>
      </c>
      <c r="N23" s="234">
        <v>0</v>
      </c>
      <c r="O23" s="234">
        <f>ROUND(E23*N23,2)</f>
        <v>0</v>
      </c>
      <c r="P23" s="234">
        <v>0.27</v>
      </c>
      <c r="Q23" s="234">
        <f>ROUND(E23*P23,2)</f>
        <v>15.15</v>
      </c>
      <c r="R23" s="236" t="s">
        <v>113</v>
      </c>
      <c r="S23" s="236" t="s">
        <v>114</v>
      </c>
      <c r="T23" s="237" t="s">
        <v>115</v>
      </c>
      <c r="U23" s="220">
        <v>0.123</v>
      </c>
      <c r="V23" s="220">
        <f>ROUND(E23*U23,2)</f>
        <v>6.9</v>
      </c>
      <c r="W23" s="220"/>
      <c r="X23" s="220" t="s">
        <v>116</v>
      </c>
      <c r="Y23" s="220" t="s">
        <v>117</v>
      </c>
      <c r="Z23" s="210"/>
      <c r="AA23" s="210"/>
      <c r="AB23" s="210"/>
      <c r="AC23" s="210"/>
      <c r="AD23" s="210"/>
      <c r="AE23" s="210"/>
      <c r="AF23" s="210"/>
      <c r="AG23" s="210" t="s">
        <v>118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51" t="s">
        <v>136</v>
      </c>
      <c r="D24" s="238"/>
      <c r="E24" s="238"/>
      <c r="F24" s="238"/>
      <c r="G24" s="238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120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0" t="str">
        <f>C24</f>
        <v>s vybouráním lože, s přemístěním hmot na skládku na vzdálenost do 3 m nebo naložením na dopravní prostředek</v>
      </c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52" t="s">
        <v>136</v>
      </c>
      <c r="D25" s="239"/>
      <c r="E25" s="239"/>
      <c r="F25" s="239"/>
      <c r="G25" s="239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121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0" t="str">
        <f>C25</f>
        <v>s vybouráním lože, s přemístěním hmot na skládku na vzdálenost do 3 m nebo naložením na dopravní prostředek</v>
      </c>
      <c r="BB25" s="210"/>
      <c r="BC25" s="210"/>
      <c r="BD25" s="210"/>
      <c r="BE25" s="210"/>
      <c r="BF25" s="210"/>
      <c r="BG25" s="210"/>
      <c r="BH25" s="210"/>
    </row>
    <row r="26" spans="1:60" outlineLevel="2" x14ac:dyDescent="0.25">
      <c r="A26" s="217"/>
      <c r="B26" s="218"/>
      <c r="C26" s="253" t="s">
        <v>138</v>
      </c>
      <c r="D26" s="221"/>
      <c r="E26" s="222">
        <v>56.1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123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5">
      <c r="A27" s="231">
        <v>7</v>
      </c>
      <c r="B27" s="232" t="s">
        <v>139</v>
      </c>
      <c r="C27" s="250" t="s">
        <v>140</v>
      </c>
      <c r="D27" s="233" t="s">
        <v>141</v>
      </c>
      <c r="E27" s="234">
        <v>49.659599999999998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4">
        <v>0</v>
      </c>
      <c r="O27" s="234">
        <f>ROUND(E27*N27,2)</f>
        <v>0</v>
      </c>
      <c r="P27" s="234">
        <v>0</v>
      </c>
      <c r="Q27" s="234">
        <f>ROUND(E27*P27,2)</f>
        <v>0</v>
      </c>
      <c r="R27" s="236" t="s">
        <v>142</v>
      </c>
      <c r="S27" s="236" t="s">
        <v>114</v>
      </c>
      <c r="T27" s="237" t="s">
        <v>115</v>
      </c>
      <c r="U27" s="220">
        <v>0.81799999999999995</v>
      </c>
      <c r="V27" s="220">
        <f>ROUND(E27*U27,2)</f>
        <v>40.619999999999997</v>
      </c>
      <c r="W27" s="220"/>
      <c r="X27" s="220" t="s">
        <v>116</v>
      </c>
      <c r="Y27" s="220" t="s">
        <v>117</v>
      </c>
      <c r="Z27" s="210"/>
      <c r="AA27" s="210"/>
      <c r="AB27" s="210"/>
      <c r="AC27" s="210"/>
      <c r="AD27" s="210"/>
      <c r="AE27" s="210"/>
      <c r="AF27" s="210"/>
      <c r="AG27" s="210" t="s">
        <v>118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5">
      <c r="A28" s="217"/>
      <c r="B28" s="218"/>
      <c r="C28" s="251" t="s">
        <v>143</v>
      </c>
      <c r="D28" s="238"/>
      <c r="E28" s="238"/>
      <c r="F28" s="238"/>
      <c r="G28" s="238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120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0" t="str">
        <f>C28</f>
        <v>s přemístěním výkopku v příčných profilech na vzdálenost do 15 m nebo s naložením na dopravní prostředek.</v>
      </c>
      <c r="BB28" s="210"/>
      <c r="BC28" s="210"/>
      <c r="BD28" s="210"/>
      <c r="BE28" s="210"/>
      <c r="BF28" s="210"/>
      <c r="BG28" s="210"/>
      <c r="BH28" s="210"/>
    </row>
    <row r="29" spans="1:60" outlineLevel="2" x14ac:dyDescent="0.25">
      <c r="A29" s="217"/>
      <c r="B29" s="218"/>
      <c r="C29" s="252" t="s">
        <v>143</v>
      </c>
      <c r="D29" s="239"/>
      <c r="E29" s="239"/>
      <c r="F29" s="239"/>
      <c r="G29" s="239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121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0" t="str">
        <f>C29</f>
        <v>s přemístěním výkopku v příčných profilech na vzdálenost do 15 m nebo s naložením na dopravní prostředek.</v>
      </c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3" t="s">
        <v>144</v>
      </c>
      <c r="D30" s="221"/>
      <c r="E30" s="222">
        <v>49.66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123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31">
        <v>8</v>
      </c>
      <c r="B31" s="232" t="s">
        <v>145</v>
      </c>
      <c r="C31" s="250" t="s">
        <v>146</v>
      </c>
      <c r="D31" s="233" t="s">
        <v>141</v>
      </c>
      <c r="E31" s="234">
        <v>49.659599999999998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4">
        <v>0</v>
      </c>
      <c r="O31" s="234">
        <f>ROUND(E31*N31,2)</f>
        <v>0</v>
      </c>
      <c r="P31" s="234">
        <v>0</v>
      </c>
      <c r="Q31" s="234">
        <f>ROUND(E31*P31,2)</f>
        <v>0</v>
      </c>
      <c r="R31" s="236" t="s">
        <v>142</v>
      </c>
      <c r="S31" s="236" t="s">
        <v>114</v>
      </c>
      <c r="T31" s="237" t="s">
        <v>115</v>
      </c>
      <c r="U31" s="220">
        <v>0.11899999999999999</v>
      </c>
      <c r="V31" s="220">
        <f>ROUND(E31*U31,2)</f>
        <v>5.91</v>
      </c>
      <c r="W31" s="220"/>
      <c r="X31" s="220" t="s">
        <v>116</v>
      </c>
      <c r="Y31" s="220" t="s">
        <v>117</v>
      </c>
      <c r="Z31" s="210"/>
      <c r="AA31" s="210"/>
      <c r="AB31" s="210"/>
      <c r="AC31" s="210"/>
      <c r="AD31" s="210"/>
      <c r="AE31" s="210"/>
      <c r="AF31" s="210"/>
      <c r="AG31" s="210" t="s">
        <v>118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1" t="s">
        <v>143</v>
      </c>
      <c r="D32" s="238"/>
      <c r="E32" s="238"/>
      <c r="F32" s="238"/>
      <c r="G32" s="238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120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40" t="str">
        <f>C32</f>
        <v>s přemístěním výkopku v příčných profilech na vzdálenost do 15 m nebo s naložením na dopravní prostředek.</v>
      </c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17"/>
      <c r="B33" s="218"/>
      <c r="C33" s="252" t="s">
        <v>143</v>
      </c>
      <c r="D33" s="239"/>
      <c r="E33" s="239"/>
      <c r="F33" s="239"/>
      <c r="G33" s="239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40" t="str">
        <f>C33</f>
        <v>s přemístěním výkopku v příčných profilech na vzdálenost do 15 m nebo s naložením na dopravní prostředek.</v>
      </c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53" t="s">
        <v>144</v>
      </c>
      <c r="D34" s="221"/>
      <c r="E34" s="222">
        <v>49.66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123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31">
        <v>9</v>
      </c>
      <c r="B35" s="232" t="s">
        <v>147</v>
      </c>
      <c r="C35" s="250" t="s">
        <v>148</v>
      </c>
      <c r="D35" s="233" t="s">
        <v>141</v>
      </c>
      <c r="E35" s="234">
        <v>49.659599999999998</v>
      </c>
      <c r="F35" s="235"/>
      <c r="G35" s="236">
        <f>ROUND(E35*F35,2)</f>
        <v>0</v>
      </c>
      <c r="H35" s="235"/>
      <c r="I35" s="236">
        <f>ROUND(E35*H35,2)</f>
        <v>0</v>
      </c>
      <c r="J35" s="235"/>
      <c r="K35" s="236">
        <f>ROUND(E35*J35,2)</f>
        <v>0</v>
      </c>
      <c r="L35" s="236">
        <v>21</v>
      </c>
      <c r="M35" s="236">
        <f>G35*(1+L35/100)</f>
        <v>0</v>
      </c>
      <c r="N35" s="234">
        <v>0</v>
      </c>
      <c r="O35" s="234">
        <f>ROUND(E35*N35,2)</f>
        <v>0</v>
      </c>
      <c r="P35" s="234">
        <v>0</v>
      </c>
      <c r="Q35" s="234">
        <f>ROUND(E35*P35,2)</f>
        <v>0</v>
      </c>
      <c r="R35" s="236" t="s">
        <v>142</v>
      </c>
      <c r="S35" s="236" t="s">
        <v>114</v>
      </c>
      <c r="T35" s="237" t="s">
        <v>115</v>
      </c>
      <c r="U35" s="220">
        <v>1.0999999999999999E-2</v>
      </c>
      <c r="V35" s="220">
        <f>ROUND(E35*U35,2)</f>
        <v>0.55000000000000004</v>
      </c>
      <c r="W35" s="220"/>
      <c r="X35" s="220" t="s">
        <v>116</v>
      </c>
      <c r="Y35" s="220" t="s">
        <v>117</v>
      </c>
      <c r="Z35" s="210"/>
      <c r="AA35" s="210"/>
      <c r="AB35" s="210"/>
      <c r="AC35" s="210"/>
      <c r="AD35" s="210"/>
      <c r="AE35" s="210"/>
      <c r="AF35" s="210"/>
      <c r="AG35" s="210" t="s">
        <v>118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5">
      <c r="A36" s="217"/>
      <c r="B36" s="218"/>
      <c r="C36" s="251" t="s">
        <v>149</v>
      </c>
      <c r="D36" s="238"/>
      <c r="E36" s="238"/>
      <c r="F36" s="238"/>
      <c r="G36" s="238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120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5">
      <c r="A37" s="217"/>
      <c r="B37" s="218"/>
      <c r="C37" s="252" t="s">
        <v>149</v>
      </c>
      <c r="D37" s="239"/>
      <c r="E37" s="239"/>
      <c r="F37" s="239"/>
      <c r="G37" s="239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121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3" t="s">
        <v>144</v>
      </c>
      <c r="D38" s="221"/>
      <c r="E38" s="222">
        <v>49.66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123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31">
        <v>10</v>
      </c>
      <c r="B39" s="232" t="s">
        <v>150</v>
      </c>
      <c r="C39" s="250" t="s">
        <v>151</v>
      </c>
      <c r="D39" s="233" t="s">
        <v>112</v>
      </c>
      <c r="E39" s="234">
        <v>171</v>
      </c>
      <c r="F39" s="235"/>
      <c r="G39" s="236">
        <f>ROUND(E39*F39,2)</f>
        <v>0</v>
      </c>
      <c r="H39" s="235"/>
      <c r="I39" s="236">
        <f>ROUND(E39*H39,2)</f>
        <v>0</v>
      </c>
      <c r="J39" s="235"/>
      <c r="K39" s="236">
        <f>ROUND(E39*J39,2)</f>
        <v>0</v>
      </c>
      <c r="L39" s="236">
        <v>21</v>
      </c>
      <c r="M39" s="236">
        <f>G39*(1+L39/100)</f>
        <v>0</v>
      </c>
      <c r="N39" s="234">
        <v>0</v>
      </c>
      <c r="O39" s="234">
        <f>ROUND(E39*N39,2)</f>
        <v>0</v>
      </c>
      <c r="P39" s="234">
        <v>0</v>
      </c>
      <c r="Q39" s="234">
        <f>ROUND(E39*P39,2)</f>
        <v>0</v>
      </c>
      <c r="R39" s="236"/>
      <c r="S39" s="236" t="s">
        <v>152</v>
      </c>
      <c r="T39" s="237" t="s">
        <v>115</v>
      </c>
      <c r="U39" s="220">
        <v>0</v>
      </c>
      <c r="V39" s="220">
        <f>ROUND(E39*U39,2)</f>
        <v>0</v>
      </c>
      <c r="W39" s="220"/>
      <c r="X39" s="220" t="s">
        <v>153</v>
      </c>
      <c r="Y39" s="220" t="s">
        <v>117</v>
      </c>
      <c r="Z39" s="210"/>
      <c r="AA39" s="210"/>
      <c r="AB39" s="210"/>
      <c r="AC39" s="210"/>
      <c r="AD39" s="210"/>
      <c r="AE39" s="210"/>
      <c r="AF39" s="210"/>
      <c r="AG39" s="210" t="s">
        <v>154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17"/>
      <c r="B40" s="218"/>
      <c r="C40" s="253" t="s">
        <v>155</v>
      </c>
      <c r="D40" s="221"/>
      <c r="E40" s="222">
        <v>171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123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31">
        <v>11</v>
      </c>
      <c r="B41" s="232" t="s">
        <v>156</v>
      </c>
      <c r="C41" s="250" t="s">
        <v>157</v>
      </c>
      <c r="D41" s="233" t="s">
        <v>112</v>
      </c>
      <c r="E41" s="234">
        <v>652.36</v>
      </c>
      <c r="F41" s="235"/>
      <c r="G41" s="236">
        <f>ROUND(E41*F41,2)</f>
        <v>0</v>
      </c>
      <c r="H41" s="235"/>
      <c r="I41" s="236">
        <f>ROUND(E41*H41,2)</f>
        <v>0</v>
      </c>
      <c r="J41" s="235"/>
      <c r="K41" s="236">
        <f>ROUND(E41*J41,2)</f>
        <v>0</v>
      </c>
      <c r="L41" s="236">
        <v>21</v>
      </c>
      <c r="M41" s="236">
        <f>G41*(1+L41/100)</f>
        <v>0</v>
      </c>
      <c r="N41" s="234">
        <v>0</v>
      </c>
      <c r="O41" s="234">
        <f>ROUND(E41*N41,2)</f>
        <v>0</v>
      </c>
      <c r="P41" s="234">
        <v>0</v>
      </c>
      <c r="Q41" s="234">
        <f>ROUND(E41*P41,2)</f>
        <v>0</v>
      </c>
      <c r="R41" s="236" t="s">
        <v>142</v>
      </c>
      <c r="S41" s="236" t="s">
        <v>114</v>
      </c>
      <c r="T41" s="237" t="s">
        <v>115</v>
      </c>
      <c r="U41" s="220">
        <v>1.7999999999999999E-2</v>
      </c>
      <c r="V41" s="220">
        <f>ROUND(E41*U41,2)</f>
        <v>11.74</v>
      </c>
      <c r="W41" s="220"/>
      <c r="X41" s="220" t="s">
        <v>116</v>
      </c>
      <c r="Y41" s="220" t="s">
        <v>117</v>
      </c>
      <c r="Z41" s="210"/>
      <c r="AA41" s="210"/>
      <c r="AB41" s="210"/>
      <c r="AC41" s="210"/>
      <c r="AD41" s="210"/>
      <c r="AE41" s="210"/>
      <c r="AF41" s="210"/>
      <c r="AG41" s="210" t="s">
        <v>118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5">
      <c r="A42" s="217"/>
      <c r="B42" s="218"/>
      <c r="C42" s="251" t="s">
        <v>158</v>
      </c>
      <c r="D42" s="238"/>
      <c r="E42" s="238"/>
      <c r="F42" s="238"/>
      <c r="G42" s="238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120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17"/>
      <c r="B43" s="218"/>
      <c r="C43" s="252" t="s">
        <v>158</v>
      </c>
      <c r="D43" s="239"/>
      <c r="E43" s="239"/>
      <c r="F43" s="239"/>
      <c r="G43" s="239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121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5">
      <c r="A44" s="217"/>
      <c r="B44" s="218"/>
      <c r="C44" s="253" t="s">
        <v>159</v>
      </c>
      <c r="D44" s="221"/>
      <c r="E44" s="222">
        <v>652.36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123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5">
      <c r="A45" s="224" t="s">
        <v>108</v>
      </c>
      <c r="B45" s="225" t="s">
        <v>65</v>
      </c>
      <c r="C45" s="249" t="s">
        <v>66</v>
      </c>
      <c r="D45" s="226"/>
      <c r="E45" s="227"/>
      <c r="F45" s="228"/>
      <c r="G45" s="228">
        <f>SUMIF(AG46:AG50,"&lt;&gt;NOR",G46:G50)</f>
        <v>0</v>
      </c>
      <c r="H45" s="228"/>
      <c r="I45" s="228">
        <f>SUM(I46:I50)</f>
        <v>0</v>
      </c>
      <c r="J45" s="228"/>
      <c r="K45" s="228">
        <f>SUM(K46:K50)</f>
        <v>0</v>
      </c>
      <c r="L45" s="228"/>
      <c r="M45" s="228">
        <f>SUM(M46:M50)</f>
        <v>0</v>
      </c>
      <c r="N45" s="227"/>
      <c r="O45" s="227">
        <f>SUM(O46:O50)</f>
        <v>0</v>
      </c>
      <c r="P45" s="227"/>
      <c r="Q45" s="227">
        <f>SUM(Q46:Q50)</f>
        <v>0</v>
      </c>
      <c r="R45" s="228"/>
      <c r="S45" s="228"/>
      <c r="T45" s="229"/>
      <c r="U45" s="223"/>
      <c r="V45" s="223">
        <f>SUM(V46:V50)</f>
        <v>0</v>
      </c>
      <c r="W45" s="223"/>
      <c r="X45" s="223"/>
      <c r="Y45" s="223"/>
      <c r="AG45" t="s">
        <v>109</v>
      </c>
    </row>
    <row r="46" spans="1:60" outlineLevel="1" x14ac:dyDescent="0.25">
      <c r="A46" s="231">
        <v>12</v>
      </c>
      <c r="B46" s="232" t="s">
        <v>160</v>
      </c>
      <c r="C46" s="250" t="s">
        <v>161</v>
      </c>
      <c r="D46" s="233" t="s">
        <v>162</v>
      </c>
      <c r="E46" s="234">
        <v>90.43</v>
      </c>
      <c r="F46" s="235"/>
      <c r="G46" s="236">
        <f>ROUND(E46*F46,2)</f>
        <v>0</v>
      </c>
      <c r="H46" s="235"/>
      <c r="I46" s="236">
        <f>ROUND(E46*H46,2)</f>
        <v>0</v>
      </c>
      <c r="J46" s="235"/>
      <c r="K46" s="236">
        <f>ROUND(E46*J46,2)</f>
        <v>0</v>
      </c>
      <c r="L46" s="236">
        <v>21</v>
      </c>
      <c r="M46" s="236">
        <f>G46*(1+L46/100)</f>
        <v>0</v>
      </c>
      <c r="N46" s="234">
        <v>0</v>
      </c>
      <c r="O46" s="234">
        <f>ROUND(E46*N46,2)</f>
        <v>0</v>
      </c>
      <c r="P46" s="234">
        <v>0</v>
      </c>
      <c r="Q46" s="234">
        <f>ROUND(E46*P46,2)</f>
        <v>0</v>
      </c>
      <c r="R46" s="236"/>
      <c r="S46" s="236" t="s">
        <v>152</v>
      </c>
      <c r="T46" s="237" t="s">
        <v>115</v>
      </c>
      <c r="U46" s="220">
        <v>0</v>
      </c>
      <c r="V46" s="220">
        <f>ROUND(E46*U46,2)</f>
        <v>0</v>
      </c>
      <c r="W46" s="220"/>
      <c r="X46" s="220" t="s">
        <v>116</v>
      </c>
      <c r="Y46" s="220" t="s">
        <v>117</v>
      </c>
      <c r="Z46" s="210"/>
      <c r="AA46" s="210"/>
      <c r="AB46" s="210"/>
      <c r="AC46" s="210"/>
      <c r="AD46" s="210"/>
      <c r="AE46" s="210"/>
      <c r="AF46" s="210"/>
      <c r="AG46" s="210" t="s">
        <v>118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5">
      <c r="A47" s="217"/>
      <c r="B47" s="218"/>
      <c r="C47" s="254" t="s">
        <v>163</v>
      </c>
      <c r="D47" s="241"/>
      <c r="E47" s="241"/>
      <c r="F47" s="241"/>
      <c r="G47" s="241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121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17"/>
      <c r="B48" s="218"/>
      <c r="C48" s="252" t="s">
        <v>164</v>
      </c>
      <c r="D48" s="239"/>
      <c r="E48" s="239"/>
      <c r="F48" s="239"/>
      <c r="G48" s="239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121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5">
      <c r="A49" s="217"/>
      <c r="B49" s="218"/>
      <c r="C49" s="253" t="s">
        <v>165</v>
      </c>
      <c r="D49" s="221"/>
      <c r="E49" s="222">
        <v>60.43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123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5">
      <c r="A50" s="217"/>
      <c r="B50" s="218"/>
      <c r="C50" s="253" t="s">
        <v>166</v>
      </c>
      <c r="D50" s="221"/>
      <c r="E50" s="222">
        <v>30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123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x14ac:dyDescent="0.25">
      <c r="A51" s="224" t="s">
        <v>108</v>
      </c>
      <c r="B51" s="225" t="s">
        <v>69</v>
      </c>
      <c r="C51" s="249" t="s">
        <v>70</v>
      </c>
      <c r="D51" s="226"/>
      <c r="E51" s="227"/>
      <c r="F51" s="228"/>
      <c r="G51" s="228">
        <f>SUMIF(AG52:AG70,"&lt;&gt;NOR",G52:G70)</f>
        <v>0</v>
      </c>
      <c r="H51" s="228"/>
      <c r="I51" s="228">
        <f>SUM(I52:I70)</f>
        <v>0</v>
      </c>
      <c r="J51" s="228"/>
      <c r="K51" s="228">
        <f>SUM(K52:K70)</f>
        <v>0</v>
      </c>
      <c r="L51" s="228"/>
      <c r="M51" s="228">
        <f>SUM(M52:M70)</f>
        <v>0</v>
      </c>
      <c r="N51" s="227"/>
      <c r="O51" s="227">
        <f>SUM(O52:O70)</f>
        <v>353.09999999999997</v>
      </c>
      <c r="P51" s="227"/>
      <c r="Q51" s="227">
        <f>SUM(Q52:Q70)</f>
        <v>0</v>
      </c>
      <c r="R51" s="228"/>
      <c r="S51" s="228"/>
      <c r="T51" s="229"/>
      <c r="U51" s="223"/>
      <c r="V51" s="223">
        <f>SUM(V52:V70)</f>
        <v>368.29</v>
      </c>
      <c r="W51" s="223"/>
      <c r="X51" s="223"/>
      <c r="Y51" s="223"/>
      <c r="AG51" t="s">
        <v>109</v>
      </c>
    </row>
    <row r="52" spans="1:60" ht="20.399999999999999" outlineLevel="1" x14ac:dyDescent="0.25">
      <c r="A52" s="231">
        <v>13</v>
      </c>
      <c r="B52" s="232" t="s">
        <v>167</v>
      </c>
      <c r="C52" s="250" t="s">
        <v>168</v>
      </c>
      <c r="D52" s="233" t="s">
        <v>112</v>
      </c>
      <c r="E52" s="234">
        <v>115.8</v>
      </c>
      <c r="F52" s="235"/>
      <c r="G52" s="236">
        <f>ROUND(E52*F52,2)</f>
        <v>0</v>
      </c>
      <c r="H52" s="235"/>
      <c r="I52" s="236">
        <f>ROUND(E52*H52,2)</f>
        <v>0</v>
      </c>
      <c r="J52" s="235"/>
      <c r="K52" s="236">
        <f>ROUND(E52*J52,2)</f>
        <v>0</v>
      </c>
      <c r="L52" s="236">
        <v>21</v>
      </c>
      <c r="M52" s="236">
        <f>G52*(1+L52/100)</f>
        <v>0</v>
      </c>
      <c r="N52" s="234">
        <v>0.34499999999999997</v>
      </c>
      <c r="O52" s="234">
        <f>ROUND(E52*N52,2)</f>
        <v>39.950000000000003</v>
      </c>
      <c r="P52" s="234">
        <v>0</v>
      </c>
      <c r="Q52" s="234">
        <f>ROUND(E52*P52,2)</f>
        <v>0</v>
      </c>
      <c r="R52" s="236" t="s">
        <v>113</v>
      </c>
      <c r="S52" s="236" t="s">
        <v>114</v>
      </c>
      <c r="T52" s="237" t="s">
        <v>115</v>
      </c>
      <c r="U52" s="220">
        <v>2.5999999999999999E-2</v>
      </c>
      <c r="V52" s="220">
        <f>ROUND(E52*U52,2)</f>
        <v>3.01</v>
      </c>
      <c r="W52" s="220"/>
      <c r="X52" s="220" t="s">
        <v>116</v>
      </c>
      <c r="Y52" s="220" t="s">
        <v>117</v>
      </c>
      <c r="Z52" s="210"/>
      <c r="AA52" s="210"/>
      <c r="AB52" s="210"/>
      <c r="AC52" s="210"/>
      <c r="AD52" s="210"/>
      <c r="AE52" s="210"/>
      <c r="AF52" s="210"/>
      <c r="AG52" s="210" t="s">
        <v>118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5">
      <c r="A53" s="217"/>
      <c r="B53" s="218"/>
      <c r="C53" s="253" t="s">
        <v>169</v>
      </c>
      <c r="D53" s="221"/>
      <c r="E53" s="222">
        <v>115.8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123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20.399999999999999" outlineLevel="1" x14ac:dyDescent="0.25">
      <c r="A54" s="231">
        <v>14</v>
      </c>
      <c r="B54" s="232" t="s">
        <v>170</v>
      </c>
      <c r="C54" s="250" t="s">
        <v>171</v>
      </c>
      <c r="D54" s="233" t="s">
        <v>112</v>
      </c>
      <c r="E54" s="234">
        <v>538.16</v>
      </c>
      <c r="F54" s="235"/>
      <c r="G54" s="236">
        <f>ROUND(E54*F54,2)</f>
        <v>0</v>
      </c>
      <c r="H54" s="235"/>
      <c r="I54" s="236">
        <f>ROUND(E54*H54,2)</f>
        <v>0</v>
      </c>
      <c r="J54" s="235"/>
      <c r="K54" s="236">
        <f>ROUND(E54*J54,2)</f>
        <v>0</v>
      </c>
      <c r="L54" s="236">
        <v>21</v>
      </c>
      <c r="M54" s="236">
        <f>G54*(1+L54/100)</f>
        <v>0</v>
      </c>
      <c r="N54" s="234">
        <v>0.34499999999999997</v>
      </c>
      <c r="O54" s="234">
        <f>ROUND(E54*N54,2)</f>
        <v>185.67</v>
      </c>
      <c r="P54" s="234">
        <v>0</v>
      </c>
      <c r="Q54" s="234">
        <f>ROUND(E54*P54,2)</f>
        <v>0</v>
      </c>
      <c r="R54" s="236" t="s">
        <v>113</v>
      </c>
      <c r="S54" s="236" t="s">
        <v>114</v>
      </c>
      <c r="T54" s="237" t="s">
        <v>115</v>
      </c>
      <c r="U54" s="220">
        <v>2.5999999999999999E-2</v>
      </c>
      <c r="V54" s="220">
        <f>ROUND(E54*U54,2)</f>
        <v>13.99</v>
      </c>
      <c r="W54" s="220"/>
      <c r="X54" s="220" t="s">
        <v>116</v>
      </c>
      <c r="Y54" s="220" t="s">
        <v>117</v>
      </c>
      <c r="Z54" s="210"/>
      <c r="AA54" s="210"/>
      <c r="AB54" s="210"/>
      <c r="AC54" s="210"/>
      <c r="AD54" s="210"/>
      <c r="AE54" s="210"/>
      <c r="AF54" s="210"/>
      <c r="AG54" s="210" t="s">
        <v>118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5">
      <c r="A55" s="217"/>
      <c r="B55" s="218"/>
      <c r="C55" s="253" t="s">
        <v>129</v>
      </c>
      <c r="D55" s="221"/>
      <c r="E55" s="222">
        <v>538.16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123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5">
      <c r="A56" s="231">
        <v>15</v>
      </c>
      <c r="B56" s="232" t="s">
        <v>172</v>
      </c>
      <c r="C56" s="250" t="s">
        <v>173</v>
      </c>
      <c r="D56" s="233" t="s">
        <v>141</v>
      </c>
      <c r="E56" s="234">
        <v>4.3425000000000002</v>
      </c>
      <c r="F56" s="235"/>
      <c r="G56" s="236">
        <f>ROUND(E56*F56,2)</f>
        <v>0</v>
      </c>
      <c r="H56" s="235"/>
      <c r="I56" s="236">
        <f>ROUND(E56*H56,2)</f>
        <v>0</v>
      </c>
      <c r="J56" s="235"/>
      <c r="K56" s="236">
        <f>ROUND(E56*J56,2)</f>
        <v>0</v>
      </c>
      <c r="L56" s="236">
        <v>21</v>
      </c>
      <c r="M56" s="236">
        <f>G56*(1+L56/100)</f>
        <v>0</v>
      </c>
      <c r="N56" s="234">
        <v>0.12970000000000001</v>
      </c>
      <c r="O56" s="234">
        <f>ROUND(E56*N56,2)</f>
        <v>0.56000000000000005</v>
      </c>
      <c r="P56" s="234">
        <v>0</v>
      </c>
      <c r="Q56" s="234">
        <f>ROUND(E56*P56,2)</f>
        <v>0</v>
      </c>
      <c r="R56" s="236"/>
      <c r="S56" s="236" t="s">
        <v>152</v>
      </c>
      <c r="T56" s="237" t="s">
        <v>115</v>
      </c>
      <c r="U56" s="220">
        <v>0</v>
      </c>
      <c r="V56" s="220">
        <f>ROUND(E56*U56,2)</f>
        <v>0</v>
      </c>
      <c r="W56" s="220"/>
      <c r="X56" s="220" t="s">
        <v>116</v>
      </c>
      <c r="Y56" s="220" t="s">
        <v>117</v>
      </c>
      <c r="Z56" s="210"/>
      <c r="AA56" s="210"/>
      <c r="AB56" s="210"/>
      <c r="AC56" s="210"/>
      <c r="AD56" s="210"/>
      <c r="AE56" s="210"/>
      <c r="AF56" s="210"/>
      <c r="AG56" s="210" t="s">
        <v>118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5">
      <c r="A57" s="217"/>
      <c r="B57" s="218"/>
      <c r="C57" s="253" t="s">
        <v>174</v>
      </c>
      <c r="D57" s="221"/>
      <c r="E57" s="222">
        <v>4.34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123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31">
        <v>16</v>
      </c>
      <c r="B58" s="232" t="s">
        <v>175</v>
      </c>
      <c r="C58" s="250" t="s">
        <v>176</v>
      </c>
      <c r="D58" s="233" t="s">
        <v>112</v>
      </c>
      <c r="E58" s="234">
        <v>498.8</v>
      </c>
      <c r="F58" s="235"/>
      <c r="G58" s="236">
        <f>ROUND(E58*F58,2)</f>
        <v>0</v>
      </c>
      <c r="H58" s="235"/>
      <c r="I58" s="236">
        <f>ROUND(E58*H58,2)</f>
        <v>0</v>
      </c>
      <c r="J58" s="235"/>
      <c r="K58" s="236">
        <f>ROUND(E58*J58,2)</f>
        <v>0</v>
      </c>
      <c r="L58" s="236">
        <v>21</v>
      </c>
      <c r="M58" s="236">
        <f>G58*(1+L58/100)</f>
        <v>0</v>
      </c>
      <c r="N58" s="234">
        <v>0.12959999999999999</v>
      </c>
      <c r="O58" s="234">
        <f>ROUND(E58*N58,2)</f>
        <v>64.64</v>
      </c>
      <c r="P58" s="234">
        <v>0</v>
      </c>
      <c r="Q58" s="234">
        <f>ROUND(E58*P58,2)</f>
        <v>0</v>
      </c>
      <c r="R58" s="236"/>
      <c r="S58" s="236" t="s">
        <v>152</v>
      </c>
      <c r="T58" s="237" t="s">
        <v>115</v>
      </c>
      <c r="U58" s="220">
        <v>0</v>
      </c>
      <c r="V58" s="220">
        <f>ROUND(E58*U58,2)</f>
        <v>0</v>
      </c>
      <c r="W58" s="220"/>
      <c r="X58" s="220" t="s">
        <v>177</v>
      </c>
      <c r="Y58" s="220" t="s">
        <v>117</v>
      </c>
      <c r="Z58" s="210"/>
      <c r="AA58" s="210"/>
      <c r="AB58" s="210"/>
      <c r="AC58" s="210"/>
      <c r="AD58" s="210"/>
      <c r="AE58" s="210"/>
      <c r="AF58" s="210"/>
      <c r="AG58" s="210" t="s">
        <v>178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5">
      <c r="A59" s="217"/>
      <c r="B59" s="218"/>
      <c r="C59" s="253" t="s">
        <v>179</v>
      </c>
      <c r="D59" s="221"/>
      <c r="E59" s="222">
        <v>498.8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123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31">
        <v>17</v>
      </c>
      <c r="B60" s="232" t="s">
        <v>180</v>
      </c>
      <c r="C60" s="250" t="s">
        <v>181</v>
      </c>
      <c r="D60" s="233" t="s">
        <v>112</v>
      </c>
      <c r="E60" s="234">
        <v>39.36</v>
      </c>
      <c r="F60" s="235"/>
      <c r="G60" s="236">
        <f>ROUND(E60*F60,2)</f>
        <v>0</v>
      </c>
      <c r="H60" s="235"/>
      <c r="I60" s="236">
        <f>ROUND(E60*H60,2)</f>
        <v>0</v>
      </c>
      <c r="J60" s="235"/>
      <c r="K60" s="236">
        <f>ROUND(E60*J60,2)</f>
        <v>0</v>
      </c>
      <c r="L60" s="236">
        <v>21</v>
      </c>
      <c r="M60" s="236">
        <f>G60*(1+L60/100)</f>
        <v>0</v>
      </c>
      <c r="N60" s="234">
        <v>0.12959999999999999</v>
      </c>
      <c r="O60" s="234">
        <f>ROUND(E60*N60,2)</f>
        <v>5.0999999999999996</v>
      </c>
      <c r="P60" s="234">
        <v>0</v>
      </c>
      <c r="Q60" s="234">
        <f>ROUND(E60*P60,2)</f>
        <v>0</v>
      </c>
      <c r="R60" s="236"/>
      <c r="S60" s="236" t="s">
        <v>152</v>
      </c>
      <c r="T60" s="237" t="s">
        <v>115</v>
      </c>
      <c r="U60" s="220">
        <v>0</v>
      </c>
      <c r="V60" s="220">
        <f>ROUND(E60*U60,2)</f>
        <v>0</v>
      </c>
      <c r="W60" s="220"/>
      <c r="X60" s="220" t="s">
        <v>177</v>
      </c>
      <c r="Y60" s="220" t="s">
        <v>117</v>
      </c>
      <c r="Z60" s="210"/>
      <c r="AA60" s="210"/>
      <c r="AB60" s="210"/>
      <c r="AC60" s="210"/>
      <c r="AD60" s="210"/>
      <c r="AE60" s="210"/>
      <c r="AF60" s="210"/>
      <c r="AG60" s="210" t="s">
        <v>178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5">
      <c r="A61" s="217"/>
      <c r="B61" s="218"/>
      <c r="C61" s="253" t="s">
        <v>182</v>
      </c>
      <c r="D61" s="221"/>
      <c r="E61" s="222">
        <v>39.36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123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31">
        <v>18</v>
      </c>
      <c r="B62" s="232" t="s">
        <v>183</v>
      </c>
      <c r="C62" s="250" t="s">
        <v>184</v>
      </c>
      <c r="D62" s="233" t="s">
        <v>112</v>
      </c>
      <c r="E62" s="234">
        <v>538.16</v>
      </c>
      <c r="F62" s="235"/>
      <c r="G62" s="236">
        <f>ROUND(E62*F62,2)</f>
        <v>0</v>
      </c>
      <c r="H62" s="235"/>
      <c r="I62" s="236">
        <f>ROUND(E62*H62,2)</f>
        <v>0</v>
      </c>
      <c r="J62" s="235"/>
      <c r="K62" s="236">
        <f>ROUND(E62*J62,2)</f>
        <v>0</v>
      </c>
      <c r="L62" s="236">
        <v>21</v>
      </c>
      <c r="M62" s="236">
        <f>G62*(1+L62/100)</f>
        <v>0</v>
      </c>
      <c r="N62" s="234">
        <v>7.3899999999999993E-2</v>
      </c>
      <c r="O62" s="234">
        <f>ROUND(E62*N62,2)</f>
        <v>39.770000000000003</v>
      </c>
      <c r="P62" s="234">
        <v>0</v>
      </c>
      <c r="Q62" s="234">
        <f>ROUND(E62*P62,2)</f>
        <v>0</v>
      </c>
      <c r="R62" s="236" t="s">
        <v>113</v>
      </c>
      <c r="S62" s="236" t="s">
        <v>114</v>
      </c>
      <c r="T62" s="237" t="s">
        <v>115</v>
      </c>
      <c r="U62" s="220">
        <v>0.45200000000000001</v>
      </c>
      <c r="V62" s="220">
        <f>ROUND(E62*U62,2)</f>
        <v>243.25</v>
      </c>
      <c r="W62" s="220"/>
      <c r="X62" s="220" t="s">
        <v>116</v>
      </c>
      <c r="Y62" s="220" t="s">
        <v>117</v>
      </c>
      <c r="Z62" s="210"/>
      <c r="AA62" s="210"/>
      <c r="AB62" s="210"/>
      <c r="AC62" s="210"/>
      <c r="AD62" s="210"/>
      <c r="AE62" s="210"/>
      <c r="AF62" s="210"/>
      <c r="AG62" s="210" t="s">
        <v>118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21" outlineLevel="2" x14ac:dyDescent="0.25">
      <c r="A63" s="217"/>
      <c r="B63" s="218"/>
      <c r="C63" s="251" t="s">
        <v>185</v>
      </c>
      <c r="D63" s="238"/>
      <c r="E63" s="238"/>
      <c r="F63" s="238"/>
      <c r="G63" s="238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120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40" t="str">
        <f>C63</f>
        <v>s provedením lože z kameniva drceného, s vyplněním spár, s dvojitým hutněním a se smetením přebytečného materiálu na krajnici. S dodáním hmot pro lože a výplň spár.</v>
      </c>
      <c r="BB63" s="210"/>
      <c r="BC63" s="210"/>
      <c r="BD63" s="210"/>
      <c r="BE63" s="210"/>
      <c r="BF63" s="210"/>
      <c r="BG63" s="210"/>
      <c r="BH63" s="210"/>
    </row>
    <row r="64" spans="1:60" outlineLevel="2" x14ac:dyDescent="0.25">
      <c r="A64" s="217"/>
      <c r="B64" s="218"/>
      <c r="C64" s="253" t="s">
        <v>129</v>
      </c>
      <c r="D64" s="221"/>
      <c r="E64" s="222">
        <v>538.16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123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5">
      <c r="A65" s="231">
        <v>19</v>
      </c>
      <c r="B65" s="232" t="s">
        <v>183</v>
      </c>
      <c r="C65" s="250" t="s">
        <v>184</v>
      </c>
      <c r="D65" s="233" t="s">
        <v>112</v>
      </c>
      <c r="E65" s="234">
        <v>82.1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4">
        <v>7.3899999999999993E-2</v>
      </c>
      <c r="O65" s="234">
        <f>ROUND(E65*N65,2)</f>
        <v>6.07</v>
      </c>
      <c r="P65" s="234">
        <v>0</v>
      </c>
      <c r="Q65" s="234">
        <f>ROUND(E65*P65,2)</f>
        <v>0</v>
      </c>
      <c r="R65" s="236" t="s">
        <v>113</v>
      </c>
      <c r="S65" s="236" t="s">
        <v>114</v>
      </c>
      <c r="T65" s="237" t="s">
        <v>115</v>
      </c>
      <c r="U65" s="220">
        <v>0.45200000000000001</v>
      </c>
      <c r="V65" s="220">
        <f>ROUND(E65*U65,2)</f>
        <v>37.11</v>
      </c>
      <c r="W65" s="220"/>
      <c r="X65" s="220" t="s">
        <v>116</v>
      </c>
      <c r="Y65" s="220" t="s">
        <v>117</v>
      </c>
      <c r="Z65" s="210"/>
      <c r="AA65" s="210"/>
      <c r="AB65" s="210"/>
      <c r="AC65" s="210"/>
      <c r="AD65" s="210"/>
      <c r="AE65" s="210"/>
      <c r="AF65" s="210"/>
      <c r="AG65" s="210" t="s">
        <v>118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21" outlineLevel="2" x14ac:dyDescent="0.25">
      <c r="A66" s="217"/>
      <c r="B66" s="218"/>
      <c r="C66" s="251" t="s">
        <v>185</v>
      </c>
      <c r="D66" s="238"/>
      <c r="E66" s="238"/>
      <c r="F66" s="238"/>
      <c r="G66" s="238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120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40" t="str">
        <f>C66</f>
        <v>s provedením lože z kameniva drceného, s vyplněním spár, s dvojitým hutněním a se smetením přebytečného materiálu na krajnici. S dodáním hmot pro lože a výplň spár.</v>
      </c>
      <c r="BB66" s="210"/>
      <c r="BC66" s="210"/>
      <c r="BD66" s="210"/>
      <c r="BE66" s="210"/>
      <c r="BF66" s="210"/>
      <c r="BG66" s="210"/>
      <c r="BH66" s="210"/>
    </row>
    <row r="67" spans="1:60" outlineLevel="2" x14ac:dyDescent="0.25">
      <c r="A67" s="217"/>
      <c r="B67" s="218"/>
      <c r="C67" s="253" t="s">
        <v>186</v>
      </c>
      <c r="D67" s="221"/>
      <c r="E67" s="222">
        <v>82.1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123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31">
        <v>20</v>
      </c>
      <c r="B68" s="232" t="s">
        <v>187</v>
      </c>
      <c r="C68" s="250" t="s">
        <v>188</v>
      </c>
      <c r="D68" s="233" t="s">
        <v>112</v>
      </c>
      <c r="E68" s="234">
        <v>152.69999999999999</v>
      </c>
      <c r="F68" s="235"/>
      <c r="G68" s="236">
        <f>ROUND(E68*F68,2)</f>
        <v>0</v>
      </c>
      <c r="H68" s="235"/>
      <c r="I68" s="236">
        <f>ROUND(E68*H68,2)</f>
        <v>0</v>
      </c>
      <c r="J68" s="235"/>
      <c r="K68" s="236">
        <f>ROUND(E68*J68,2)</f>
        <v>0</v>
      </c>
      <c r="L68" s="236">
        <v>21</v>
      </c>
      <c r="M68" s="236">
        <f>G68*(1+L68/100)</f>
        <v>0</v>
      </c>
      <c r="N68" s="234">
        <v>7.3899999999999993E-2</v>
      </c>
      <c r="O68" s="234">
        <f>ROUND(E68*N68,2)</f>
        <v>11.28</v>
      </c>
      <c r="P68" s="234">
        <v>0</v>
      </c>
      <c r="Q68" s="234">
        <f>ROUND(E68*P68,2)</f>
        <v>0</v>
      </c>
      <c r="R68" s="236"/>
      <c r="S68" s="236" t="s">
        <v>152</v>
      </c>
      <c r="T68" s="237" t="s">
        <v>115</v>
      </c>
      <c r="U68" s="220">
        <v>0</v>
      </c>
      <c r="V68" s="220">
        <f>ROUND(E68*U68,2)</f>
        <v>0</v>
      </c>
      <c r="W68" s="220"/>
      <c r="X68" s="220" t="s">
        <v>116</v>
      </c>
      <c r="Y68" s="220" t="s">
        <v>117</v>
      </c>
      <c r="Z68" s="210"/>
      <c r="AA68" s="210"/>
      <c r="AB68" s="210"/>
      <c r="AC68" s="210"/>
      <c r="AD68" s="210"/>
      <c r="AE68" s="210"/>
      <c r="AF68" s="210"/>
      <c r="AG68" s="210" t="s">
        <v>118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5">
      <c r="A69" s="217"/>
      <c r="B69" s="218"/>
      <c r="C69" s="253" t="s">
        <v>189</v>
      </c>
      <c r="D69" s="221"/>
      <c r="E69" s="222">
        <v>152.69999999999999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123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42">
        <v>21</v>
      </c>
      <c r="B70" s="243" t="s">
        <v>190</v>
      </c>
      <c r="C70" s="255" t="s">
        <v>191</v>
      </c>
      <c r="D70" s="244" t="s">
        <v>135</v>
      </c>
      <c r="E70" s="245">
        <v>173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5">
        <v>3.3E-4</v>
      </c>
      <c r="O70" s="245">
        <f>ROUND(E70*N70,2)</f>
        <v>0.06</v>
      </c>
      <c r="P70" s="245">
        <v>0</v>
      </c>
      <c r="Q70" s="245">
        <f>ROUND(E70*P70,2)</f>
        <v>0</v>
      </c>
      <c r="R70" s="247" t="s">
        <v>113</v>
      </c>
      <c r="S70" s="247" t="s">
        <v>114</v>
      </c>
      <c r="T70" s="248" t="s">
        <v>115</v>
      </c>
      <c r="U70" s="220">
        <v>0.41</v>
      </c>
      <c r="V70" s="220">
        <f>ROUND(E70*U70,2)</f>
        <v>70.930000000000007</v>
      </c>
      <c r="W70" s="220"/>
      <c r="X70" s="220" t="s">
        <v>116</v>
      </c>
      <c r="Y70" s="220" t="s">
        <v>117</v>
      </c>
      <c r="Z70" s="210"/>
      <c r="AA70" s="210"/>
      <c r="AB70" s="210"/>
      <c r="AC70" s="210"/>
      <c r="AD70" s="210"/>
      <c r="AE70" s="210"/>
      <c r="AF70" s="210"/>
      <c r="AG70" s="210" t="s">
        <v>118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5">
      <c r="A71" s="224" t="s">
        <v>108</v>
      </c>
      <c r="B71" s="225" t="s">
        <v>71</v>
      </c>
      <c r="C71" s="249" t="s">
        <v>72</v>
      </c>
      <c r="D71" s="226"/>
      <c r="E71" s="227"/>
      <c r="F71" s="228"/>
      <c r="G71" s="228">
        <f>SUMIF(AG72:AG100,"&lt;&gt;NOR",G72:G100)</f>
        <v>0</v>
      </c>
      <c r="H71" s="228"/>
      <c r="I71" s="228">
        <f>SUM(I72:I100)</f>
        <v>0</v>
      </c>
      <c r="J71" s="228"/>
      <c r="K71" s="228">
        <f>SUM(K72:K100)</f>
        <v>0</v>
      </c>
      <c r="L71" s="228"/>
      <c r="M71" s="228">
        <f>SUM(M72:M100)</f>
        <v>0</v>
      </c>
      <c r="N71" s="227"/>
      <c r="O71" s="227">
        <f>SUM(O72:O100)</f>
        <v>160.32999999999998</v>
      </c>
      <c r="P71" s="227"/>
      <c r="Q71" s="227">
        <f>SUM(Q72:Q100)</f>
        <v>0</v>
      </c>
      <c r="R71" s="228"/>
      <c r="S71" s="228"/>
      <c r="T71" s="229"/>
      <c r="U71" s="223"/>
      <c r="V71" s="223">
        <f>SUM(V72:V100)</f>
        <v>195.28</v>
      </c>
      <c r="W71" s="223"/>
      <c r="X71" s="223"/>
      <c r="Y71" s="223"/>
      <c r="AG71" t="s">
        <v>109</v>
      </c>
    </row>
    <row r="72" spans="1:60" outlineLevel="1" x14ac:dyDescent="0.25">
      <c r="A72" s="231">
        <v>22</v>
      </c>
      <c r="B72" s="232" t="s">
        <v>192</v>
      </c>
      <c r="C72" s="250" t="s">
        <v>193</v>
      </c>
      <c r="D72" s="233" t="s">
        <v>194</v>
      </c>
      <c r="E72" s="234">
        <v>416</v>
      </c>
      <c r="F72" s="235"/>
      <c r="G72" s="236">
        <f>ROUND(E72*F72,2)</f>
        <v>0</v>
      </c>
      <c r="H72" s="235"/>
      <c r="I72" s="236">
        <f>ROUND(E72*H72,2)</f>
        <v>0</v>
      </c>
      <c r="J72" s="235"/>
      <c r="K72" s="236">
        <f>ROUND(E72*J72,2)</f>
        <v>0</v>
      </c>
      <c r="L72" s="236">
        <v>21</v>
      </c>
      <c r="M72" s="236">
        <f>G72*(1+L72/100)</f>
        <v>0</v>
      </c>
      <c r="N72" s="234">
        <v>8.0600000000000005E-2</v>
      </c>
      <c r="O72" s="234">
        <f>ROUND(E72*N72,2)</f>
        <v>33.53</v>
      </c>
      <c r="P72" s="234">
        <v>0</v>
      </c>
      <c r="Q72" s="234">
        <f>ROUND(E72*P72,2)</f>
        <v>0</v>
      </c>
      <c r="R72" s="236"/>
      <c r="S72" s="236" t="s">
        <v>152</v>
      </c>
      <c r="T72" s="237" t="s">
        <v>115</v>
      </c>
      <c r="U72" s="220">
        <v>0</v>
      </c>
      <c r="V72" s="220">
        <f>ROUND(E72*U72,2)</f>
        <v>0</v>
      </c>
      <c r="W72" s="220"/>
      <c r="X72" s="220" t="s">
        <v>177</v>
      </c>
      <c r="Y72" s="220" t="s">
        <v>117</v>
      </c>
      <c r="Z72" s="210"/>
      <c r="AA72" s="210"/>
      <c r="AB72" s="210"/>
      <c r="AC72" s="210"/>
      <c r="AD72" s="210"/>
      <c r="AE72" s="210"/>
      <c r="AF72" s="210"/>
      <c r="AG72" s="210" t="s">
        <v>178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5">
      <c r="A73" s="217"/>
      <c r="B73" s="218"/>
      <c r="C73" s="253" t="s">
        <v>195</v>
      </c>
      <c r="D73" s="221"/>
      <c r="E73" s="222">
        <v>416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123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31">
        <v>23</v>
      </c>
      <c r="B74" s="232" t="s">
        <v>196</v>
      </c>
      <c r="C74" s="250" t="s">
        <v>197</v>
      </c>
      <c r="D74" s="233" t="s">
        <v>194</v>
      </c>
      <c r="E74" s="234">
        <v>116</v>
      </c>
      <c r="F74" s="235"/>
      <c r="G74" s="236">
        <f>ROUND(E74*F74,2)</f>
        <v>0</v>
      </c>
      <c r="H74" s="235"/>
      <c r="I74" s="236">
        <f>ROUND(E74*H74,2)</f>
        <v>0</v>
      </c>
      <c r="J74" s="235"/>
      <c r="K74" s="236">
        <f>ROUND(E74*J74,2)</f>
        <v>0</v>
      </c>
      <c r="L74" s="236">
        <v>21</v>
      </c>
      <c r="M74" s="236">
        <f>G74*(1+L74/100)</f>
        <v>0</v>
      </c>
      <c r="N74" s="234">
        <v>5.0200000000000002E-2</v>
      </c>
      <c r="O74" s="234">
        <f>ROUND(E74*N74,2)</f>
        <v>5.82</v>
      </c>
      <c r="P74" s="234">
        <v>0</v>
      </c>
      <c r="Q74" s="234">
        <f>ROUND(E74*P74,2)</f>
        <v>0</v>
      </c>
      <c r="R74" s="236"/>
      <c r="S74" s="236" t="s">
        <v>152</v>
      </c>
      <c r="T74" s="237" t="s">
        <v>115</v>
      </c>
      <c r="U74" s="220">
        <v>0</v>
      </c>
      <c r="V74" s="220">
        <f>ROUND(E74*U74,2)</f>
        <v>0</v>
      </c>
      <c r="W74" s="220"/>
      <c r="X74" s="220" t="s">
        <v>177</v>
      </c>
      <c r="Y74" s="220" t="s">
        <v>117</v>
      </c>
      <c r="Z74" s="210"/>
      <c r="AA74" s="210"/>
      <c r="AB74" s="210"/>
      <c r="AC74" s="210"/>
      <c r="AD74" s="210"/>
      <c r="AE74" s="210"/>
      <c r="AF74" s="210"/>
      <c r="AG74" s="210" t="s">
        <v>178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5">
      <c r="A75" s="217"/>
      <c r="B75" s="218"/>
      <c r="C75" s="253" t="s">
        <v>198</v>
      </c>
      <c r="D75" s="221"/>
      <c r="E75" s="222">
        <v>116</v>
      </c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123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5">
      <c r="A76" s="231">
        <v>24</v>
      </c>
      <c r="B76" s="232" t="s">
        <v>199</v>
      </c>
      <c r="C76" s="250" t="s">
        <v>200</v>
      </c>
      <c r="D76" s="233" t="s">
        <v>194</v>
      </c>
      <c r="E76" s="234">
        <v>47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4">
        <v>6.6000000000000003E-2</v>
      </c>
      <c r="O76" s="234">
        <f>ROUND(E76*N76,2)</f>
        <v>3.1</v>
      </c>
      <c r="P76" s="234">
        <v>0</v>
      </c>
      <c r="Q76" s="234">
        <f>ROUND(E76*P76,2)</f>
        <v>0</v>
      </c>
      <c r="R76" s="236"/>
      <c r="S76" s="236" t="s">
        <v>152</v>
      </c>
      <c r="T76" s="237" t="s">
        <v>115</v>
      </c>
      <c r="U76" s="220">
        <v>0</v>
      </c>
      <c r="V76" s="220">
        <f>ROUND(E76*U76,2)</f>
        <v>0</v>
      </c>
      <c r="W76" s="220"/>
      <c r="X76" s="220" t="s">
        <v>177</v>
      </c>
      <c r="Y76" s="220" t="s">
        <v>117</v>
      </c>
      <c r="Z76" s="210"/>
      <c r="AA76" s="210"/>
      <c r="AB76" s="210"/>
      <c r="AC76" s="210"/>
      <c r="AD76" s="210"/>
      <c r="AE76" s="210"/>
      <c r="AF76" s="210"/>
      <c r="AG76" s="210" t="s">
        <v>178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5">
      <c r="A77" s="217"/>
      <c r="B77" s="218"/>
      <c r="C77" s="253" t="s">
        <v>201</v>
      </c>
      <c r="D77" s="221"/>
      <c r="E77" s="222">
        <v>47</v>
      </c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123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ht="20.399999999999999" outlineLevel="1" x14ac:dyDescent="0.25">
      <c r="A78" s="231">
        <v>25</v>
      </c>
      <c r="B78" s="232" t="s">
        <v>202</v>
      </c>
      <c r="C78" s="250" t="s">
        <v>203</v>
      </c>
      <c r="D78" s="233" t="s">
        <v>194</v>
      </c>
      <c r="E78" s="234">
        <v>2</v>
      </c>
      <c r="F78" s="235"/>
      <c r="G78" s="236">
        <f>ROUND(E78*F78,2)</f>
        <v>0</v>
      </c>
      <c r="H78" s="235"/>
      <c r="I78" s="236">
        <f>ROUND(E78*H78,2)</f>
        <v>0</v>
      </c>
      <c r="J78" s="235"/>
      <c r="K78" s="236">
        <f>ROUND(E78*J78,2)</f>
        <v>0</v>
      </c>
      <c r="L78" s="236">
        <v>21</v>
      </c>
      <c r="M78" s="236">
        <f>G78*(1+L78/100)</f>
        <v>0</v>
      </c>
      <c r="N78" s="234">
        <v>0.1</v>
      </c>
      <c r="O78" s="234">
        <f>ROUND(E78*N78,2)</f>
        <v>0.2</v>
      </c>
      <c r="P78" s="234">
        <v>0</v>
      </c>
      <c r="Q78" s="234">
        <f>ROUND(E78*P78,2)</f>
        <v>0</v>
      </c>
      <c r="R78" s="236" t="s">
        <v>204</v>
      </c>
      <c r="S78" s="236" t="s">
        <v>114</v>
      </c>
      <c r="T78" s="237" t="s">
        <v>115</v>
      </c>
      <c r="U78" s="220">
        <v>0</v>
      </c>
      <c r="V78" s="220">
        <f>ROUND(E78*U78,2)</f>
        <v>0</v>
      </c>
      <c r="W78" s="220"/>
      <c r="X78" s="220" t="s">
        <v>177</v>
      </c>
      <c r="Y78" s="220" t="s">
        <v>117</v>
      </c>
      <c r="Z78" s="210"/>
      <c r="AA78" s="210"/>
      <c r="AB78" s="210"/>
      <c r="AC78" s="210"/>
      <c r="AD78" s="210"/>
      <c r="AE78" s="210"/>
      <c r="AF78" s="210"/>
      <c r="AG78" s="210" t="s">
        <v>178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5">
      <c r="A79" s="217"/>
      <c r="B79" s="218"/>
      <c r="C79" s="253" t="s">
        <v>50</v>
      </c>
      <c r="D79" s="221"/>
      <c r="E79" s="222">
        <v>2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123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0.399999999999999" outlineLevel="1" x14ac:dyDescent="0.25">
      <c r="A80" s="231">
        <v>26</v>
      </c>
      <c r="B80" s="232" t="s">
        <v>205</v>
      </c>
      <c r="C80" s="250" t="s">
        <v>206</v>
      </c>
      <c r="D80" s="233" t="s">
        <v>194</v>
      </c>
      <c r="E80" s="234">
        <v>2</v>
      </c>
      <c r="F80" s="235"/>
      <c r="G80" s="236">
        <f>ROUND(E80*F80,2)</f>
        <v>0</v>
      </c>
      <c r="H80" s="235"/>
      <c r="I80" s="236">
        <f>ROUND(E80*H80,2)</f>
        <v>0</v>
      </c>
      <c r="J80" s="235"/>
      <c r="K80" s="236">
        <f>ROUND(E80*J80,2)</f>
        <v>0</v>
      </c>
      <c r="L80" s="236">
        <v>21</v>
      </c>
      <c r="M80" s="236">
        <f>G80*(1+L80/100)</f>
        <v>0</v>
      </c>
      <c r="N80" s="234">
        <v>0.28999999999999998</v>
      </c>
      <c r="O80" s="234">
        <f>ROUND(E80*N80,2)</f>
        <v>0.57999999999999996</v>
      </c>
      <c r="P80" s="234">
        <v>0</v>
      </c>
      <c r="Q80" s="234">
        <f>ROUND(E80*P80,2)</f>
        <v>0</v>
      </c>
      <c r="R80" s="236" t="s">
        <v>204</v>
      </c>
      <c r="S80" s="236" t="s">
        <v>114</v>
      </c>
      <c r="T80" s="237" t="s">
        <v>115</v>
      </c>
      <c r="U80" s="220">
        <v>0</v>
      </c>
      <c r="V80" s="220">
        <f>ROUND(E80*U80,2)</f>
        <v>0</v>
      </c>
      <c r="W80" s="220"/>
      <c r="X80" s="220" t="s">
        <v>177</v>
      </c>
      <c r="Y80" s="220" t="s">
        <v>117</v>
      </c>
      <c r="Z80" s="210"/>
      <c r="AA80" s="210"/>
      <c r="AB80" s="210"/>
      <c r="AC80" s="210"/>
      <c r="AD80" s="210"/>
      <c r="AE80" s="210"/>
      <c r="AF80" s="210"/>
      <c r="AG80" s="210" t="s">
        <v>178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5">
      <c r="A81" s="217"/>
      <c r="B81" s="218"/>
      <c r="C81" s="253" t="s">
        <v>50</v>
      </c>
      <c r="D81" s="221"/>
      <c r="E81" s="222">
        <v>2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123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ht="20.399999999999999" outlineLevel="1" x14ac:dyDescent="0.25">
      <c r="A82" s="231">
        <v>27</v>
      </c>
      <c r="B82" s="232" t="s">
        <v>207</v>
      </c>
      <c r="C82" s="250" t="s">
        <v>208</v>
      </c>
      <c r="D82" s="233" t="s">
        <v>194</v>
      </c>
      <c r="E82" s="234">
        <v>10</v>
      </c>
      <c r="F82" s="235"/>
      <c r="G82" s="236">
        <f>ROUND(E82*F82,2)</f>
        <v>0</v>
      </c>
      <c r="H82" s="235"/>
      <c r="I82" s="236">
        <f>ROUND(E82*H82,2)</f>
        <v>0</v>
      </c>
      <c r="J82" s="235"/>
      <c r="K82" s="236">
        <f>ROUND(E82*J82,2)</f>
        <v>0</v>
      </c>
      <c r="L82" s="236">
        <v>21</v>
      </c>
      <c r="M82" s="236">
        <f>G82*(1+L82/100)</f>
        <v>0</v>
      </c>
      <c r="N82" s="234">
        <v>0.3</v>
      </c>
      <c r="O82" s="234">
        <f>ROUND(E82*N82,2)</f>
        <v>3</v>
      </c>
      <c r="P82" s="234">
        <v>0</v>
      </c>
      <c r="Q82" s="234">
        <f>ROUND(E82*P82,2)</f>
        <v>0</v>
      </c>
      <c r="R82" s="236" t="s">
        <v>204</v>
      </c>
      <c r="S82" s="236" t="s">
        <v>114</v>
      </c>
      <c r="T82" s="237" t="s">
        <v>115</v>
      </c>
      <c r="U82" s="220">
        <v>0</v>
      </c>
      <c r="V82" s="220">
        <f>ROUND(E82*U82,2)</f>
        <v>0</v>
      </c>
      <c r="W82" s="220"/>
      <c r="X82" s="220" t="s">
        <v>177</v>
      </c>
      <c r="Y82" s="220" t="s">
        <v>117</v>
      </c>
      <c r="Z82" s="210"/>
      <c r="AA82" s="210"/>
      <c r="AB82" s="210"/>
      <c r="AC82" s="210"/>
      <c r="AD82" s="210"/>
      <c r="AE82" s="210"/>
      <c r="AF82" s="210"/>
      <c r="AG82" s="210" t="s">
        <v>178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5">
      <c r="A83" s="217"/>
      <c r="B83" s="218"/>
      <c r="C83" s="253" t="s">
        <v>209</v>
      </c>
      <c r="D83" s="221"/>
      <c r="E83" s="222">
        <v>10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123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0.399999999999999" outlineLevel="1" x14ac:dyDescent="0.25">
      <c r="A84" s="231">
        <v>28</v>
      </c>
      <c r="B84" s="232" t="s">
        <v>210</v>
      </c>
      <c r="C84" s="250" t="s">
        <v>211</v>
      </c>
      <c r="D84" s="233" t="s">
        <v>135</v>
      </c>
      <c r="E84" s="234">
        <v>579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4">
        <v>0.188</v>
      </c>
      <c r="O84" s="234">
        <f>ROUND(E84*N84,2)</f>
        <v>108.85</v>
      </c>
      <c r="P84" s="234">
        <v>0</v>
      </c>
      <c r="Q84" s="234">
        <f>ROUND(E84*P84,2)</f>
        <v>0</v>
      </c>
      <c r="R84" s="236" t="s">
        <v>113</v>
      </c>
      <c r="S84" s="236" t="s">
        <v>114</v>
      </c>
      <c r="T84" s="237" t="s">
        <v>115</v>
      </c>
      <c r="U84" s="220">
        <v>0.27200000000000002</v>
      </c>
      <c r="V84" s="220">
        <f>ROUND(E84*U84,2)</f>
        <v>157.49</v>
      </c>
      <c r="W84" s="220"/>
      <c r="X84" s="220" t="s">
        <v>116</v>
      </c>
      <c r="Y84" s="220" t="s">
        <v>117</v>
      </c>
      <c r="Z84" s="210"/>
      <c r="AA84" s="210"/>
      <c r="AB84" s="210"/>
      <c r="AC84" s="210"/>
      <c r="AD84" s="210"/>
      <c r="AE84" s="210"/>
      <c r="AF84" s="210"/>
      <c r="AG84" s="210" t="s">
        <v>118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5">
      <c r="A85" s="217"/>
      <c r="B85" s="218"/>
      <c r="C85" s="251" t="s">
        <v>212</v>
      </c>
      <c r="D85" s="238"/>
      <c r="E85" s="238"/>
      <c r="F85" s="238"/>
      <c r="G85" s="238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120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5">
      <c r="A86" s="217"/>
      <c r="B86" s="218"/>
      <c r="C86" s="252" t="s">
        <v>212</v>
      </c>
      <c r="D86" s="239"/>
      <c r="E86" s="239"/>
      <c r="F86" s="239"/>
      <c r="G86" s="239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121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5">
      <c r="A87" s="217"/>
      <c r="B87" s="218"/>
      <c r="C87" s="253" t="s">
        <v>213</v>
      </c>
      <c r="D87" s="221"/>
      <c r="E87" s="222">
        <v>579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123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0.399999999999999" outlineLevel="1" x14ac:dyDescent="0.25">
      <c r="A88" s="231">
        <v>29</v>
      </c>
      <c r="B88" s="232" t="s">
        <v>214</v>
      </c>
      <c r="C88" s="250" t="s">
        <v>215</v>
      </c>
      <c r="D88" s="233" t="s">
        <v>135</v>
      </c>
      <c r="E88" s="234">
        <v>14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4">
        <v>0.32500000000000001</v>
      </c>
      <c r="O88" s="234">
        <f>ROUND(E88*N88,2)</f>
        <v>4.55</v>
      </c>
      <c r="P88" s="234">
        <v>0</v>
      </c>
      <c r="Q88" s="234">
        <f>ROUND(E88*P88,2)</f>
        <v>0</v>
      </c>
      <c r="R88" s="236" t="s">
        <v>113</v>
      </c>
      <c r="S88" s="236" t="s">
        <v>114</v>
      </c>
      <c r="T88" s="237" t="s">
        <v>115</v>
      </c>
      <c r="U88" s="220">
        <v>0.42399999999999999</v>
      </c>
      <c r="V88" s="220">
        <f>ROUND(E88*U88,2)</f>
        <v>5.94</v>
      </c>
      <c r="W88" s="220"/>
      <c r="X88" s="220" t="s">
        <v>116</v>
      </c>
      <c r="Y88" s="220" t="s">
        <v>117</v>
      </c>
      <c r="Z88" s="210"/>
      <c r="AA88" s="210"/>
      <c r="AB88" s="210"/>
      <c r="AC88" s="210"/>
      <c r="AD88" s="210"/>
      <c r="AE88" s="210"/>
      <c r="AF88" s="210"/>
      <c r="AG88" s="210" t="s">
        <v>118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5">
      <c r="A89" s="217"/>
      <c r="B89" s="218"/>
      <c r="C89" s="251" t="s">
        <v>212</v>
      </c>
      <c r="D89" s="238"/>
      <c r="E89" s="238"/>
      <c r="F89" s="238"/>
      <c r="G89" s="238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120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5">
      <c r="A90" s="217"/>
      <c r="B90" s="218"/>
      <c r="C90" s="253" t="s">
        <v>216</v>
      </c>
      <c r="D90" s="221"/>
      <c r="E90" s="222">
        <v>14</v>
      </c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123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5">
      <c r="A91" s="231">
        <v>30</v>
      </c>
      <c r="B91" s="232" t="s">
        <v>217</v>
      </c>
      <c r="C91" s="250" t="s">
        <v>218</v>
      </c>
      <c r="D91" s="233" t="s">
        <v>135</v>
      </c>
      <c r="E91" s="234">
        <v>579</v>
      </c>
      <c r="F91" s="235"/>
      <c r="G91" s="236">
        <f>ROUND(E91*F91,2)</f>
        <v>0</v>
      </c>
      <c r="H91" s="235"/>
      <c r="I91" s="236">
        <f>ROUND(E91*H91,2)</f>
        <v>0</v>
      </c>
      <c r="J91" s="235"/>
      <c r="K91" s="236">
        <f>ROUND(E91*J91,2)</f>
        <v>0</v>
      </c>
      <c r="L91" s="236">
        <v>21</v>
      </c>
      <c r="M91" s="236">
        <f>G91*(1+L91/100)</f>
        <v>0</v>
      </c>
      <c r="N91" s="234">
        <v>0</v>
      </c>
      <c r="O91" s="234">
        <f>ROUND(E91*N91,2)</f>
        <v>0</v>
      </c>
      <c r="P91" s="234">
        <v>0</v>
      </c>
      <c r="Q91" s="234">
        <f>ROUND(E91*P91,2)</f>
        <v>0</v>
      </c>
      <c r="R91" s="236" t="s">
        <v>113</v>
      </c>
      <c r="S91" s="236" t="s">
        <v>114</v>
      </c>
      <c r="T91" s="237" t="s">
        <v>115</v>
      </c>
      <c r="U91" s="220">
        <v>5.5E-2</v>
      </c>
      <c r="V91" s="220">
        <f>ROUND(E91*U91,2)</f>
        <v>31.85</v>
      </c>
      <c r="W91" s="220"/>
      <c r="X91" s="220" t="s">
        <v>116</v>
      </c>
      <c r="Y91" s="220" t="s">
        <v>117</v>
      </c>
      <c r="Z91" s="210"/>
      <c r="AA91" s="210"/>
      <c r="AB91" s="210"/>
      <c r="AC91" s="210"/>
      <c r="AD91" s="210"/>
      <c r="AE91" s="210"/>
      <c r="AF91" s="210"/>
      <c r="AG91" s="210" t="s">
        <v>118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5">
      <c r="A92" s="217"/>
      <c r="B92" s="218"/>
      <c r="C92" s="251" t="s">
        <v>219</v>
      </c>
      <c r="D92" s="238"/>
      <c r="E92" s="238"/>
      <c r="F92" s="238"/>
      <c r="G92" s="238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120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5">
      <c r="A93" s="217"/>
      <c r="B93" s="218"/>
      <c r="C93" s="252" t="s">
        <v>219</v>
      </c>
      <c r="D93" s="239"/>
      <c r="E93" s="239"/>
      <c r="F93" s="239"/>
      <c r="G93" s="239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121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5">
      <c r="A94" s="217"/>
      <c r="B94" s="218"/>
      <c r="C94" s="253" t="s">
        <v>213</v>
      </c>
      <c r="D94" s="221"/>
      <c r="E94" s="222">
        <v>579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123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31">
        <v>31</v>
      </c>
      <c r="B95" s="232" t="s">
        <v>220</v>
      </c>
      <c r="C95" s="250" t="s">
        <v>221</v>
      </c>
      <c r="D95" s="233" t="s">
        <v>222</v>
      </c>
      <c r="E95" s="234">
        <v>5</v>
      </c>
      <c r="F95" s="235"/>
      <c r="G95" s="236">
        <f>ROUND(E95*F95,2)</f>
        <v>0</v>
      </c>
      <c r="H95" s="235"/>
      <c r="I95" s="236">
        <f>ROUND(E95*H95,2)</f>
        <v>0</v>
      </c>
      <c r="J95" s="235"/>
      <c r="K95" s="236">
        <f>ROUND(E95*J95,2)</f>
        <v>0</v>
      </c>
      <c r="L95" s="236">
        <v>21</v>
      </c>
      <c r="M95" s="236">
        <f>G95*(1+L95/100)</f>
        <v>0</v>
      </c>
      <c r="N95" s="234">
        <v>7.85E-2</v>
      </c>
      <c r="O95" s="234">
        <f>ROUND(E95*N95,2)</f>
        <v>0.39</v>
      </c>
      <c r="P95" s="234">
        <v>0</v>
      </c>
      <c r="Q95" s="234">
        <f>ROUND(E95*P95,2)</f>
        <v>0</v>
      </c>
      <c r="R95" s="236"/>
      <c r="S95" s="236" t="s">
        <v>152</v>
      </c>
      <c r="T95" s="237" t="s">
        <v>115</v>
      </c>
      <c r="U95" s="220">
        <v>0</v>
      </c>
      <c r="V95" s="220">
        <f>ROUND(E95*U95,2)</f>
        <v>0</v>
      </c>
      <c r="W95" s="220"/>
      <c r="X95" s="220" t="s">
        <v>116</v>
      </c>
      <c r="Y95" s="220" t="s">
        <v>117</v>
      </c>
      <c r="Z95" s="210"/>
      <c r="AA95" s="210"/>
      <c r="AB95" s="210"/>
      <c r="AC95" s="210"/>
      <c r="AD95" s="210"/>
      <c r="AE95" s="210"/>
      <c r="AF95" s="210"/>
      <c r="AG95" s="210" t="s">
        <v>118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5">
      <c r="A96" s="217"/>
      <c r="B96" s="218"/>
      <c r="C96" s="254" t="s">
        <v>223</v>
      </c>
      <c r="D96" s="241"/>
      <c r="E96" s="241"/>
      <c r="F96" s="241"/>
      <c r="G96" s="241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121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5">
      <c r="A97" s="217"/>
      <c r="B97" s="218"/>
      <c r="C97" s="253" t="s">
        <v>224</v>
      </c>
      <c r="D97" s="221"/>
      <c r="E97" s="222">
        <v>5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123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5">
      <c r="A98" s="231">
        <v>32</v>
      </c>
      <c r="B98" s="232" t="s">
        <v>225</v>
      </c>
      <c r="C98" s="250" t="s">
        <v>226</v>
      </c>
      <c r="D98" s="233" t="s">
        <v>222</v>
      </c>
      <c r="E98" s="234">
        <v>4</v>
      </c>
      <c r="F98" s="235"/>
      <c r="G98" s="236">
        <f>ROUND(E98*F98,2)</f>
        <v>0</v>
      </c>
      <c r="H98" s="235"/>
      <c r="I98" s="236">
        <f>ROUND(E98*H98,2)</f>
        <v>0</v>
      </c>
      <c r="J98" s="235"/>
      <c r="K98" s="236">
        <f>ROUND(E98*J98,2)</f>
        <v>0</v>
      </c>
      <c r="L98" s="236">
        <v>21</v>
      </c>
      <c r="M98" s="236">
        <f>G98*(1+L98/100)</f>
        <v>0</v>
      </c>
      <c r="N98" s="234">
        <v>7.85E-2</v>
      </c>
      <c r="O98" s="234">
        <f>ROUND(E98*N98,2)</f>
        <v>0.31</v>
      </c>
      <c r="P98" s="234">
        <v>0</v>
      </c>
      <c r="Q98" s="234">
        <f>ROUND(E98*P98,2)</f>
        <v>0</v>
      </c>
      <c r="R98" s="236"/>
      <c r="S98" s="236" t="s">
        <v>152</v>
      </c>
      <c r="T98" s="237" t="s">
        <v>115</v>
      </c>
      <c r="U98" s="220">
        <v>0</v>
      </c>
      <c r="V98" s="220">
        <f>ROUND(E98*U98,2)</f>
        <v>0</v>
      </c>
      <c r="W98" s="220"/>
      <c r="X98" s="220" t="s">
        <v>116</v>
      </c>
      <c r="Y98" s="220" t="s">
        <v>117</v>
      </c>
      <c r="Z98" s="210"/>
      <c r="AA98" s="210"/>
      <c r="AB98" s="210"/>
      <c r="AC98" s="210"/>
      <c r="AD98" s="210"/>
      <c r="AE98" s="210"/>
      <c r="AF98" s="210"/>
      <c r="AG98" s="210" t="s">
        <v>118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5">
      <c r="A99" s="217"/>
      <c r="B99" s="218"/>
      <c r="C99" s="254" t="s">
        <v>223</v>
      </c>
      <c r="D99" s="241"/>
      <c r="E99" s="241"/>
      <c r="F99" s="241"/>
      <c r="G99" s="241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121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5">
      <c r="A100" s="217"/>
      <c r="B100" s="218"/>
      <c r="C100" s="253" t="s">
        <v>227</v>
      </c>
      <c r="D100" s="221"/>
      <c r="E100" s="222">
        <v>4</v>
      </c>
      <c r="F100" s="220"/>
      <c r="G100" s="220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123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5">
      <c r="A101" s="224" t="s">
        <v>108</v>
      </c>
      <c r="B101" s="225" t="s">
        <v>73</v>
      </c>
      <c r="C101" s="249" t="s">
        <v>74</v>
      </c>
      <c r="D101" s="226"/>
      <c r="E101" s="227"/>
      <c r="F101" s="228"/>
      <c r="G101" s="228">
        <f>SUMIF(AG102:AG104,"&lt;&gt;NOR",G102:G104)</f>
        <v>0</v>
      </c>
      <c r="H101" s="228"/>
      <c r="I101" s="228">
        <f>SUM(I102:I104)</f>
        <v>0</v>
      </c>
      <c r="J101" s="228"/>
      <c r="K101" s="228">
        <f>SUM(K102:K104)</f>
        <v>0</v>
      </c>
      <c r="L101" s="228"/>
      <c r="M101" s="228">
        <f>SUM(M102:M104)</f>
        <v>0</v>
      </c>
      <c r="N101" s="227"/>
      <c r="O101" s="227">
        <f>SUM(O102:O104)</f>
        <v>0</v>
      </c>
      <c r="P101" s="227"/>
      <c r="Q101" s="227">
        <f>SUM(Q102:Q104)</f>
        <v>0</v>
      </c>
      <c r="R101" s="228"/>
      <c r="S101" s="228"/>
      <c r="T101" s="229"/>
      <c r="U101" s="223"/>
      <c r="V101" s="223">
        <f>SUM(V102:V104)</f>
        <v>37.53</v>
      </c>
      <c r="W101" s="223"/>
      <c r="X101" s="223"/>
      <c r="Y101" s="223"/>
      <c r="AG101" t="s">
        <v>109</v>
      </c>
    </row>
    <row r="102" spans="1:60" ht="20.399999999999999" outlineLevel="1" x14ac:dyDescent="0.25">
      <c r="A102" s="231">
        <v>33</v>
      </c>
      <c r="B102" s="232" t="s">
        <v>228</v>
      </c>
      <c r="C102" s="250" t="s">
        <v>229</v>
      </c>
      <c r="D102" s="233" t="s">
        <v>135</v>
      </c>
      <c r="E102" s="234">
        <v>417</v>
      </c>
      <c r="F102" s="235"/>
      <c r="G102" s="236">
        <f>ROUND(E102*F102,2)</f>
        <v>0</v>
      </c>
      <c r="H102" s="235"/>
      <c r="I102" s="236">
        <f>ROUND(E102*H102,2)</f>
        <v>0</v>
      </c>
      <c r="J102" s="235"/>
      <c r="K102" s="236">
        <f>ROUND(E102*J102,2)</f>
        <v>0</v>
      </c>
      <c r="L102" s="236">
        <v>21</v>
      </c>
      <c r="M102" s="236">
        <f>G102*(1+L102/100)</f>
        <v>0</v>
      </c>
      <c r="N102" s="234">
        <v>0</v>
      </c>
      <c r="O102" s="234">
        <f>ROUND(E102*N102,2)</f>
        <v>0</v>
      </c>
      <c r="P102" s="234">
        <v>0</v>
      </c>
      <c r="Q102" s="234">
        <f>ROUND(E102*P102,2)</f>
        <v>0</v>
      </c>
      <c r="R102" s="236" t="s">
        <v>113</v>
      </c>
      <c r="S102" s="236" t="s">
        <v>114</v>
      </c>
      <c r="T102" s="237" t="s">
        <v>115</v>
      </c>
      <c r="U102" s="220">
        <v>0.09</v>
      </c>
      <c r="V102" s="220">
        <f>ROUND(E102*U102,2)</f>
        <v>37.53</v>
      </c>
      <c r="W102" s="220"/>
      <c r="X102" s="220" t="s">
        <v>116</v>
      </c>
      <c r="Y102" s="220" t="s">
        <v>117</v>
      </c>
      <c r="Z102" s="210"/>
      <c r="AA102" s="210"/>
      <c r="AB102" s="210"/>
      <c r="AC102" s="210"/>
      <c r="AD102" s="210"/>
      <c r="AE102" s="210"/>
      <c r="AF102" s="210"/>
      <c r="AG102" s="210" t="s">
        <v>118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1" outlineLevel="2" x14ac:dyDescent="0.25">
      <c r="A103" s="217"/>
      <c r="B103" s="218"/>
      <c r="C103" s="251" t="s">
        <v>230</v>
      </c>
      <c r="D103" s="238"/>
      <c r="E103" s="238"/>
      <c r="F103" s="238"/>
      <c r="G103" s="238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120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40" t="str">
        <f>C103</f>
        <v>krajníků, desek nebo panelů od spojovacího materiálu s odklizením a uložením očištěných hmot a spojovacího materiálu na skládku na vzdálenost do 10 m</v>
      </c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5">
      <c r="A104" s="217"/>
      <c r="B104" s="218"/>
      <c r="C104" s="253" t="s">
        <v>231</v>
      </c>
      <c r="D104" s="221"/>
      <c r="E104" s="222">
        <v>417</v>
      </c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123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x14ac:dyDescent="0.25">
      <c r="A105" s="224" t="s">
        <v>108</v>
      </c>
      <c r="B105" s="225" t="s">
        <v>75</v>
      </c>
      <c r="C105" s="249" t="s">
        <v>76</v>
      </c>
      <c r="D105" s="226"/>
      <c r="E105" s="227"/>
      <c r="F105" s="228"/>
      <c r="G105" s="228">
        <f>SUMIF(AG106:AG108,"&lt;&gt;NOR",G106:G108)</f>
        <v>0</v>
      </c>
      <c r="H105" s="228"/>
      <c r="I105" s="228">
        <f>SUM(I106:I108)</f>
        <v>0</v>
      </c>
      <c r="J105" s="228"/>
      <c r="K105" s="228">
        <f>SUM(K106:K108)</f>
        <v>0</v>
      </c>
      <c r="L105" s="228"/>
      <c r="M105" s="228">
        <f>SUM(M106:M108)</f>
        <v>0</v>
      </c>
      <c r="N105" s="227"/>
      <c r="O105" s="227">
        <f>SUM(O106:O108)</f>
        <v>0</v>
      </c>
      <c r="P105" s="227"/>
      <c r="Q105" s="227">
        <f>SUM(Q106:Q108)</f>
        <v>0</v>
      </c>
      <c r="R105" s="228"/>
      <c r="S105" s="228"/>
      <c r="T105" s="229"/>
      <c r="U105" s="223"/>
      <c r="V105" s="223">
        <f>SUM(V106:V108)</f>
        <v>200.24</v>
      </c>
      <c r="W105" s="223"/>
      <c r="X105" s="223"/>
      <c r="Y105" s="223"/>
      <c r="AG105" t="s">
        <v>109</v>
      </c>
    </row>
    <row r="106" spans="1:60" outlineLevel="1" x14ac:dyDescent="0.25">
      <c r="A106" s="231">
        <v>34</v>
      </c>
      <c r="B106" s="232" t="s">
        <v>232</v>
      </c>
      <c r="C106" s="250" t="s">
        <v>233</v>
      </c>
      <c r="D106" s="233" t="s">
        <v>162</v>
      </c>
      <c r="E106" s="234">
        <v>513.44709</v>
      </c>
      <c r="F106" s="235"/>
      <c r="G106" s="236">
        <f>ROUND(E106*F106,2)</f>
        <v>0</v>
      </c>
      <c r="H106" s="235"/>
      <c r="I106" s="236">
        <f>ROUND(E106*H106,2)</f>
        <v>0</v>
      </c>
      <c r="J106" s="235"/>
      <c r="K106" s="236">
        <f>ROUND(E106*J106,2)</f>
        <v>0</v>
      </c>
      <c r="L106" s="236">
        <v>21</v>
      </c>
      <c r="M106" s="236">
        <f>G106*(1+L106/100)</f>
        <v>0</v>
      </c>
      <c r="N106" s="234">
        <v>0</v>
      </c>
      <c r="O106" s="234">
        <f>ROUND(E106*N106,2)</f>
        <v>0</v>
      </c>
      <c r="P106" s="234">
        <v>0</v>
      </c>
      <c r="Q106" s="234">
        <f>ROUND(E106*P106,2)</f>
        <v>0</v>
      </c>
      <c r="R106" s="236" t="s">
        <v>113</v>
      </c>
      <c r="S106" s="236" t="s">
        <v>114</v>
      </c>
      <c r="T106" s="237" t="s">
        <v>115</v>
      </c>
      <c r="U106" s="220">
        <v>0.39</v>
      </c>
      <c r="V106" s="220">
        <f>ROUND(E106*U106,2)</f>
        <v>200.24</v>
      </c>
      <c r="W106" s="220"/>
      <c r="X106" s="220" t="s">
        <v>234</v>
      </c>
      <c r="Y106" s="220" t="s">
        <v>117</v>
      </c>
      <c r="Z106" s="210"/>
      <c r="AA106" s="210"/>
      <c r="AB106" s="210"/>
      <c r="AC106" s="210"/>
      <c r="AD106" s="210"/>
      <c r="AE106" s="210"/>
      <c r="AF106" s="210"/>
      <c r="AG106" s="210" t="s">
        <v>235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5">
      <c r="A107" s="217"/>
      <c r="B107" s="218"/>
      <c r="C107" s="251" t="s">
        <v>236</v>
      </c>
      <c r="D107" s="238"/>
      <c r="E107" s="238"/>
      <c r="F107" s="238"/>
      <c r="G107" s="238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120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5">
      <c r="A108" s="217"/>
      <c r="B108" s="218"/>
      <c r="C108" s="252" t="s">
        <v>236</v>
      </c>
      <c r="D108" s="239"/>
      <c r="E108" s="239"/>
      <c r="F108" s="239"/>
      <c r="G108" s="239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121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5">
      <c r="A109" s="224" t="s">
        <v>108</v>
      </c>
      <c r="B109" s="225" t="s">
        <v>79</v>
      </c>
      <c r="C109" s="249" t="s">
        <v>28</v>
      </c>
      <c r="D109" s="226"/>
      <c r="E109" s="227"/>
      <c r="F109" s="228"/>
      <c r="G109" s="228">
        <f>SUMIF(AG110:AG130,"&lt;&gt;NOR",G110:G130)</f>
        <v>0</v>
      </c>
      <c r="H109" s="228"/>
      <c r="I109" s="228">
        <f>SUM(I110:I130)</f>
        <v>0</v>
      </c>
      <c r="J109" s="228"/>
      <c r="K109" s="228">
        <f>SUM(K110:K130)</f>
        <v>0</v>
      </c>
      <c r="L109" s="228"/>
      <c r="M109" s="228">
        <f>SUM(M110:M130)</f>
        <v>0</v>
      </c>
      <c r="N109" s="227"/>
      <c r="O109" s="227">
        <f>SUM(O110:O130)</f>
        <v>0</v>
      </c>
      <c r="P109" s="227"/>
      <c r="Q109" s="227">
        <f>SUM(Q110:Q130)</f>
        <v>0</v>
      </c>
      <c r="R109" s="228"/>
      <c r="S109" s="228"/>
      <c r="T109" s="229"/>
      <c r="U109" s="223"/>
      <c r="V109" s="223">
        <f>SUM(V110:V130)</f>
        <v>0</v>
      </c>
      <c r="W109" s="223"/>
      <c r="X109" s="223"/>
      <c r="Y109" s="223"/>
      <c r="AG109" t="s">
        <v>109</v>
      </c>
    </row>
    <row r="110" spans="1:60" outlineLevel="1" x14ac:dyDescent="0.25">
      <c r="A110" s="231">
        <v>35</v>
      </c>
      <c r="B110" s="232" t="s">
        <v>237</v>
      </c>
      <c r="C110" s="250" t="s">
        <v>238</v>
      </c>
      <c r="D110" s="233" t="s">
        <v>239</v>
      </c>
      <c r="E110" s="234">
        <v>1</v>
      </c>
      <c r="F110" s="235"/>
      <c r="G110" s="236">
        <f>ROUND(E110*F110,2)</f>
        <v>0</v>
      </c>
      <c r="H110" s="235"/>
      <c r="I110" s="236">
        <f>ROUND(E110*H110,2)</f>
        <v>0</v>
      </c>
      <c r="J110" s="235"/>
      <c r="K110" s="236">
        <f>ROUND(E110*J110,2)</f>
        <v>0</v>
      </c>
      <c r="L110" s="236">
        <v>21</v>
      </c>
      <c r="M110" s="236">
        <f>G110*(1+L110/100)</f>
        <v>0</v>
      </c>
      <c r="N110" s="234">
        <v>0</v>
      </c>
      <c r="O110" s="234">
        <f>ROUND(E110*N110,2)</f>
        <v>0</v>
      </c>
      <c r="P110" s="234">
        <v>0</v>
      </c>
      <c r="Q110" s="234">
        <f>ROUND(E110*P110,2)</f>
        <v>0</v>
      </c>
      <c r="R110" s="236"/>
      <c r="S110" s="236" t="s">
        <v>114</v>
      </c>
      <c r="T110" s="237" t="s">
        <v>115</v>
      </c>
      <c r="U110" s="220">
        <v>0</v>
      </c>
      <c r="V110" s="220">
        <f>ROUND(E110*U110,2)</f>
        <v>0</v>
      </c>
      <c r="W110" s="220"/>
      <c r="X110" s="220" t="s">
        <v>240</v>
      </c>
      <c r="Y110" s="220" t="s">
        <v>117</v>
      </c>
      <c r="Z110" s="210"/>
      <c r="AA110" s="210"/>
      <c r="AB110" s="210"/>
      <c r="AC110" s="210"/>
      <c r="AD110" s="210"/>
      <c r="AE110" s="210"/>
      <c r="AF110" s="210"/>
      <c r="AG110" s="210" t="s">
        <v>241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1" outlineLevel="2" x14ac:dyDescent="0.25">
      <c r="A111" s="217"/>
      <c r="B111" s="218"/>
      <c r="C111" s="254" t="s">
        <v>242</v>
      </c>
      <c r="D111" s="241"/>
      <c r="E111" s="241"/>
      <c r="F111" s="241"/>
      <c r="G111" s="241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121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40" t="str">
        <f>C111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5">
      <c r="A112" s="231">
        <v>36</v>
      </c>
      <c r="B112" s="232" t="s">
        <v>243</v>
      </c>
      <c r="C112" s="250" t="s">
        <v>244</v>
      </c>
      <c r="D112" s="233" t="s">
        <v>245</v>
      </c>
      <c r="E112" s="234">
        <v>1</v>
      </c>
      <c r="F112" s="235"/>
      <c r="G112" s="236">
        <f>ROUND(E112*F112,2)</f>
        <v>0</v>
      </c>
      <c r="H112" s="235"/>
      <c r="I112" s="236">
        <f>ROUND(E112*H112,2)</f>
        <v>0</v>
      </c>
      <c r="J112" s="235"/>
      <c r="K112" s="236">
        <f>ROUND(E112*J112,2)</f>
        <v>0</v>
      </c>
      <c r="L112" s="236">
        <v>21</v>
      </c>
      <c r="M112" s="236">
        <f>G112*(1+L112/100)</f>
        <v>0</v>
      </c>
      <c r="N112" s="234">
        <v>0</v>
      </c>
      <c r="O112" s="234">
        <f>ROUND(E112*N112,2)</f>
        <v>0</v>
      </c>
      <c r="P112" s="234">
        <v>0</v>
      </c>
      <c r="Q112" s="234">
        <f>ROUND(E112*P112,2)</f>
        <v>0</v>
      </c>
      <c r="R112" s="236"/>
      <c r="S112" s="236" t="s">
        <v>152</v>
      </c>
      <c r="T112" s="237" t="s">
        <v>115</v>
      </c>
      <c r="U112" s="220">
        <v>0</v>
      </c>
      <c r="V112" s="220">
        <f>ROUND(E112*U112,2)</f>
        <v>0</v>
      </c>
      <c r="W112" s="220"/>
      <c r="X112" s="220" t="s">
        <v>116</v>
      </c>
      <c r="Y112" s="220" t="s">
        <v>117</v>
      </c>
      <c r="Z112" s="210"/>
      <c r="AA112" s="210"/>
      <c r="AB112" s="210"/>
      <c r="AC112" s="210"/>
      <c r="AD112" s="210"/>
      <c r="AE112" s="210"/>
      <c r="AF112" s="210"/>
      <c r="AG112" s="210" t="s">
        <v>118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5">
      <c r="A113" s="217"/>
      <c r="B113" s="218"/>
      <c r="C113" s="254" t="s">
        <v>246</v>
      </c>
      <c r="D113" s="241"/>
      <c r="E113" s="241"/>
      <c r="F113" s="241"/>
      <c r="G113" s="241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121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40" t="str">
        <f>C113</f>
        <v>Veškeré náklady spojené s vyřízením nezbytných povolení pro vybudování zařízení staveniště pro zařízení staveniště a realizaci stavby</v>
      </c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5">
      <c r="A114" s="231">
        <v>37</v>
      </c>
      <c r="B114" s="232" t="s">
        <v>247</v>
      </c>
      <c r="C114" s="250" t="s">
        <v>248</v>
      </c>
      <c r="D114" s="233" t="s">
        <v>245</v>
      </c>
      <c r="E114" s="234">
        <v>1</v>
      </c>
      <c r="F114" s="235"/>
      <c r="G114" s="236">
        <f>ROUND(E114*F114,2)</f>
        <v>0</v>
      </c>
      <c r="H114" s="235"/>
      <c r="I114" s="236">
        <f>ROUND(E114*H114,2)</f>
        <v>0</v>
      </c>
      <c r="J114" s="235"/>
      <c r="K114" s="236">
        <f>ROUND(E114*J114,2)</f>
        <v>0</v>
      </c>
      <c r="L114" s="236">
        <v>21</v>
      </c>
      <c r="M114" s="236">
        <f>G114*(1+L114/100)</f>
        <v>0</v>
      </c>
      <c r="N114" s="234">
        <v>0</v>
      </c>
      <c r="O114" s="234">
        <f>ROUND(E114*N114,2)</f>
        <v>0</v>
      </c>
      <c r="P114" s="234">
        <v>0</v>
      </c>
      <c r="Q114" s="234">
        <f>ROUND(E114*P114,2)</f>
        <v>0</v>
      </c>
      <c r="R114" s="236"/>
      <c r="S114" s="236" t="s">
        <v>152</v>
      </c>
      <c r="T114" s="237" t="s">
        <v>115</v>
      </c>
      <c r="U114" s="220">
        <v>0</v>
      </c>
      <c r="V114" s="220">
        <f>ROUND(E114*U114,2)</f>
        <v>0</v>
      </c>
      <c r="W114" s="220"/>
      <c r="X114" s="220" t="s">
        <v>116</v>
      </c>
      <c r="Y114" s="220" t="s">
        <v>117</v>
      </c>
      <c r="Z114" s="210"/>
      <c r="AA114" s="210"/>
      <c r="AB114" s="210"/>
      <c r="AC114" s="210"/>
      <c r="AD114" s="210"/>
      <c r="AE114" s="210"/>
      <c r="AF114" s="210"/>
      <c r="AG114" s="210" t="s">
        <v>118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31.2" outlineLevel="2" x14ac:dyDescent="0.25">
      <c r="A115" s="217"/>
      <c r="B115" s="218"/>
      <c r="C115" s="254" t="s">
        <v>249</v>
      </c>
      <c r="D115" s="241"/>
      <c r="E115" s="241"/>
      <c r="F115" s="241"/>
      <c r="G115" s="241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121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40" t="str">
        <f>C115</f>
        <v>Náklady na ztížené podmínky provádění tam, kde jsou stavební práce zcela nebo zčásti omezovány provozem jiných osob. Jde zejména o zvýšené náklady související s omezením provozem pozemku = vjezdu k rodinným domům nebo o náklady v důsledku nezbytného respektování stávající dopravy ovlivňující stavební práce.</v>
      </c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5">
      <c r="A116" s="231">
        <v>38</v>
      </c>
      <c r="B116" s="232" t="s">
        <v>250</v>
      </c>
      <c r="C116" s="250" t="s">
        <v>251</v>
      </c>
      <c r="D116" s="233" t="s">
        <v>239</v>
      </c>
      <c r="E116" s="234">
        <v>1</v>
      </c>
      <c r="F116" s="235"/>
      <c r="G116" s="236">
        <f>ROUND(E116*F116,2)</f>
        <v>0</v>
      </c>
      <c r="H116" s="235"/>
      <c r="I116" s="236">
        <f>ROUND(E116*H116,2)</f>
        <v>0</v>
      </c>
      <c r="J116" s="235"/>
      <c r="K116" s="236">
        <f>ROUND(E116*J116,2)</f>
        <v>0</v>
      </c>
      <c r="L116" s="236">
        <v>21</v>
      </c>
      <c r="M116" s="236">
        <f>G116*(1+L116/100)</f>
        <v>0</v>
      </c>
      <c r="N116" s="234">
        <v>0</v>
      </c>
      <c r="O116" s="234">
        <f>ROUND(E116*N116,2)</f>
        <v>0</v>
      </c>
      <c r="P116" s="234">
        <v>0</v>
      </c>
      <c r="Q116" s="234">
        <f>ROUND(E116*P116,2)</f>
        <v>0</v>
      </c>
      <c r="R116" s="236"/>
      <c r="S116" s="236" t="s">
        <v>114</v>
      </c>
      <c r="T116" s="237" t="s">
        <v>115</v>
      </c>
      <c r="U116" s="220">
        <v>0</v>
      </c>
      <c r="V116" s="220">
        <f>ROUND(E116*U116,2)</f>
        <v>0</v>
      </c>
      <c r="W116" s="220"/>
      <c r="X116" s="220" t="s">
        <v>240</v>
      </c>
      <c r="Y116" s="220" t="s">
        <v>117</v>
      </c>
      <c r="Z116" s="210"/>
      <c r="AA116" s="210"/>
      <c r="AB116" s="210"/>
      <c r="AC116" s="210"/>
      <c r="AD116" s="210"/>
      <c r="AE116" s="210"/>
      <c r="AF116" s="210"/>
      <c r="AG116" s="210" t="s">
        <v>241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5">
      <c r="A117" s="217"/>
      <c r="B117" s="218"/>
      <c r="C117" s="254" t="s">
        <v>252</v>
      </c>
      <c r="D117" s="241"/>
      <c r="E117" s="241"/>
      <c r="F117" s="241"/>
      <c r="G117" s="241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121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40" t="str">
        <f>C117</f>
        <v>Zaměření a vytýčení stávajících inženýrských sítí v místě stavby z hlediska jejich ochrany při provádění stavby.</v>
      </c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5">
      <c r="A118" s="231">
        <v>39</v>
      </c>
      <c r="B118" s="232" t="s">
        <v>253</v>
      </c>
      <c r="C118" s="250" t="s">
        <v>254</v>
      </c>
      <c r="D118" s="233" t="s">
        <v>245</v>
      </c>
      <c r="E118" s="234">
        <v>1</v>
      </c>
      <c r="F118" s="235"/>
      <c r="G118" s="236">
        <f>ROUND(E118*F118,2)</f>
        <v>0</v>
      </c>
      <c r="H118" s="235"/>
      <c r="I118" s="236">
        <f>ROUND(E118*H118,2)</f>
        <v>0</v>
      </c>
      <c r="J118" s="235"/>
      <c r="K118" s="236">
        <f>ROUND(E118*J118,2)</f>
        <v>0</v>
      </c>
      <c r="L118" s="236">
        <v>21</v>
      </c>
      <c r="M118" s="236">
        <f>G118*(1+L118/100)</f>
        <v>0</v>
      </c>
      <c r="N118" s="234">
        <v>0</v>
      </c>
      <c r="O118" s="234">
        <f>ROUND(E118*N118,2)</f>
        <v>0</v>
      </c>
      <c r="P118" s="234">
        <v>0</v>
      </c>
      <c r="Q118" s="234">
        <f>ROUND(E118*P118,2)</f>
        <v>0</v>
      </c>
      <c r="R118" s="236"/>
      <c r="S118" s="236" t="s">
        <v>152</v>
      </c>
      <c r="T118" s="237" t="s">
        <v>115</v>
      </c>
      <c r="U118" s="220">
        <v>0</v>
      </c>
      <c r="V118" s="220">
        <f>ROUND(E118*U118,2)</f>
        <v>0</v>
      </c>
      <c r="W118" s="220"/>
      <c r="X118" s="220" t="s">
        <v>116</v>
      </c>
      <c r="Y118" s="220" t="s">
        <v>117</v>
      </c>
      <c r="Z118" s="210"/>
      <c r="AA118" s="210"/>
      <c r="AB118" s="210"/>
      <c r="AC118" s="210"/>
      <c r="AD118" s="210"/>
      <c r="AE118" s="210"/>
      <c r="AF118" s="210"/>
      <c r="AG118" s="210" t="s">
        <v>118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5">
      <c r="A119" s="217"/>
      <c r="B119" s="218"/>
      <c r="C119" s="254" t="s">
        <v>254</v>
      </c>
      <c r="D119" s="241"/>
      <c r="E119" s="241"/>
      <c r="F119" s="241"/>
      <c r="G119" s="241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121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5">
      <c r="A120" s="231">
        <v>40</v>
      </c>
      <c r="B120" s="232" t="s">
        <v>255</v>
      </c>
      <c r="C120" s="250" t="s">
        <v>256</v>
      </c>
      <c r="D120" s="233" t="s">
        <v>239</v>
      </c>
      <c r="E120" s="234">
        <v>1</v>
      </c>
      <c r="F120" s="235"/>
      <c r="G120" s="236">
        <f>ROUND(E120*F120,2)</f>
        <v>0</v>
      </c>
      <c r="H120" s="235"/>
      <c r="I120" s="236">
        <f>ROUND(E120*H120,2)</f>
        <v>0</v>
      </c>
      <c r="J120" s="235"/>
      <c r="K120" s="236">
        <f>ROUND(E120*J120,2)</f>
        <v>0</v>
      </c>
      <c r="L120" s="236">
        <v>21</v>
      </c>
      <c r="M120" s="236">
        <f>G120*(1+L120/100)</f>
        <v>0</v>
      </c>
      <c r="N120" s="234">
        <v>0</v>
      </c>
      <c r="O120" s="234">
        <f>ROUND(E120*N120,2)</f>
        <v>0</v>
      </c>
      <c r="P120" s="234">
        <v>0</v>
      </c>
      <c r="Q120" s="234">
        <f>ROUND(E120*P120,2)</f>
        <v>0</v>
      </c>
      <c r="R120" s="236"/>
      <c r="S120" s="236" t="s">
        <v>114</v>
      </c>
      <c r="T120" s="237" t="s">
        <v>115</v>
      </c>
      <c r="U120" s="220">
        <v>0</v>
      </c>
      <c r="V120" s="220">
        <f>ROUND(E120*U120,2)</f>
        <v>0</v>
      </c>
      <c r="W120" s="220"/>
      <c r="X120" s="220" t="s">
        <v>240</v>
      </c>
      <c r="Y120" s="220" t="s">
        <v>117</v>
      </c>
      <c r="Z120" s="210"/>
      <c r="AA120" s="210"/>
      <c r="AB120" s="210"/>
      <c r="AC120" s="210"/>
      <c r="AD120" s="210"/>
      <c r="AE120" s="210"/>
      <c r="AF120" s="210"/>
      <c r="AG120" s="210" t="s">
        <v>241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ht="31.2" outlineLevel="2" x14ac:dyDescent="0.25">
      <c r="A121" s="217"/>
      <c r="B121" s="218"/>
      <c r="C121" s="254" t="s">
        <v>257</v>
      </c>
      <c r="D121" s="241"/>
      <c r="E121" s="241"/>
      <c r="F121" s="241"/>
      <c r="G121" s="241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121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40" t="str">
        <f>C121</f>
        <v>Náklady na vybavení objektů zařízení staveniště, ostraha staveniště, náklady na energie spotřebované dodavatelem v rámci provozu zařízení staveniště, náklady na potřebný úklid v prostorách zařízení staveniště, náklady na nutnou údržbu a opravy na objektech zařízení staveniště , čištění vozidel při výjezdu ze stavby.</v>
      </c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5">
      <c r="A122" s="231">
        <v>41</v>
      </c>
      <c r="B122" s="232" t="s">
        <v>258</v>
      </c>
      <c r="C122" s="250" t="s">
        <v>259</v>
      </c>
      <c r="D122" s="233" t="s">
        <v>239</v>
      </c>
      <c r="E122" s="234">
        <v>1</v>
      </c>
      <c r="F122" s="235"/>
      <c r="G122" s="236">
        <f>ROUND(E122*F122,2)</f>
        <v>0</v>
      </c>
      <c r="H122" s="235"/>
      <c r="I122" s="236">
        <f>ROUND(E122*H122,2)</f>
        <v>0</v>
      </c>
      <c r="J122" s="235"/>
      <c r="K122" s="236">
        <f>ROUND(E122*J122,2)</f>
        <v>0</v>
      </c>
      <c r="L122" s="236">
        <v>21</v>
      </c>
      <c r="M122" s="236">
        <f>G122*(1+L122/100)</f>
        <v>0</v>
      </c>
      <c r="N122" s="234">
        <v>0</v>
      </c>
      <c r="O122" s="234">
        <f>ROUND(E122*N122,2)</f>
        <v>0</v>
      </c>
      <c r="P122" s="234">
        <v>0</v>
      </c>
      <c r="Q122" s="234">
        <f>ROUND(E122*P122,2)</f>
        <v>0</v>
      </c>
      <c r="R122" s="236"/>
      <c r="S122" s="236" t="s">
        <v>114</v>
      </c>
      <c r="T122" s="237" t="s">
        <v>115</v>
      </c>
      <c r="U122" s="220">
        <v>0</v>
      </c>
      <c r="V122" s="220">
        <f>ROUND(E122*U122,2)</f>
        <v>0</v>
      </c>
      <c r="W122" s="220"/>
      <c r="X122" s="220" t="s">
        <v>240</v>
      </c>
      <c r="Y122" s="220" t="s">
        <v>117</v>
      </c>
      <c r="Z122" s="210"/>
      <c r="AA122" s="210"/>
      <c r="AB122" s="210"/>
      <c r="AC122" s="210"/>
      <c r="AD122" s="210"/>
      <c r="AE122" s="210"/>
      <c r="AF122" s="210"/>
      <c r="AG122" s="210" t="s">
        <v>241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ht="21" outlineLevel="2" x14ac:dyDescent="0.25">
      <c r="A123" s="217"/>
      <c r="B123" s="218"/>
      <c r="C123" s="254" t="s">
        <v>260</v>
      </c>
      <c r="D123" s="241"/>
      <c r="E123" s="241"/>
      <c r="F123" s="241"/>
      <c r="G123" s="241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121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40" t="str">
        <f>C123</f>
        <v>Odstranění objektů zařízení staveniště. Položka zahrnuje i náklady na úpravu povrchů po odstranění zařízení staveniště a úklid ploch, na kterých bylo zařízení staveniště provozováno.</v>
      </c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5">
      <c r="A124" s="231">
        <v>42</v>
      </c>
      <c r="B124" s="232" t="s">
        <v>261</v>
      </c>
      <c r="C124" s="250" t="s">
        <v>262</v>
      </c>
      <c r="D124" s="233" t="s">
        <v>245</v>
      </c>
      <c r="E124" s="234">
        <v>1</v>
      </c>
      <c r="F124" s="235"/>
      <c r="G124" s="236">
        <f>ROUND(E124*F124,2)</f>
        <v>0</v>
      </c>
      <c r="H124" s="235"/>
      <c r="I124" s="236">
        <f>ROUND(E124*H124,2)</f>
        <v>0</v>
      </c>
      <c r="J124" s="235"/>
      <c r="K124" s="236">
        <f>ROUND(E124*J124,2)</f>
        <v>0</v>
      </c>
      <c r="L124" s="236">
        <v>21</v>
      </c>
      <c r="M124" s="236">
        <f>G124*(1+L124/100)</f>
        <v>0</v>
      </c>
      <c r="N124" s="234">
        <v>0</v>
      </c>
      <c r="O124" s="234">
        <f>ROUND(E124*N124,2)</f>
        <v>0</v>
      </c>
      <c r="P124" s="234">
        <v>0</v>
      </c>
      <c r="Q124" s="234">
        <f>ROUND(E124*P124,2)</f>
        <v>0</v>
      </c>
      <c r="R124" s="236"/>
      <c r="S124" s="236" t="s">
        <v>152</v>
      </c>
      <c r="T124" s="237" t="s">
        <v>115</v>
      </c>
      <c r="U124" s="220">
        <v>0</v>
      </c>
      <c r="V124" s="220">
        <f>ROUND(E124*U124,2)</f>
        <v>0</v>
      </c>
      <c r="W124" s="220"/>
      <c r="X124" s="220" t="s">
        <v>116</v>
      </c>
      <c r="Y124" s="220" t="s">
        <v>117</v>
      </c>
      <c r="Z124" s="210"/>
      <c r="AA124" s="210"/>
      <c r="AB124" s="210"/>
      <c r="AC124" s="210"/>
      <c r="AD124" s="210"/>
      <c r="AE124" s="210"/>
      <c r="AF124" s="210"/>
      <c r="AG124" s="210" t="s">
        <v>118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1" outlineLevel="2" x14ac:dyDescent="0.25">
      <c r="A125" s="217"/>
      <c r="B125" s="218"/>
      <c r="C125" s="254" t="s">
        <v>263</v>
      </c>
      <c r="D125" s="241"/>
      <c r="E125" s="241"/>
      <c r="F125" s="241"/>
      <c r="G125" s="241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121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40" t="str">
        <f>C125</f>
        <v>Pasportizace stavby a zejména okolí stavby -  celá ulice , stav příjezdových komunikací   před zahájením stavby-  video+ fotodokumentace vč. souhlasu vlastníků s převzetím konečného stavu</v>
      </c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5">
      <c r="A126" s="231">
        <v>43</v>
      </c>
      <c r="B126" s="232" t="s">
        <v>261</v>
      </c>
      <c r="C126" s="250" t="s">
        <v>264</v>
      </c>
      <c r="D126" s="233" t="s">
        <v>245</v>
      </c>
      <c r="E126" s="234">
        <v>1</v>
      </c>
      <c r="F126" s="235"/>
      <c r="G126" s="236">
        <f>ROUND(E126*F126,2)</f>
        <v>0</v>
      </c>
      <c r="H126" s="235"/>
      <c r="I126" s="236">
        <f>ROUND(E126*H126,2)</f>
        <v>0</v>
      </c>
      <c r="J126" s="235"/>
      <c r="K126" s="236">
        <f>ROUND(E126*J126,2)</f>
        <v>0</v>
      </c>
      <c r="L126" s="236">
        <v>21</v>
      </c>
      <c r="M126" s="236">
        <f>G126*(1+L126/100)</f>
        <v>0</v>
      </c>
      <c r="N126" s="234">
        <v>0</v>
      </c>
      <c r="O126" s="234">
        <f>ROUND(E126*N126,2)</f>
        <v>0</v>
      </c>
      <c r="P126" s="234">
        <v>0</v>
      </c>
      <c r="Q126" s="234">
        <f>ROUND(E126*P126,2)</f>
        <v>0</v>
      </c>
      <c r="R126" s="236"/>
      <c r="S126" s="236" t="s">
        <v>152</v>
      </c>
      <c r="T126" s="237" t="s">
        <v>115</v>
      </c>
      <c r="U126" s="220">
        <v>0</v>
      </c>
      <c r="V126" s="220">
        <f>ROUND(E126*U126,2)</f>
        <v>0</v>
      </c>
      <c r="W126" s="220"/>
      <c r="X126" s="220" t="s">
        <v>265</v>
      </c>
      <c r="Y126" s="220" t="s">
        <v>117</v>
      </c>
      <c r="Z126" s="210"/>
      <c r="AA126" s="210"/>
      <c r="AB126" s="210"/>
      <c r="AC126" s="210"/>
      <c r="AD126" s="210"/>
      <c r="AE126" s="210"/>
      <c r="AF126" s="210"/>
      <c r="AG126" s="210" t="s">
        <v>266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ht="21" outlineLevel="2" x14ac:dyDescent="0.25">
      <c r="A127" s="217"/>
      <c r="B127" s="218"/>
      <c r="C127" s="254" t="s">
        <v>242</v>
      </c>
      <c r="D127" s="241"/>
      <c r="E127" s="241"/>
      <c r="F127" s="241"/>
      <c r="G127" s="241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121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40" t="str">
        <f>C127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5">
      <c r="A128" s="242">
        <v>44</v>
      </c>
      <c r="B128" s="243" t="s">
        <v>267</v>
      </c>
      <c r="C128" s="255" t="s">
        <v>268</v>
      </c>
      <c r="D128" s="244" t="s">
        <v>245</v>
      </c>
      <c r="E128" s="245">
        <v>1</v>
      </c>
      <c r="F128" s="246"/>
      <c r="G128" s="247">
        <f>ROUND(E128*F128,2)</f>
        <v>0</v>
      </c>
      <c r="H128" s="246"/>
      <c r="I128" s="247">
        <f>ROUND(E128*H128,2)</f>
        <v>0</v>
      </c>
      <c r="J128" s="246"/>
      <c r="K128" s="247">
        <f>ROUND(E128*J128,2)</f>
        <v>0</v>
      </c>
      <c r="L128" s="247">
        <v>21</v>
      </c>
      <c r="M128" s="247">
        <f>G128*(1+L128/100)</f>
        <v>0</v>
      </c>
      <c r="N128" s="245">
        <v>0</v>
      </c>
      <c r="O128" s="245">
        <f>ROUND(E128*N128,2)</f>
        <v>0</v>
      </c>
      <c r="P128" s="245">
        <v>0</v>
      </c>
      <c r="Q128" s="245">
        <f>ROUND(E128*P128,2)</f>
        <v>0</v>
      </c>
      <c r="R128" s="247"/>
      <c r="S128" s="247" t="s">
        <v>152</v>
      </c>
      <c r="T128" s="248" t="s">
        <v>115</v>
      </c>
      <c r="U128" s="220">
        <v>0</v>
      </c>
      <c r="V128" s="220">
        <f>ROUND(E128*U128,2)</f>
        <v>0</v>
      </c>
      <c r="W128" s="220"/>
      <c r="X128" s="220" t="s">
        <v>116</v>
      </c>
      <c r="Y128" s="220" t="s">
        <v>117</v>
      </c>
      <c r="Z128" s="210"/>
      <c r="AA128" s="210"/>
      <c r="AB128" s="210"/>
      <c r="AC128" s="210"/>
      <c r="AD128" s="210"/>
      <c r="AE128" s="210"/>
      <c r="AF128" s="210"/>
      <c r="AG128" s="210" t="s">
        <v>118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5">
      <c r="A129" s="231">
        <v>45</v>
      </c>
      <c r="B129" s="232" t="s">
        <v>269</v>
      </c>
      <c r="C129" s="250" t="s">
        <v>270</v>
      </c>
      <c r="D129" s="233" t="s">
        <v>239</v>
      </c>
      <c r="E129" s="234">
        <v>1</v>
      </c>
      <c r="F129" s="235"/>
      <c r="G129" s="236">
        <f>ROUND(E129*F129,2)</f>
        <v>0</v>
      </c>
      <c r="H129" s="235"/>
      <c r="I129" s="236">
        <f>ROUND(E129*H129,2)</f>
        <v>0</v>
      </c>
      <c r="J129" s="235"/>
      <c r="K129" s="236">
        <f>ROUND(E129*J129,2)</f>
        <v>0</v>
      </c>
      <c r="L129" s="236">
        <v>21</v>
      </c>
      <c r="M129" s="236">
        <f>G129*(1+L129/100)</f>
        <v>0</v>
      </c>
      <c r="N129" s="234">
        <v>0</v>
      </c>
      <c r="O129" s="234">
        <f>ROUND(E129*N129,2)</f>
        <v>0</v>
      </c>
      <c r="P129" s="234">
        <v>0</v>
      </c>
      <c r="Q129" s="234">
        <f>ROUND(E129*P129,2)</f>
        <v>0</v>
      </c>
      <c r="R129" s="236"/>
      <c r="S129" s="236" t="s">
        <v>114</v>
      </c>
      <c r="T129" s="237" t="s">
        <v>115</v>
      </c>
      <c r="U129" s="220">
        <v>0</v>
      </c>
      <c r="V129" s="220">
        <f>ROUND(E129*U129,2)</f>
        <v>0</v>
      </c>
      <c r="W129" s="220"/>
      <c r="X129" s="220" t="s">
        <v>240</v>
      </c>
      <c r="Y129" s="220" t="s">
        <v>117</v>
      </c>
      <c r="Z129" s="210"/>
      <c r="AA129" s="210"/>
      <c r="AB129" s="210"/>
      <c r="AC129" s="210"/>
      <c r="AD129" s="210"/>
      <c r="AE129" s="210"/>
      <c r="AF129" s="210"/>
      <c r="AG129" s="210" t="s">
        <v>241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5">
      <c r="A130" s="217"/>
      <c r="B130" s="218"/>
      <c r="C130" s="254" t="s">
        <v>271</v>
      </c>
      <c r="D130" s="241"/>
      <c r="E130" s="241"/>
      <c r="F130" s="241"/>
      <c r="G130" s="241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121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40" t="str">
        <f>C130</f>
        <v>Náklady na ochranu staveniště před vstupem nepovolaných osob/ oplocení,  brány, včetně příslušného značení</v>
      </c>
      <c r="BB130" s="210"/>
      <c r="BC130" s="210"/>
      <c r="BD130" s="210"/>
      <c r="BE130" s="210"/>
      <c r="BF130" s="210"/>
      <c r="BG130" s="210"/>
      <c r="BH130" s="210"/>
    </row>
    <row r="131" spans="1:60" x14ac:dyDescent="0.25">
      <c r="A131" s="224" t="s">
        <v>108</v>
      </c>
      <c r="B131" s="225" t="s">
        <v>71</v>
      </c>
      <c r="C131" s="249" t="s">
        <v>72</v>
      </c>
      <c r="D131" s="226"/>
      <c r="E131" s="227"/>
      <c r="F131" s="228"/>
      <c r="G131" s="228">
        <f>SUMIF(AG132:AG133,"&lt;&gt;NOR",G132:G133)</f>
        <v>0</v>
      </c>
      <c r="H131" s="228"/>
      <c r="I131" s="228">
        <f>SUM(I132:I133)</f>
        <v>0</v>
      </c>
      <c r="J131" s="228"/>
      <c r="K131" s="228">
        <f>SUM(K132:K133)</f>
        <v>0</v>
      </c>
      <c r="L131" s="228"/>
      <c r="M131" s="228">
        <f>SUM(M132:M133)</f>
        <v>0</v>
      </c>
      <c r="N131" s="227"/>
      <c r="O131" s="227">
        <f>SUM(O132:O133)</f>
        <v>0</v>
      </c>
      <c r="P131" s="227"/>
      <c r="Q131" s="227">
        <f>SUM(Q132:Q133)</f>
        <v>0</v>
      </c>
      <c r="R131" s="228"/>
      <c r="S131" s="228"/>
      <c r="T131" s="229"/>
      <c r="U131" s="223"/>
      <c r="V131" s="223">
        <f>SUM(V132:V133)</f>
        <v>0</v>
      </c>
      <c r="W131" s="223"/>
      <c r="X131" s="223"/>
      <c r="Y131" s="223"/>
      <c r="AG131" t="s">
        <v>109</v>
      </c>
    </row>
    <row r="132" spans="1:60" outlineLevel="1" x14ac:dyDescent="0.25">
      <c r="A132" s="231">
        <v>46</v>
      </c>
      <c r="B132" s="232" t="s">
        <v>272</v>
      </c>
      <c r="C132" s="250" t="s">
        <v>273</v>
      </c>
      <c r="D132" s="233" t="s">
        <v>245</v>
      </c>
      <c r="E132" s="234">
        <v>1</v>
      </c>
      <c r="F132" s="235"/>
      <c r="G132" s="236">
        <f>ROUND(E132*F132,2)</f>
        <v>0</v>
      </c>
      <c r="H132" s="235"/>
      <c r="I132" s="236">
        <f>ROUND(E132*H132,2)</f>
        <v>0</v>
      </c>
      <c r="J132" s="235"/>
      <c r="K132" s="236">
        <f>ROUND(E132*J132,2)</f>
        <v>0</v>
      </c>
      <c r="L132" s="236">
        <v>21</v>
      </c>
      <c r="M132" s="236">
        <f>G132*(1+L132/100)</f>
        <v>0</v>
      </c>
      <c r="N132" s="234">
        <v>0</v>
      </c>
      <c r="O132" s="234">
        <f>ROUND(E132*N132,2)</f>
        <v>0</v>
      </c>
      <c r="P132" s="234">
        <v>0</v>
      </c>
      <c r="Q132" s="234">
        <f>ROUND(E132*P132,2)</f>
        <v>0</v>
      </c>
      <c r="R132" s="236"/>
      <c r="S132" s="236" t="s">
        <v>152</v>
      </c>
      <c r="T132" s="237" t="s">
        <v>115</v>
      </c>
      <c r="U132" s="220">
        <v>0</v>
      </c>
      <c r="V132" s="220">
        <f>ROUND(E132*U132,2)</f>
        <v>0</v>
      </c>
      <c r="W132" s="220"/>
      <c r="X132" s="220" t="s">
        <v>116</v>
      </c>
      <c r="Y132" s="220" t="s">
        <v>117</v>
      </c>
      <c r="Z132" s="210"/>
      <c r="AA132" s="210"/>
      <c r="AB132" s="210"/>
      <c r="AC132" s="210"/>
      <c r="AD132" s="210"/>
      <c r="AE132" s="210"/>
      <c r="AF132" s="210"/>
      <c r="AG132" s="210" t="s">
        <v>118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5">
      <c r="A133" s="217"/>
      <c r="B133" s="218"/>
      <c r="C133" s="254" t="s">
        <v>274</v>
      </c>
      <c r="D133" s="241"/>
      <c r="E133" s="241"/>
      <c r="F133" s="241"/>
      <c r="G133" s="241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121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40" t="str">
        <f>C133</f>
        <v>Kontrola šoupat před osazením poklopů - provozovateli sítí-  bude doloženo zápisem provozovatele do stavebního deníku</v>
      </c>
      <c r="BB133" s="210"/>
      <c r="BC133" s="210"/>
      <c r="BD133" s="210"/>
      <c r="BE133" s="210"/>
      <c r="BF133" s="210"/>
      <c r="BG133" s="210"/>
      <c r="BH133" s="210"/>
    </row>
    <row r="134" spans="1:60" x14ac:dyDescent="0.25">
      <c r="A134" s="224" t="s">
        <v>108</v>
      </c>
      <c r="B134" s="225" t="s">
        <v>63</v>
      </c>
      <c r="C134" s="249" t="s">
        <v>64</v>
      </c>
      <c r="D134" s="226"/>
      <c r="E134" s="227"/>
      <c r="F134" s="228"/>
      <c r="G134" s="228">
        <f>SUMIF(AG135:AG139,"&lt;&gt;NOR",G135:G139)</f>
        <v>0</v>
      </c>
      <c r="H134" s="228"/>
      <c r="I134" s="228">
        <f>SUM(I135:I139)</f>
        <v>0</v>
      </c>
      <c r="J134" s="228"/>
      <c r="K134" s="228">
        <f>SUM(K135:K139)</f>
        <v>0</v>
      </c>
      <c r="L134" s="228"/>
      <c r="M134" s="228">
        <f>SUM(M135:M139)</f>
        <v>0</v>
      </c>
      <c r="N134" s="227"/>
      <c r="O134" s="227">
        <f>SUM(O135:O139)</f>
        <v>0</v>
      </c>
      <c r="P134" s="227"/>
      <c r="Q134" s="227">
        <f>SUM(Q135:Q139)</f>
        <v>0</v>
      </c>
      <c r="R134" s="228"/>
      <c r="S134" s="228"/>
      <c r="T134" s="229"/>
      <c r="U134" s="223"/>
      <c r="V134" s="223">
        <f>SUM(V135:V139)</f>
        <v>0</v>
      </c>
      <c r="W134" s="223"/>
      <c r="X134" s="223"/>
      <c r="Y134" s="223"/>
      <c r="AG134" t="s">
        <v>109</v>
      </c>
    </row>
    <row r="135" spans="1:60" outlineLevel="1" x14ac:dyDescent="0.25">
      <c r="A135" s="242">
        <v>47</v>
      </c>
      <c r="B135" s="243" t="s">
        <v>275</v>
      </c>
      <c r="C135" s="255" t="s">
        <v>276</v>
      </c>
      <c r="D135" s="244" t="s">
        <v>135</v>
      </c>
      <c r="E135" s="245">
        <v>371</v>
      </c>
      <c r="F135" s="246"/>
      <c r="G135" s="247">
        <f>ROUND(E135*F135,2)</f>
        <v>0</v>
      </c>
      <c r="H135" s="246"/>
      <c r="I135" s="247">
        <f>ROUND(E135*H135,2)</f>
        <v>0</v>
      </c>
      <c r="J135" s="246"/>
      <c r="K135" s="247">
        <f>ROUND(E135*J135,2)</f>
        <v>0</v>
      </c>
      <c r="L135" s="247">
        <v>21</v>
      </c>
      <c r="M135" s="247">
        <f>G135*(1+L135/100)</f>
        <v>0</v>
      </c>
      <c r="N135" s="245">
        <v>0</v>
      </c>
      <c r="O135" s="245">
        <f>ROUND(E135*N135,2)</f>
        <v>0</v>
      </c>
      <c r="P135" s="245">
        <v>0</v>
      </c>
      <c r="Q135" s="245">
        <f>ROUND(E135*P135,2)</f>
        <v>0</v>
      </c>
      <c r="R135" s="247"/>
      <c r="S135" s="247" t="s">
        <v>152</v>
      </c>
      <c r="T135" s="248" t="s">
        <v>115</v>
      </c>
      <c r="U135" s="220">
        <v>0</v>
      </c>
      <c r="V135" s="220">
        <f>ROUND(E135*U135,2)</f>
        <v>0</v>
      </c>
      <c r="W135" s="220"/>
      <c r="X135" s="220" t="s">
        <v>116</v>
      </c>
      <c r="Y135" s="220" t="s">
        <v>117</v>
      </c>
      <c r="Z135" s="210"/>
      <c r="AA135" s="210"/>
      <c r="AB135" s="210"/>
      <c r="AC135" s="210"/>
      <c r="AD135" s="210"/>
      <c r="AE135" s="210"/>
      <c r="AF135" s="210"/>
      <c r="AG135" s="210" t="s">
        <v>118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5">
      <c r="A136" s="231">
        <v>48</v>
      </c>
      <c r="B136" s="232" t="s">
        <v>277</v>
      </c>
      <c r="C136" s="250" t="s">
        <v>278</v>
      </c>
      <c r="D136" s="233" t="s">
        <v>135</v>
      </c>
      <c r="E136" s="234">
        <v>220</v>
      </c>
      <c r="F136" s="235"/>
      <c r="G136" s="236">
        <f>ROUND(E136*F136,2)</f>
        <v>0</v>
      </c>
      <c r="H136" s="235"/>
      <c r="I136" s="236">
        <f>ROUND(E136*H136,2)</f>
        <v>0</v>
      </c>
      <c r="J136" s="235"/>
      <c r="K136" s="236">
        <f>ROUND(E136*J136,2)</f>
        <v>0</v>
      </c>
      <c r="L136" s="236">
        <v>21</v>
      </c>
      <c r="M136" s="236">
        <f>G136*(1+L136/100)</f>
        <v>0</v>
      </c>
      <c r="N136" s="234">
        <v>0</v>
      </c>
      <c r="O136" s="234">
        <f>ROUND(E136*N136,2)</f>
        <v>0</v>
      </c>
      <c r="P136" s="234">
        <v>0</v>
      </c>
      <c r="Q136" s="234">
        <f>ROUND(E136*P136,2)</f>
        <v>0</v>
      </c>
      <c r="R136" s="236"/>
      <c r="S136" s="236" t="s">
        <v>152</v>
      </c>
      <c r="T136" s="237" t="s">
        <v>115</v>
      </c>
      <c r="U136" s="220">
        <v>0</v>
      </c>
      <c r="V136" s="220">
        <f>ROUND(E136*U136,2)</f>
        <v>0</v>
      </c>
      <c r="W136" s="220"/>
      <c r="X136" s="220" t="s">
        <v>116</v>
      </c>
      <c r="Y136" s="220" t="s">
        <v>117</v>
      </c>
      <c r="Z136" s="210"/>
      <c r="AA136" s="210"/>
      <c r="AB136" s="210"/>
      <c r="AC136" s="210"/>
      <c r="AD136" s="210"/>
      <c r="AE136" s="210"/>
      <c r="AF136" s="210"/>
      <c r="AG136" s="210" t="s">
        <v>118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5">
      <c r="A137" s="217"/>
      <c r="B137" s="218"/>
      <c r="C137" s="254" t="s">
        <v>279</v>
      </c>
      <c r="D137" s="241"/>
      <c r="E137" s="241"/>
      <c r="F137" s="241"/>
      <c r="G137" s="241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121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40" t="str">
        <f>C137</f>
        <v>Úprava zeleně kolem obrubníků - odkopávka, přisypání nových obrub, uhrabání / min 0,5 m od obruby/ osetí travou</v>
      </c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5">
      <c r="A138" s="231">
        <v>49</v>
      </c>
      <c r="B138" s="232" t="s">
        <v>280</v>
      </c>
      <c r="C138" s="250" t="s">
        <v>281</v>
      </c>
      <c r="D138" s="233" t="s">
        <v>135</v>
      </c>
      <c r="E138" s="234">
        <v>269</v>
      </c>
      <c r="F138" s="235"/>
      <c r="G138" s="236">
        <f>ROUND(E138*F138,2)</f>
        <v>0</v>
      </c>
      <c r="H138" s="235"/>
      <c r="I138" s="236">
        <f>ROUND(E138*H138,2)</f>
        <v>0</v>
      </c>
      <c r="J138" s="235"/>
      <c r="K138" s="236">
        <f>ROUND(E138*J138,2)</f>
        <v>0</v>
      </c>
      <c r="L138" s="236">
        <v>21</v>
      </c>
      <c r="M138" s="236">
        <f>G138*(1+L138/100)</f>
        <v>0</v>
      </c>
      <c r="N138" s="234">
        <v>0</v>
      </c>
      <c r="O138" s="234">
        <f>ROUND(E138*N138,2)</f>
        <v>0</v>
      </c>
      <c r="P138" s="234">
        <v>0</v>
      </c>
      <c r="Q138" s="234">
        <f>ROUND(E138*P138,2)</f>
        <v>0</v>
      </c>
      <c r="R138" s="236"/>
      <c r="S138" s="236" t="s">
        <v>152</v>
      </c>
      <c r="T138" s="237" t="s">
        <v>115</v>
      </c>
      <c r="U138" s="220">
        <v>0</v>
      </c>
      <c r="V138" s="220">
        <f>ROUND(E138*U138,2)</f>
        <v>0</v>
      </c>
      <c r="W138" s="220"/>
      <c r="X138" s="220" t="s">
        <v>116</v>
      </c>
      <c r="Y138" s="220" t="s">
        <v>117</v>
      </c>
      <c r="Z138" s="210"/>
      <c r="AA138" s="210"/>
      <c r="AB138" s="210"/>
      <c r="AC138" s="210"/>
      <c r="AD138" s="210"/>
      <c r="AE138" s="210"/>
      <c r="AF138" s="210"/>
      <c r="AG138" s="210" t="s">
        <v>118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5">
      <c r="A139" s="217"/>
      <c r="B139" s="218"/>
      <c r="C139" s="254" t="s">
        <v>282</v>
      </c>
      <c r="D139" s="241"/>
      <c r="E139" s="241"/>
      <c r="F139" s="241"/>
      <c r="G139" s="241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121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40" t="str">
        <f>C139</f>
        <v>DMTZ betonové dlažby -  vč.  očištění od betonového lože ,odvozu a uložení   na skládku KLINKY (přepoklad 50% plochy)</v>
      </c>
      <c r="BB139" s="210"/>
      <c r="BC139" s="210"/>
      <c r="BD139" s="210"/>
      <c r="BE139" s="210"/>
      <c r="BF139" s="210"/>
      <c r="BG139" s="210"/>
      <c r="BH139" s="210"/>
    </row>
    <row r="140" spans="1:60" x14ac:dyDescent="0.25">
      <c r="A140" s="3"/>
      <c r="B140" s="4"/>
      <c r="C140" s="256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E140">
        <v>12</v>
      </c>
      <c r="AF140">
        <v>21</v>
      </c>
      <c r="AG140" t="s">
        <v>94</v>
      </c>
    </row>
    <row r="141" spans="1:60" x14ac:dyDescent="0.25">
      <c r="A141" s="213"/>
      <c r="B141" s="214" t="s">
        <v>29</v>
      </c>
      <c r="C141" s="257"/>
      <c r="D141" s="215"/>
      <c r="E141" s="216"/>
      <c r="F141" s="216"/>
      <c r="G141" s="230">
        <f>G8+G45+G51+G71+G101+G105+G109+G131+G134</f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E141">
        <f>SUMIF(L7:L139,AE140,G7:G139)</f>
        <v>0</v>
      </c>
      <c r="AF141">
        <f>SUMIF(L7:L139,AF140,G7:G139)</f>
        <v>0</v>
      </c>
      <c r="AG141" t="s">
        <v>283</v>
      </c>
    </row>
    <row r="142" spans="1:60" x14ac:dyDescent="0.25">
      <c r="C142" s="258"/>
      <c r="D142" s="10"/>
      <c r="AG142" t="s">
        <v>284</v>
      </c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DD1" sheet="1" formatRows="0"/>
  <mergeCells count="45">
    <mergeCell ref="C133:G133"/>
    <mergeCell ref="C137:G137"/>
    <mergeCell ref="C139:G139"/>
    <mergeCell ref="C119:G119"/>
    <mergeCell ref="C121:G121"/>
    <mergeCell ref="C123:G123"/>
    <mergeCell ref="C125:G125"/>
    <mergeCell ref="C127:G127"/>
    <mergeCell ref="C130:G130"/>
    <mergeCell ref="C107:G107"/>
    <mergeCell ref="C108:G108"/>
    <mergeCell ref="C111:G111"/>
    <mergeCell ref="C113:G113"/>
    <mergeCell ref="C115:G115"/>
    <mergeCell ref="C117:G117"/>
    <mergeCell ref="C89:G89"/>
    <mergeCell ref="C92:G92"/>
    <mergeCell ref="C93:G93"/>
    <mergeCell ref="C96:G96"/>
    <mergeCell ref="C99:G99"/>
    <mergeCell ref="C103:G103"/>
    <mergeCell ref="C47:G47"/>
    <mergeCell ref="C48:G48"/>
    <mergeCell ref="C63:G63"/>
    <mergeCell ref="C66:G66"/>
    <mergeCell ref="C85:G85"/>
    <mergeCell ref="C86:G86"/>
    <mergeCell ref="C32:G32"/>
    <mergeCell ref="C33:G33"/>
    <mergeCell ref="C36:G36"/>
    <mergeCell ref="C37:G37"/>
    <mergeCell ref="C42:G42"/>
    <mergeCell ref="C43:G43"/>
    <mergeCell ref="C20:G20"/>
    <mergeCell ref="C21:G21"/>
    <mergeCell ref="C24:G24"/>
    <mergeCell ref="C25:G25"/>
    <mergeCell ref="C28:G28"/>
    <mergeCell ref="C29:G2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83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83</v>
      </c>
      <c r="AG3" t="s">
        <v>84</v>
      </c>
    </row>
    <row r="4" spans="1:60" ht="25.05" customHeight="1" x14ac:dyDescent="0.25">
      <c r="A4" s="200" t="s">
        <v>9</v>
      </c>
      <c r="B4" s="201" t="s">
        <v>50</v>
      </c>
      <c r="C4" s="202" t="s">
        <v>51</v>
      </c>
      <c r="D4" s="203"/>
      <c r="E4" s="203"/>
      <c r="F4" s="203"/>
      <c r="G4" s="204"/>
      <c r="AG4" t="s">
        <v>85</v>
      </c>
    </row>
    <row r="5" spans="1:60" x14ac:dyDescent="0.25">
      <c r="D5" s="10"/>
    </row>
    <row r="6" spans="1:60" ht="39.6" x14ac:dyDescent="0.25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108</v>
      </c>
      <c r="B8" s="225" t="s">
        <v>63</v>
      </c>
      <c r="C8" s="249" t="s">
        <v>64</v>
      </c>
      <c r="D8" s="226"/>
      <c r="E8" s="227"/>
      <c r="F8" s="228"/>
      <c r="G8" s="228">
        <f>SUMIF(AG9:AG33,"&lt;&gt;NOR",G9:G33)</f>
        <v>0</v>
      </c>
      <c r="H8" s="228"/>
      <c r="I8" s="228">
        <f>SUM(I9:I33)</f>
        <v>0</v>
      </c>
      <c r="J8" s="228"/>
      <c r="K8" s="228">
        <f>SUM(K9:K33)</f>
        <v>0</v>
      </c>
      <c r="L8" s="228"/>
      <c r="M8" s="228">
        <f>SUM(M9:M33)</f>
        <v>0</v>
      </c>
      <c r="N8" s="227"/>
      <c r="O8" s="227">
        <f>SUM(O9:O33)</f>
        <v>0</v>
      </c>
      <c r="P8" s="227"/>
      <c r="Q8" s="227">
        <f>SUM(Q9:Q33)</f>
        <v>0</v>
      </c>
      <c r="R8" s="228"/>
      <c r="S8" s="228"/>
      <c r="T8" s="229"/>
      <c r="U8" s="223"/>
      <c r="V8" s="223">
        <f>SUM(V9:V33)</f>
        <v>0</v>
      </c>
      <c r="W8" s="223"/>
      <c r="X8" s="223"/>
      <c r="Y8" s="223"/>
      <c r="AG8" t="s">
        <v>109</v>
      </c>
    </row>
    <row r="9" spans="1:60" outlineLevel="1" x14ac:dyDescent="0.25">
      <c r="A9" s="231">
        <v>1</v>
      </c>
      <c r="B9" s="232" t="s">
        <v>285</v>
      </c>
      <c r="C9" s="250" t="s">
        <v>286</v>
      </c>
      <c r="D9" s="233" t="s">
        <v>141</v>
      </c>
      <c r="E9" s="234">
        <v>14.4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/>
      <c r="S9" s="236" t="s">
        <v>152</v>
      </c>
      <c r="T9" s="237" t="s">
        <v>115</v>
      </c>
      <c r="U9" s="220">
        <v>0</v>
      </c>
      <c r="V9" s="220">
        <f>ROUND(E9*U9,2)</f>
        <v>0</v>
      </c>
      <c r="W9" s="220"/>
      <c r="X9" s="220" t="s">
        <v>116</v>
      </c>
      <c r="Y9" s="220" t="s">
        <v>117</v>
      </c>
      <c r="Z9" s="210"/>
      <c r="AA9" s="210"/>
      <c r="AB9" s="210"/>
      <c r="AC9" s="210"/>
      <c r="AD9" s="210"/>
      <c r="AE9" s="210"/>
      <c r="AF9" s="210"/>
      <c r="AG9" s="210" t="s">
        <v>118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" outlineLevel="2" x14ac:dyDescent="0.25">
      <c r="A10" s="217"/>
      <c r="B10" s="218"/>
      <c r="C10" s="254" t="s">
        <v>287</v>
      </c>
      <c r="D10" s="241"/>
      <c r="E10" s="241"/>
      <c r="F10" s="241"/>
      <c r="G10" s="24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121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0" t="str">
        <f>C10</f>
        <v>Vodorovné přemístění výkopku nebo sypaniny po suchu na obvyklém dopravním prostředku, bez naložení výkopku, avšak se složením bez rozhrnutí z horniny třídy těžitelnosti I skupiny 1 až 3 na vzdálenost přes 8 000 do 9 000 m</v>
      </c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17"/>
      <c r="B11" s="218"/>
      <c r="C11" s="252" t="s">
        <v>288</v>
      </c>
      <c r="D11" s="239"/>
      <c r="E11" s="239"/>
      <c r="F11" s="239"/>
      <c r="G11" s="239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121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5">
      <c r="A12" s="217"/>
      <c r="B12" s="218"/>
      <c r="C12" s="253" t="s">
        <v>289</v>
      </c>
      <c r="D12" s="221"/>
      <c r="E12" s="222"/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123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17"/>
      <c r="B13" s="218"/>
      <c r="C13" s="253" t="s">
        <v>290</v>
      </c>
      <c r="D13" s="221"/>
      <c r="E13" s="222">
        <v>14.4</v>
      </c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123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5">
      <c r="A14" s="231">
        <v>2</v>
      </c>
      <c r="B14" s="232" t="s">
        <v>291</v>
      </c>
      <c r="C14" s="250" t="s">
        <v>292</v>
      </c>
      <c r="D14" s="233" t="s">
        <v>141</v>
      </c>
      <c r="E14" s="234">
        <v>14.4</v>
      </c>
      <c r="F14" s="235"/>
      <c r="G14" s="236">
        <f>ROUND(E14*F14,2)</f>
        <v>0</v>
      </c>
      <c r="H14" s="235"/>
      <c r="I14" s="236">
        <f>ROUND(E14*H14,2)</f>
        <v>0</v>
      </c>
      <c r="J14" s="235"/>
      <c r="K14" s="236">
        <f>ROUND(E14*J14,2)</f>
        <v>0</v>
      </c>
      <c r="L14" s="236">
        <v>21</v>
      </c>
      <c r="M14" s="236">
        <f>G14*(1+L14/100)</f>
        <v>0</v>
      </c>
      <c r="N14" s="234">
        <v>0</v>
      </c>
      <c r="O14" s="234">
        <f>ROUND(E14*N14,2)</f>
        <v>0</v>
      </c>
      <c r="P14" s="234">
        <v>0</v>
      </c>
      <c r="Q14" s="234">
        <f>ROUND(E14*P14,2)</f>
        <v>0</v>
      </c>
      <c r="R14" s="236"/>
      <c r="S14" s="236" t="s">
        <v>152</v>
      </c>
      <c r="T14" s="237" t="s">
        <v>115</v>
      </c>
      <c r="U14" s="220">
        <v>0</v>
      </c>
      <c r="V14" s="220">
        <f>ROUND(E14*U14,2)</f>
        <v>0</v>
      </c>
      <c r="W14" s="220"/>
      <c r="X14" s="220" t="s">
        <v>116</v>
      </c>
      <c r="Y14" s="220" t="s">
        <v>117</v>
      </c>
      <c r="Z14" s="210"/>
      <c r="AA14" s="210"/>
      <c r="AB14" s="210"/>
      <c r="AC14" s="210"/>
      <c r="AD14" s="210"/>
      <c r="AE14" s="210"/>
      <c r="AF14" s="210"/>
      <c r="AG14" s="210" t="s">
        <v>118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17"/>
      <c r="B15" s="218"/>
      <c r="C15" s="254" t="s">
        <v>293</v>
      </c>
      <c r="D15" s="241"/>
      <c r="E15" s="241"/>
      <c r="F15" s="241"/>
      <c r="G15" s="241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121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40" t="str">
        <f>C15</f>
        <v>Uložení sypaniny na skládky nebo meziskládky bez hutnění s upravením uložené sypaniny do předepsaného tvaru</v>
      </c>
      <c r="BB15" s="210"/>
      <c r="BC15" s="210"/>
      <c r="BD15" s="210"/>
      <c r="BE15" s="210"/>
      <c r="BF15" s="210"/>
      <c r="BG15" s="210"/>
      <c r="BH15" s="210"/>
    </row>
    <row r="16" spans="1:60" outlineLevel="3" x14ac:dyDescent="0.25">
      <c r="A16" s="217"/>
      <c r="B16" s="218"/>
      <c r="C16" s="252" t="s">
        <v>294</v>
      </c>
      <c r="D16" s="239"/>
      <c r="E16" s="239"/>
      <c r="F16" s="239"/>
      <c r="G16" s="239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121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5">
      <c r="A17" s="217"/>
      <c r="B17" s="218"/>
      <c r="C17" s="253" t="s">
        <v>289</v>
      </c>
      <c r="D17" s="221"/>
      <c r="E17" s="222"/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123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17"/>
      <c r="B18" s="218"/>
      <c r="C18" s="253" t="s">
        <v>290</v>
      </c>
      <c r="D18" s="221"/>
      <c r="E18" s="222">
        <v>14.4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123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31">
        <v>3</v>
      </c>
      <c r="B19" s="232" t="s">
        <v>295</v>
      </c>
      <c r="C19" s="250" t="s">
        <v>296</v>
      </c>
      <c r="D19" s="233" t="s">
        <v>162</v>
      </c>
      <c r="E19" s="234">
        <v>24.48</v>
      </c>
      <c r="F19" s="235"/>
      <c r="G19" s="236">
        <f>ROUND(E19*F19,2)</f>
        <v>0</v>
      </c>
      <c r="H19" s="235"/>
      <c r="I19" s="236">
        <f>ROUND(E19*H19,2)</f>
        <v>0</v>
      </c>
      <c r="J19" s="235"/>
      <c r="K19" s="236">
        <f>ROUND(E19*J19,2)</f>
        <v>0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</v>
      </c>
      <c r="Q19" s="234">
        <f>ROUND(E19*P19,2)</f>
        <v>0</v>
      </c>
      <c r="R19" s="236"/>
      <c r="S19" s="236" t="s">
        <v>152</v>
      </c>
      <c r="T19" s="237" t="s">
        <v>115</v>
      </c>
      <c r="U19" s="220">
        <v>0</v>
      </c>
      <c r="V19" s="220">
        <f>ROUND(E19*U19,2)</f>
        <v>0</v>
      </c>
      <c r="W19" s="220"/>
      <c r="X19" s="220" t="s">
        <v>116</v>
      </c>
      <c r="Y19" s="220" t="s">
        <v>117</v>
      </c>
      <c r="Z19" s="210"/>
      <c r="AA19" s="210"/>
      <c r="AB19" s="210"/>
      <c r="AC19" s="210"/>
      <c r="AD19" s="210"/>
      <c r="AE19" s="210"/>
      <c r="AF19" s="210"/>
      <c r="AG19" s="210" t="s">
        <v>118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4" t="s">
        <v>297</v>
      </c>
      <c r="D20" s="241"/>
      <c r="E20" s="241"/>
      <c r="F20" s="241"/>
      <c r="G20" s="241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121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40" t="str">
        <f>C20</f>
        <v>Poplatek za uložení stavebního odpadu na recyklační skládce (skládkovné) zeminy a kamení zatříděného do Katalogu odpadů pod kódem 17 05 04</v>
      </c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17"/>
      <c r="B21" s="218"/>
      <c r="C21" s="252" t="s">
        <v>298</v>
      </c>
      <c r="D21" s="239"/>
      <c r="E21" s="239"/>
      <c r="F21" s="239"/>
      <c r="G21" s="239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121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53" t="s">
        <v>299</v>
      </c>
      <c r="D22" s="221"/>
      <c r="E22" s="222"/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123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5">
      <c r="A23" s="217"/>
      <c r="B23" s="218"/>
      <c r="C23" s="253" t="s">
        <v>300</v>
      </c>
      <c r="D23" s="221"/>
      <c r="E23" s="222">
        <v>24.48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123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31">
        <v>4</v>
      </c>
      <c r="B24" s="232" t="s">
        <v>301</v>
      </c>
      <c r="C24" s="250" t="s">
        <v>302</v>
      </c>
      <c r="D24" s="233" t="s">
        <v>112</v>
      </c>
      <c r="E24" s="234">
        <v>7.2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4">
        <v>0</v>
      </c>
      <c r="O24" s="234">
        <f>ROUND(E24*N24,2)</f>
        <v>0</v>
      </c>
      <c r="P24" s="234">
        <v>0</v>
      </c>
      <c r="Q24" s="234">
        <f>ROUND(E24*P24,2)</f>
        <v>0</v>
      </c>
      <c r="R24" s="236"/>
      <c r="S24" s="236" t="s">
        <v>152</v>
      </c>
      <c r="T24" s="237" t="s">
        <v>115</v>
      </c>
      <c r="U24" s="220">
        <v>0</v>
      </c>
      <c r="V24" s="220">
        <f>ROUND(E24*U24,2)</f>
        <v>0</v>
      </c>
      <c r="W24" s="220"/>
      <c r="X24" s="220" t="s">
        <v>116</v>
      </c>
      <c r="Y24" s="220" t="s">
        <v>117</v>
      </c>
      <c r="Z24" s="210"/>
      <c r="AA24" s="210"/>
      <c r="AB24" s="210"/>
      <c r="AC24" s="210"/>
      <c r="AD24" s="210"/>
      <c r="AE24" s="210"/>
      <c r="AF24" s="210"/>
      <c r="AG24" s="210" t="s">
        <v>118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54" t="s">
        <v>303</v>
      </c>
      <c r="D25" s="241"/>
      <c r="E25" s="241"/>
      <c r="F25" s="241"/>
      <c r="G25" s="241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121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0" t="str">
        <f>C25</f>
        <v>Rozprostření a urovnání ornice v rovině nebo ve svahu sklonu do 1:5 strojně při souvislé ploše do 100 m2, tl. vrstvy přes 400 do 500 mm</v>
      </c>
      <c r="BB25" s="210"/>
      <c r="BC25" s="210"/>
      <c r="BD25" s="210"/>
      <c r="BE25" s="210"/>
      <c r="BF25" s="210"/>
      <c r="BG25" s="210"/>
      <c r="BH25" s="210"/>
    </row>
    <row r="26" spans="1:60" outlineLevel="3" x14ac:dyDescent="0.25">
      <c r="A26" s="217"/>
      <c r="B26" s="218"/>
      <c r="C26" s="252" t="s">
        <v>304</v>
      </c>
      <c r="D26" s="239"/>
      <c r="E26" s="239"/>
      <c r="F26" s="239"/>
      <c r="G26" s="23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121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3" t="s">
        <v>305</v>
      </c>
      <c r="D27" s="221"/>
      <c r="E27" s="222"/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123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5">
      <c r="A28" s="217"/>
      <c r="B28" s="218"/>
      <c r="C28" s="253" t="s">
        <v>306</v>
      </c>
      <c r="D28" s="221"/>
      <c r="E28" s="222">
        <v>7.2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123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31">
        <v>5</v>
      </c>
      <c r="B29" s="232" t="s">
        <v>307</v>
      </c>
      <c r="C29" s="250" t="s">
        <v>308</v>
      </c>
      <c r="D29" s="233" t="s">
        <v>112</v>
      </c>
      <c r="E29" s="234">
        <v>120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4">
        <v>0</v>
      </c>
      <c r="O29" s="234">
        <f>ROUND(E29*N29,2)</f>
        <v>0</v>
      </c>
      <c r="P29" s="234">
        <v>0</v>
      </c>
      <c r="Q29" s="234">
        <f>ROUND(E29*P29,2)</f>
        <v>0</v>
      </c>
      <c r="R29" s="236"/>
      <c r="S29" s="236" t="s">
        <v>152</v>
      </c>
      <c r="T29" s="237" t="s">
        <v>115</v>
      </c>
      <c r="U29" s="220">
        <v>0</v>
      </c>
      <c r="V29" s="220">
        <f>ROUND(E29*U29,2)</f>
        <v>0</v>
      </c>
      <c r="W29" s="220"/>
      <c r="X29" s="220" t="s">
        <v>116</v>
      </c>
      <c r="Y29" s="220" t="s">
        <v>117</v>
      </c>
      <c r="Z29" s="210"/>
      <c r="AA29" s="210"/>
      <c r="AB29" s="210"/>
      <c r="AC29" s="210"/>
      <c r="AD29" s="210"/>
      <c r="AE29" s="210"/>
      <c r="AF29" s="210"/>
      <c r="AG29" s="210" t="s">
        <v>118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4" t="s">
        <v>309</v>
      </c>
      <c r="D30" s="241"/>
      <c r="E30" s="241"/>
      <c r="F30" s="241"/>
      <c r="G30" s="241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121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40" t="str">
        <f>C30</f>
        <v>Zhutnění podloží pod násypy z rostlé horniny třídy těžitelnosti I a II, skupiny 1 až 4 z hornin soudružných a nesoudržných</v>
      </c>
      <c r="BB30" s="210"/>
      <c r="BC30" s="210"/>
      <c r="BD30" s="210"/>
      <c r="BE30" s="210"/>
      <c r="BF30" s="210"/>
      <c r="BG30" s="210"/>
      <c r="BH30" s="210"/>
    </row>
    <row r="31" spans="1:60" outlineLevel="3" x14ac:dyDescent="0.25">
      <c r="A31" s="217"/>
      <c r="B31" s="218"/>
      <c r="C31" s="252" t="s">
        <v>310</v>
      </c>
      <c r="D31" s="239"/>
      <c r="E31" s="239"/>
      <c r="F31" s="239"/>
      <c r="G31" s="239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121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3" t="s">
        <v>311</v>
      </c>
      <c r="D32" s="221"/>
      <c r="E32" s="222"/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123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5">
      <c r="A33" s="217"/>
      <c r="B33" s="218"/>
      <c r="C33" s="253" t="s">
        <v>312</v>
      </c>
      <c r="D33" s="221"/>
      <c r="E33" s="222">
        <v>120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123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5">
      <c r="A34" s="224" t="s">
        <v>108</v>
      </c>
      <c r="B34" s="225" t="s">
        <v>67</v>
      </c>
      <c r="C34" s="249" t="s">
        <v>68</v>
      </c>
      <c r="D34" s="226"/>
      <c r="E34" s="227"/>
      <c r="F34" s="228"/>
      <c r="G34" s="228">
        <f>SUMIF(AG35:AG96,"&lt;&gt;NOR",G35:G96)</f>
        <v>0</v>
      </c>
      <c r="H34" s="228"/>
      <c r="I34" s="228">
        <f>SUM(I35:I96)</f>
        <v>0</v>
      </c>
      <c r="J34" s="228"/>
      <c r="K34" s="228">
        <f>SUM(K35:K96)</f>
        <v>0</v>
      </c>
      <c r="L34" s="228"/>
      <c r="M34" s="228">
        <f>SUM(M35:M96)</f>
        <v>0</v>
      </c>
      <c r="N34" s="227"/>
      <c r="O34" s="227">
        <f>SUM(O35:O96)</f>
        <v>71.2</v>
      </c>
      <c r="P34" s="227"/>
      <c r="Q34" s="227">
        <f>SUM(Q35:Q96)</f>
        <v>0</v>
      </c>
      <c r="R34" s="228"/>
      <c r="S34" s="228"/>
      <c r="T34" s="229"/>
      <c r="U34" s="223"/>
      <c r="V34" s="223">
        <f>SUM(V35:V96)</f>
        <v>0</v>
      </c>
      <c r="W34" s="223"/>
      <c r="X34" s="223"/>
      <c r="Y34" s="223"/>
      <c r="AG34" t="s">
        <v>109</v>
      </c>
    </row>
    <row r="35" spans="1:60" outlineLevel="1" x14ac:dyDescent="0.25">
      <c r="A35" s="231">
        <v>6</v>
      </c>
      <c r="B35" s="232" t="s">
        <v>313</v>
      </c>
      <c r="C35" s="250" t="s">
        <v>314</v>
      </c>
      <c r="D35" s="233" t="s">
        <v>135</v>
      </c>
      <c r="E35" s="234">
        <v>120</v>
      </c>
      <c r="F35" s="235"/>
      <c r="G35" s="236">
        <f>ROUND(E35*F35,2)</f>
        <v>0</v>
      </c>
      <c r="H35" s="235"/>
      <c r="I35" s="236">
        <f>ROUND(E35*H35,2)</f>
        <v>0</v>
      </c>
      <c r="J35" s="235"/>
      <c r="K35" s="236">
        <f>ROUND(E35*J35,2)</f>
        <v>0</v>
      </c>
      <c r="L35" s="236">
        <v>21</v>
      </c>
      <c r="M35" s="236">
        <f>G35*(1+L35/100)</f>
        <v>0</v>
      </c>
      <c r="N35" s="234">
        <v>0</v>
      </c>
      <c r="O35" s="234">
        <f>ROUND(E35*N35,2)</f>
        <v>0</v>
      </c>
      <c r="P35" s="234">
        <v>0</v>
      </c>
      <c r="Q35" s="234">
        <f>ROUND(E35*P35,2)</f>
        <v>0</v>
      </c>
      <c r="R35" s="236"/>
      <c r="S35" s="236" t="s">
        <v>152</v>
      </c>
      <c r="T35" s="237" t="s">
        <v>115</v>
      </c>
      <c r="U35" s="220">
        <v>0</v>
      </c>
      <c r="V35" s="220">
        <f>ROUND(E35*U35,2)</f>
        <v>0</v>
      </c>
      <c r="W35" s="220"/>
      <c r="X35" s="220" t="s">
        <v>116</v>
      </c>
      <c r="Y35" s="220" t="s">
        <v>117</v>
      </c>
      <c r="Z35" s="210"/>
      <c r="AA35" s="210"/>
      <c r="AB35" s="210"/>
      <c r="AC35" s="210"/>
      <c r="AD35" s="210"/>
      <c r="AE35" s="210"/>
      <c r="AF35" s="210"/>
      <c r="AG35" s="210" t="s">
        <v>118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1" outlineLevel="2" x14ac:dyDescent="0.25">
      <c r="A36" s="217"/>
      <c r="B36" s="218"/>
      <c r="C36" s="254" t="s">
        <v>315</v>
      </c>
      <c r="D36" s="241"/>
      <c r="E36" s="241"/>
      <c r="F36" s="241"/>
      <c r="G36" s="241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121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0" t="str">
        <f>C36</f>
        <v>Hloubení kabelových rýh ručně včetně urovnání dna s přemístěním výkopku do vzdálenosti 3 m od okraje jámy nebo s naložením na dopravní prostředek šířky 35 cm hloubky 80 cm v hornině třídy těžitelnosti I skupiny 3</v>
      </c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17"/>
      <c r="B37" s="218"/>
      <c r="C37" s="252" t="s">
        <v>316</v>
      </c>
      <c r="D37" s="239"/>
      <c r="E37" s="239"/>
      <c r="F37" s="239"/>
      <c r="G37" s="239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121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3" t="s">
        <v>317</v>
      </c>
      <c r="D38" s="221"/>
      <c r="E38" s="222"/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123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5">
      <c r="A39" s="217"/>
      <c r="B39" s="218"/>
      <c r="C39" s="253" t="s">
        <v>312</v>
      </c>
      <c r="D39" s="221"/>
      <c r="E39" s="222">
        <v>120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123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31">
        <v>7</v>
      </c>
      <c r="B40" s="232" t="s">
        <v>318</v>
      </c>
      <c r="C40" s="250" t="s">
        <v>319</v>
      </c>
      <c r="D40" s="233" t="s">
        <v>141</v>
      </c>
      <c r="E40" s="234">
        <v>19.2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4">
        <v>0</v>
      </c>
      <c r="O40" s="234">
        <f>ROUND(E40*N40,2)</f>
        <v>0</v>
      </c>
      <c r="P40" s="234">
        <v>0</v>
      </c>
      <c r="Q40" s="234">
        <f>ROUND(E40*P40,2)</f>
        <v>0</v>
      </c>
      <c r="R40" s="236"/>
      <c r="S40" s="236" t="s">
        <v>152</v>
      </c>
      <c r="T40" s="237" t="s">
        <v>115</v>
      </c>
      <c r="U40" s="220">
        <v>0</v>
      </c>
      <c r="V40" s="220">
        <f>ROUND(E40*U40,2)</f>
        <v>0</v>
      </c>
      <c r="W40" s="220"/>
      <c r="X40" s="220" t="s">
        <v>116</v>
      </c>
      <c r="Y40" s="220" t="s">
        <v>117</v>
      </c>
      <c r="Z40" s="210"/>
      <c r="AA40" s="210"/>
      <c r="AB40" s="210"/>
      <c r="AC40" s="210"/>
      <c r="AD40" s="210"/>
      <c r="AE40" s="210"/>
      <c r="AF40" s="210"/>
      <c r="AG40" s="210" t="s">
        <v>118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5">
      <c r="A41" s="217"/>
      <c r="B41" s="218"/>
      <c r="C41" s="254" t="s">
        <v>320</v>
      </c>
      <c r="D41" s="241"/>
      <c r="E41" s="241"/>
      <c r="F41" s="241"/>
      <c r="G41" s="241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121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5">
      <c r="A42" s="217"/>
      <c r="B42" s="218"/>
      <c r="C42" s="252" t="s">
        <v>321</v>
      </c>
      <c r="D42" s="239"/>
      <c r="E42" s="239"/>
      <c r="F42" s="239"/>
      <c r="G42" s="239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121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17"/>
      <c r="B43" s="218"/>
      <c r="C43" s="253" t="s">
        <v>322</v>
      </c>
      <c r="D43" s="221"/>
      <c r="E43" s="222"/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123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5">
      <c r="A44" s="217"/>
      <c r="B44" s="218"/>
      <c r="C44" s="253" t="s">
        <v>323</v>
      </c>
      <c r="D44" s="221"/>
      <c r="E44" s="222">
        <v>19.2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123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5">
      <c r="A45" s="231">
        <v>8</v>
      </c>
      <c r="B45" s="232" t="s">
        <v>324</v>
      </c>
      <c r="C45" s="250" t="s">
        <v>325</v>
      </c>
      <c r="D45" s="233" t="s">
        <v>135</v>
      </c>
      <c r="E45" s="234">
        <v>120</v>
      </c>
      <c r="F45" s="235"/>
      <c r="G45" s="236">
        <f>ROUND(E45*F45,2)</f>
        <v>0</v>
      </c>
      <c r="H45" s="235"/>
      <c r="I45" s="236">
        <f>ROUND(E45*H45,2)</f>
        <v>0</v>
      </c>
      <c r="J45" s="235"/>
      <c r="K45" s="236">
        <f>ROUND(E45*J45,2)</f>
        <v>0</v>
      </c>
      <c r="L45" s="236">
        <v>21</v>
      </c>
      <c r="M45" s="236">
        <f>G45*(1+L45/100)</f>
        <v>0</v>
      </c>
      <c r="N45" s="234">
        <v>0</v>
      </c>
      <c r="O45" s="234">
        <f>ROUND(E45*N45,2)</f>
        <v>0</v>
      </c>
      <c r="P45" s="234">
        <v>0</v>
      </c>
      <c r="Q45" s="234">
        <f>ROUND(E45*P45,2)</f>
        <v>0</v>
      </c>
      <c r="R45" s="236"/>
      <c r="S45" s="236" t="s">
        <v>152</v>
      </c>
      <c r="T45" s="237" t="s">
        <v>115</v>
      </c>
      <c r="U45" s="220">
        <v>0</v>
      </c>
      <c r="V45" s="220">
        <f>ROUND(E45*U45,2)</f>
        <v>0</v>
      </c>
      <c r="W45" s="220"/>
      <c r="X45" s="220" t="s">
        <v>116</v>
      </c>
      <c r="Y45" s="220" t="s">
        <v>117</v>
      </c>
      <c r="Z45" s="210"/>
      <c r="AA45" s="210"/>
      <c r="AB45" s="210"/>
      <c r="AC45" s="210"/>
      <c r="AD45" s="210"/>
      <c r="AE45" s="210"/>
      <c r="AF45" s="210"/>
      <c r="AG45" s="210" t="s">
        <v>118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1" outlineLevel="2" x14ac:dyDescent="0.25">
      <c r="A46" s="217"/>
      <c r="B46" s="218"/>
      <c r="C46" s="254" t="s">
        <v>326</v>
      </c>
      <c r="D46" s="241"/>
      <c r="E46" s="241"/>
      <c r="F46" s="241"/>
      <c r="G46" s="241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121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40" t="str">
        <f>C46</f>
        <v>Zásyp kabelových rýh ručně s přemístění sypaniny ze vzdálenosti do 10 m, s uložením výkopku ve vrstvách včetně zhutnění a úpravy povrchu šířky 35 cm hloubky 80 cm z horniny třídy těžitelnosti I skupiny 3</v>
      </c>
      <c r="BB46" s="210"/>
      <c r="BC46" s="210"/>
      <c r="BD46" s="210"/>
      <c r="BE46" s="210"/>
      <c r="BF46" s="210"/>
      <c r="BG46" s="210"/>
      <c r="BH46" s="210"/>
    </row>
    <row r="47" spans="1:60" outlineLevel="3" x14ac:dyDescent="0.25">
      <c r="A47" s="217"/>
      <c r="B47" s="218"/>
      <c r="C47" s="252" t="s">
        <v>327</v>
      </c>
      <c r="D47" s="239"/>
      <c r="E47" s="239"/>
      <c r="F47" s="239"/>
      <c r="G47" s="239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121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5">
      <c r="A48" s="217"/>
      <c r="B48" s="218"/>
      <c r="C48" s="253" t="s">
        <v>317</v>
      </c>
      <c r="D48" s="221"/>
      <c r="E48" s="222"/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123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17"/>
      <c r="B49" s="218"/>
      <c r="C49" s="253" t="s">
        <v>312</v>
      </c>
      <c r="D49" s="221"/>
      <c r="E49" s="222">
        <v>120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123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31">
        <v>9</v>
      </c>
      <c r="B50" s="232" t="s">
        <v>328</v>
      </c>
      <c r="C50" s="250" t="s">
        <v>329</v>
      </c>
      <c r="D50" s="233" t="s">
        <v>194</v>
      </c>
      <c r="E50" s="234">
        <v>3</v>
      </c>
      <c r="F50" s="235"/>
      <c r="G50" s="236">
        <f>ROUND(E50*F50,2)</f>
        <v>0</v>
      </c>
      <c r="H50" s="235"/>
      <c r="I50" s="236">
        <f>ROUND(E50*H50,2)</f>
        <v>0</v>
      </c>
      <c r="J50" s="235"/>
      <c r="K50" s="236">
        <f>ROUND(E50*J50,2)</f>
        <v>0</v>
      </c>
      <c r="L50" s="236">
        <v>21</v>
      </c>
      <c r="M50" s="236">
        <f>G50*(1+L50/100)</f>
        <v>0</v>
      </c>
      <c r="N50" s="234">
        <v>3.8E-3</v>
      </c>
      <c r="O50" s="234">
        <f>ROUND(E50*N50,2)</f>
        <v>0.01</v>
      </c>
      <c r="P50" s="234">
        <v>0</v>
      </c>
      <c r="Q50" s="234">
        <f>ROUND(E50*P50,2)</f>
        <v>0</v>
      </c>
      <c r="R50" s="236"/>
      <c r="S50" s="236" t="s">
        <v>152</v>
      </c>
      <c r="T50" s="237" t="s">
        <v>115</v>
      </c>
      <c r="U50" s="220">
        <v>0</v>
      </c>
      <c r="V50" s="220">
        <f>ROUND(E50*U50,2)</f>
        <v>0</v>
      </c>
      <c r="W50" s="220"/>
      <c r="X50" s="220" t="s">
        <v>116</v>
      </c>
      <c r="Y50" s="220" t="s">
        <v>117</v>
      </c>
      <c r="Z50" s="210"/>
      <c r="AA50" s="210"/>
      <c r="AB50" s="210"/>
      <c r="AC50" s="210"/>
      <c r="AD50" s="210"/>
      <c r="AE50" s="210"/>
      <c r="AF50" s="210"/>
      <c r="AG50" s="210" t="s">
        <v>118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5">
      <c r="A51" s="217"/>
      <c r="B51" s="218"/>
      <c r="C51" s="254" t="s">
        <v>330</v>
      </c>
      <c r="D51" s="241"/>
      <c r="E51" s="241"/>
      <c r="F51" s="241"/>
      <c r="G51" s="241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121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17"/>
      <c r="B52" s="218"/>
      <c r="C52" s="252" t="s">
        <v>331</v>
      </c>
      <c r="D52" s="239"/>
      <c r="E52" s="239"/>
      <c r="F52" s="239"/>
      <c r="G52" s="239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121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5">
      <c r="A53" s="217"/>
      <c r="B53" s="218"/>
      <c r="C53" s="253" t="s">
        <v>332</v>
      </c>
      <c r="D53" s="221"/>
      <c r="E53" s="222"/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123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5">
      <c r="A54" s="217"/>
      <c r="B54" s="218"/>
      <c r="C54" s="253" t="s">
        <v>333</v>
      </c>
      <c r="D54" s="221"/>
      <c r="E54" s="222">
        <v>3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123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5">
      <c r="A55" s="231">
        <v>10</v>
      </c>
      <c r="B55" s="232" t="s">
        <v>334</v>
      </c>
      <c r="C55" s="250" t="s">
        <v>335</v>
      </c>
      <c r="D55" s="233" t="s">
        <v>194</v>
      </c>
      <c r="E55" s="234">
        <v>3</v>
      </c>
      <c r="F55" s="235"/>
      <c r="G55" s="236">
        <f>ROUND(E55*F55,2)</f>
        <v>0</v>
      </c>
      <c r="H55" s="235"/>
      <c r="I55" s="236">
        <f>ROUND(E55*H55,2)</f>
        <v>0</v>
      </c>
      <c r="J55" s="235"/>
      <c r="K55" s="236">
        <f>ROUND(E55*J55,2)</f>
        <v>0</v>
      </c>
      <c r="L55" s="236">
        <v>21</v>
      </c>
      <c r="M55" s="236">
        <f>G55*(1+L55/100)</f>
        <v>0</v>
      </c>
      <c r="N55" s="234">
        <v>7.6E-3</v>
      </c>
      <c r="O55" s="234">
        <f>ROUND(E55*N55,2)</f>
        <v>0.02</v>
      </c>
      <c r="P55" s="234">
        <v>0</v>
      </c>
      <c r="Q55" s="234">
        <f>ROUND(E55*P55,2)</f>
        <v>0</v>
      </c>
      <c r="R55" s="236"/>
      <c r="S55" s="236" t="s">
        <v>152</v>
      </c>
      <c r="T55" s="237" t="s">
        <v>115</v>
      </c>
      <c r="U55" s="220">
        <v>0</v>
      </c>
      <c r="V55" s="220">
        <f>ROUND(E55*U55,2)</f>
        <v>0</v>
      </c>
      <c r="W55" s="220"/>
      <c r="X55" s="220" t="s">
        <v>116</v>
      </c>
      <c r="Y55" s="220" t="s">
        <v>117</v>
      </c>
      <c r="Z55" s="210"/>
      <c r="AA55" s="210"/>
      <c r="AB55" s="210"/>
      <c r="AC55" s="210"/>
      <c r="AD55" s="210"/>
      <c r="AE55" s="210"/>
      <c r="AF55" s="210"/>
      <c r="AG55" s="210" t="s">
        <v>118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2" x14ac:dyDescent="0.25">
      <c r="A56" s="217"/>
      <c r="B56" s="218"/>
      <c r="C56" s="254" t="s">
        <v>336</v>
      </c>
      <c r="D56" s="241"/>
      <c r="E56" s="241"/>
      <c r="F56" s="241"/>
      <c r="G56" s="241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121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17"/>
      <c r="B57" s="218"/>
      <c r="C57" s="252" t="s">
        <v>337</v>
      </c>
      <c r="D57" s="239"/>
      <c r="E57" s="239"/>
      <c r="F57" s="239"/>
      <c r="G57" s="239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121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5">
      <c r="A58" s="217"/>
      <c r="B58" s="218"/>
      <c r="C58" s="253" t="s">
        <v>338</v>
      </c>
      <c r="D58" s="221"/>
      <c r="E58" s="222"/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123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17"/>
      <c r="B59" s="218"/>
      <c r="C59" s="253" t="s">
        <v>333</v>
      </c>
      <c r="D59" s="221"/>
      <c r="E59" s="222">
        <v>3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123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31">
        <v>11</v>
      </c>
      <c r="B60" s="232" t="s">
        <v>339</v>
      </c>
      <c r="C60" s="250" t="s">
        <v>335</v>
      </c>
      <c r="D60" s="233" t="s">
        <v>135</v>
      </c>
      <c r="E60" s="234">
        <v>10</v>
      </c>
      <c r="F60" s="235"/>
      <c r="G60" s="236">
        <f>ROUND(E60*F60,2)</f>
        <v>0</v>
      </c>
      <c r="H60" s="235"/>
      <c r="I60" s="236">
        <f>ROUND(E60*H60,2)</f>
        <v>0</v>
      </c>
      <c r="J60" s="235"/>
      <c r="K60" s="236">
        <f>ROUND(E60*J60,2)</f>
        <v>0</v>
      </c>
      <c r="L60" s="236">
        <v>21</v>
      </c>
      <c r="M60" s="236">
        <f>G60*(1+L60/100)</f>
        <v>0</v>
      </c>
      <c r="N60" s="234">
        <v>1.9E-3</v>
      </c>
      <c r="O60" s="234">
        <f>ROUND(E60*N60,2)</f>
        <v>0.02</v>
      </c>
      <c r="P60" s="234">
        <v>0</v>
      </c>
      <c r="Q60" s="234">
        <f>ROUND(E60*P60,2)</f>
        <v>0</v>
      </c>
      <c r="R60" s="236"/>
      <c r="S60" s="236" t="s">
        <v>152</v>
      </c>
      <c r="T60" s="237" t="s">
        <v>115</v>
      </c>
      <c r="U60" s="220">
        <v>0</v>
      </c>
      <c r="V60" s="220">
        <f>ROUND(E60*U60,2)</f>
        <v>0</v>
      </c>
      <c r="W60" s="220"/>
      <c r="X60" s="220" t="s">
        <v>116</v>
      </c>
      <c r="Y60" s="220" t="s">
        <v>117</v>
      </c>
      <c r="Z60" s="210"/>
      <c r="AA60" s="210"/>
      <c r="AB60" s="210"/>
      <c r="AC60" s="210"/>
      <c r="AD60" s="210"/>
      <c r="AE60" s="210"/>
      <c r="AF60" s="210"/>
      <c r="AG60" s="210" t="s">
        <v>118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5">
      <c r="A61" s="217"/>
      <c r="B61" s="218"/>
      <c r="C61" s="254" t="s">
        <v>340</v>
      </c>
      <c r="D61" s="241"/>
      <c r="E61" s="241"/>
      <c r="F61" s="241"/>
      <c r="G61" s="241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121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17"/>
      <c r="B62" s="218"/>
      <c r="C62" s="252" t="s">
        <v>341</v>
      </c>
      <c r="D62" s="239"/>
      <c r="E62" s="239"/>
      <c r="F62" s="239"/>
      <c r="G62" s="239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121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5">
      <c r="A63" s="217"/>
      <c r="B63" s="218"/>
      <c r="C63" s="253" t="s">
        <v>342</v>
      </c>
      <c r="D63" s="221"/>
      <c r="E63" s="222"/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123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5">
      <c r="A64" s="217"/>
      <c r="B64" s="218"/>
      <c r="C64" s="253" t="s">
        <v>209</v>
      </c>
      <c r="D64" s="221"/>
      <c r="E64" s="222">
        <v>10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123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5">
      <c r="A65" s="231">
        <v>12</v>
      </c>
      <c r="B65" s="232" t="s">
        <v>343</v>
      </c>
      <c r="C65" s="250" t="s">
        <v>344</v>
      </c>
      <c r="D65" s="233" t="s">
        <v>135</v>
      </c>
      <c r="E65" s="234">
        <v>120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4">
        <v>0</v>
      </c>
      <c r="O65" s="234">
        <f>ROUND(E65*N65,2)</f>
        <v>0</v>
      </c>
      <c r="P65" s="234">
        <v>0</v>
      </c>
      <c r="Q65" s="234">
        <f>ROUND(E65*P65,2)</f>
        <v>0</v>
      </c>
      <c r="R65" s="236"/>
      <c r="S65" s="236" t="s">
        <v>152</v>
      </c>
      <c r="T65" s="237" t="s">
        <v>115</v>
      </c>
      <c r="U65" s="220">
        <v>0</v>
      </c>
      <c r="V65" s="220">
        <f>ROUND(E65*U65,2)</f>
        <v>0</v>
      </c>
      <c r="W65" s="220"/>
      <c r="X65" s="220" t="s">
        <v>116</v>
      </c>
      <c r="Y65" s="220" t="s">
        <v>117</v>
      </c>
      <c r="Z65" s="210"/>
      <c r="AA65" s="210"/>
      <c r="AB65" s="210"/>
      <c r="AC65" s="210"/>
      <c r="AD65" s="210"/>
      <c r="AE65" s="210"/>
      <c r="AF65" s="210"/>
      <c r="AG65" s="210" t="s">
        <v>118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5">
      <c r="A66" s="217"/>
      <c r="B66" s="218"/>
      <c r="C66" s="254" t="s">
        <v>345</v>
      </c>
      <c r="D66" s="241"/>
      <c r="E66" s="241"/>
      <c r="F66" s="241"/>
      <c r="G66" s="241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121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40" t="str">
        <f>C66</f>
        <v>Kabelové lože z písku včetně podsypu, zhutnění a urovnání povrchu pro kabely nn zakryté plastovou fólií, šířky přes 25 do 50 cm</v>
      </c>
      <c r="BB66" s="210"/>
      <c r="BC66" s="210"/>
      <c r="BD66" s="210"/>
      <c r="BE66" s="210"/>
      <c r="BF66" s="210"/>
      <c r="BG66" s="210"/>
      <c r="BH66" s="210"/>
    </row>
    <row r="67" spans="1:60" outlineLevel="3" x14ac:dyDescent="0.25">
      <c r="A67" s="217"/>
      <c r="B67" s="218"/>
      <c r="C67" s="252" t="s">
        <v>346</v>
      </c>
      <c r="D67" s="239"/>
      <c r="E67" s="239"/>
      <c r="F67" s="239"/>
      <c r="G67" s="239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121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5">
      <c r="A68" s="217"/>
      <c r="B68" s="218"/>
      <c r="C68" s="253" t="s">
        <v>347</v>
      </c>
      <c r="D68" s="221"/>
      <c r="E68" s="222"/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123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17"/>
      <c r="B69" s="218"/>
      <c r="C69" s="253" t="s">
        <v>312</v>
      </c>
      <c r="D69" s="221"/>
      <c r="E69" s="222">
        <v>120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123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31">
        <v>13</v>
      </c>
      <c r="B70" s="232" t="s">
        <v>348</v>
      </c>
      <c r="C70" s="250" t="s">
        <v>349</v>
      </c>
      <c r="D70" s="233" t="s">
        <v>135</v>
      </c>
      <c r="E70" s="234">
        <v>150</v>
      </c>
      <c r="F70" s="235"/>
      <c r="G70" s="236">
        <f>ROUND(E70*F70,2)</f>
        <v>0</v>
      </c>
      <c r="H70" s="235"/>
      <c r="I70" s="236">
        <f>ROUND(E70*H70,2)</f>
        <v>0</v>
      </c>
      <c r="J70" s="235"/>
      <c r="K70" s="236">
        <f>ROUND(E70*J70,2)</f>
        <v>0</v>
      </c>
      <c r="L70" s="236">
        <v>21</v>
      </c>
      <c r="M70" s="236">
        <f>G70*(1+L70/100)</f>
        <v>0</v>
      </c>
      <c r="N70" s="234">
        <v>2.0000000000000002E-5</v>
      </c>
      <c r="O70" s="234">
        <f>ROUND(E70*N70,2)</f>
        <v>0</v>
      </c>
      <c r="P70" s="234">
        <v>0</v>
      </c>
      <c r="Q70" s="234">
        <f>ROUND(E70*P70,2)</f>
        <v>0</v>
      </c>
      <c r="R70" s="236"/>
      <c r="S70" s="236" t="s">
        <v>152</v>
      </c>
      <c r="T70" s="237" t="s">
        <v>115</v>
      </c>
      <c r="U70" s="220">
        <v>0</v>
      </c>
      <c r="V70" s="220">
        <f>ROUND(E70*U70,2)</f>
        <v>0</v>
      </c>
      <c r="W70" s="220"/>
      <c r="X70" s="220" t="s">
        <v>177</v>
      </c>
      <c r="Y70" s="220" t="s">
        <v>117</v>
      </c>
      <c r="Z70" s="210"/>
      <c r="AA70" s="210"/>
      <c r="AB70" s="210"/>
      <c r="AC70" s="210"/>
      <c r="AD70" s="210"/>
      <c r="AE70" s="210"/>
      <c r="AF70" s="210"/>
      <c r="AG70" s="210" t="s">
        <v>350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5">
      <c r="A71" s="217"/>
      <c r="B71" s="218"/>
      <c r="C71" s="254" t="s">
        <v>349</v>
      </c>
      <c r="D71" s="241"/>
      <c r="E71" s="241"/>
      <c r="F71" s="241"/>
      <c r="G71" s="241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121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31">
        <v>14</v>
      </c>
      <c r="B72" s="232" t="s">
        <v>351</v>
      </c>
      <c r="C72" s="250" t="s">
        <v>352</v>
      </c>
      <c r="D72" s="233" t="s">
        <v>162</v>
      </c>
      <c r="E72" s="234">
        <v>8.5679999999999996</v>
      </c>
      <c r="F72" s="235"/>
      <c r="G72" s="236">
        <f>ROUND(E72*F72,2)</f>
        <v>0</v>
      </c>
      <c r="H72" s="235"/>
      <c r="I72" s="236">
        <f>ROUND(E72*H72,2)</f>
        <v>0</v>
      </c>
      <c r="J72" s="235"/>
      <c r="K72" s="236">
        <f>ROUND(E72*J72,2)</f>
        <v>0</v>
      </c>
      <c r="L72" s="236">
        <v>21</v>
      </c>
      <c r="M72" s="236">
        <f>G72*(1+L72/100)</f>
        <v>0</v>
      </c>
      <c r="N72" s="234">
        <v>1</v>
      </c>
      <c r="O72" s="234">
        <f>ROUND(E72*N72,2)</f>
        <v>8.57</v>
      </c>
      <c r="P72" s="234">
        <v>0</v>
      </c>
      <c r="Q72" s="234">
        <f>ROUND(E72*P72,2)</f>
        <v>0</v>
      </c>
      <c r="R72" s="236"/>
      <c r="S72" s="236" t="s">
        <v>152</v>
      </c>
      <c r="T72" s="237" t="s">
        <v>115</v>
      </c>
      <c r="U72" s="220">
        <v>0</v>
      </c>
      <c r="V72" s="220">
        <f>ROUND(E72*U72,2)</f>
        <v>0</v>
      </c>
      <c r="W72" s="220"/>
      <c r="X72" s="220" t="s">
        <v>177</v>
      </c>
      <c r="Y72" s="220" t="s">
        <v>117</v>
      </c>
      <c r="Z72" s="210"/>
      <c r="AA72" s="210"/>
      <c r="AB72" s="210"/>
      <c r="AC72" s="210"/>
      <c r="AD72" s="210"/>
      <c r="AE72" s="210"/>
      <c r="AF72" s="210"/>
      <c r="AG72" s="210" t="s">
        <v>350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5">
      <c r="A73" s="217"/>
      <c r="B73" s="218"/>
      <c r="C73" s="254" t="s">
        <v>352</v>
      </c>
      <c r="D73" s="241"/>
      <c r="E73" s="241"/>
      <c r="F73" s="241"/>
      <c r="G73" s="241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121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5">
      <c r="A74" s="217"/>
      <c r="B74" s="218"/>
      <c r="C74" s="253" t="s">
        <v>353</v>
      </c>
      <c r="D74" s="221"/>
      <c r="E74" s="222"/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123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5">
      <c r="A75" s="217"/>
      <c r="B75" s="218"/>
      <c r="C75" s="253" t="s">
        <v>354</v>
      </c>
      <c r="D75" s="221"/>
      <c r="E75" s="222"/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123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5">
      <c r="A76" s="217"/>
      <c r="B76" s="218"/>
      <c r="C76" s="253" t="s">
        <v>355</v>
      </c>
      <c r="D76" s="221"/>
      <c r="E76" s="222">
        <v>8.57</v>
      </c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123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5">
      <c r="A77" s="231">
        <v>15</v>
      </c>
      <c r="B77" s="232" t="s">
        <v>356</v>
      </c>
      <c r="C77" s="250" t="s">
        <v>357</v>
      </c>
      <c r="D77" s="233" t="s">
        <v>112</v>
      </c>
      <c r="E77" s="234">
        <v>60</v>
      </c>
      <c r="F77" s="235"/>
      <c r="G77" s="236">
        <f>ROUND(E77*F77,2)</f>
        <v>0</v>
      </c>
      <c r="H77" s="235"/>
      <c r="I77" s="236">
        <f>ROUND(E77*H77,2)</f>
        <v>0</v>
      </c>
      <c r="J77" s="235"/>
      <c r="K77" s="236">
        <f>ROUND(E77*J77,2)</f>
        <v>0</v>
      </c>
      <c r="L77" s="236">
        <v>21</v>
      </c>
      <c r="M77" s="236">
        <f>G77*(1+L77/100)</f>
        <v>0</v>
      </c>
      <c r="N77" s="234">
        <v>0</v>
      </c>
      <c r="O77" s="234">
        <f>ROUND(E77*N77,2)</f>
        <v>0</v>
      </c>
      <c r="P77" s="234">
        <v>0</v>
      </c>
      <c r="Q77" s="234">
        <f>ROUND(E77*P77,2)</f>
        <v>0</v>
      </c>
      <c r="R77" s="236"/>
      <c r="S77" s="236" t="s">
        <v>152</v>
      </c>
      <c r="T77" s="237" t="s">
        <v>115</v>
      </c>
      <c r="U77" s="220">
        <v>0</v>
      </c>
      <c r="V77" s="220">
        <f>ROUND(E77*U77,2)</f>
        <v>0</v>
      </c>
      <c r="W77" s="220"/>
      <c r="X77" s="220" t="s">
        <v>116</v>
      </c>
      <c r="Y77" s="220" t="s">
        <v>117</v>
      </c>
      <c r="Z77" s="210"/>
      <c r="AA77" s="210"/>
      <c r="AB77" s="210"/>
      <c r="AC77" s="210"/>
      <c r="AD77" s="210"/>
      <c r="AE77" s="210"/>
      <c r="AF77" s="210"/>
      <c r="AG77" s="210" t="s">
        <v>118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5">
      <c r="A78" s="217"/>
      <c r="B78" s="218"/>
      <c r="C78" s="254" t="s">
        <v>358</v>
      </c>
      <c r="D78" s="241"/>
      <c r="E78" s="241"/>
      <c r="F78" s="241"/>
      <c r="G78" s="241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121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40" t="str">
        <f>C78</f>
        <v>Podklad vozovek a chodníků včetně rozprostření a úpravy ze štěrkodrti, včetně zhutnění, tloušťky přes 10 do 15 cm</v>
      </c>
      <c r="BB78" s="210"/>
      <c r="BC78" s="210"/>
      <c r="BD78" s="210"/>
      <c r="BE78" s="210"/>
      <c r="BF78" s="210"/>
      <c r="BG78" s="210"/>
      <c r="BH78" s="210"/>
    </row>
    <row r="79" spans="1:60" outlineLevel="3" x14ac:dyDescent="0.25">
      <c r="A79" s="217"/>
      <c r="B79" s="218"/>
      <c r="C79" s="252" t="s">
        <v>359</v>
      </c>
      <c r="D79" s="239"/>
      <c r="E79" s="239"/>
      <c r="F79" s="239"/>
      <c r="G79" s="239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121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5">
      <c r="A80" s="217"/>
      <c r="B80" s="218"/>
      <c r="C80" s="253" t="s">
        <v>360</v>
      </c>
      <c r="D80" s="221"/>
      <c r="E80" s="222"/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123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5">
      <c r="A81" s="217"/>
      <c r="B81" s="218"/>
      <c r="C81" s="253" t="s">
        <v>361</v>
      </c>
      <c r="D81" s="221"/>
      <c r="E81" s="222">
        <v>60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123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5">
      <c r="A82" s="231">
        <v>16</v>
      </c>
      <c r="B82" s="232" t="s">
        <v>362</v>
      </c>
      <c r="C82" s="250" t="s">
        <v>363</v>
      </c>
      <c r="D82" s="233" t="s">
        <v>162</v>
      </c>
      <c r="E82" s="234">
        <v>48.96</v>
      </c>
      <c r="F82" s="235"/>
      <c r="G82" s="236">
        <f>ROUND(E82*F82,2)</f>
        <v>0</v>
      </c>
      <c r="H82" s="235"/>
      <c r="I82" s="236">
        <f>ROUND(E82*H82,2)</f>
        <v>0</v>
      </c>
      <c r="J82" s="235"/>
      <c r="K82" s="236">
        <f>ROUND(E82*J82,2)</f>
        <v>0</v>
      </c>
      <c r="L82" s="236">
        <v>21</v>
      </c>
      <c r="M82" s="236">
        <f>G82*(1+L82/100)</f>
        <v>0</v>
      </c>
      <c r="N82" s="234">
        <v>1</v>
      </c>
      <c r="O82" s="234">
        <f>ROUND(E82*N82,2)</f>
        <v>48.96</v>
      </c>
      <c r="P82" s="234">
        <v>0</v>
      </c>
      <c r="Q82" s="234">
        <f>ROUND(E82*P82,2)</f>
        <v>0</v>
      </c>
      <c r="R82" s="236"/>
      <c r="S82" s="236" t="s">
        <v>152</v>
      </c>
      <c r="T82" s="237" t="s">
        <v>115</v>
      </c>
      <c r="U82" s="220">
        <v>0</v>
      </c>
      <c r="V82" s="220">
        <f>ROUND(E82*U82,2)</f>
        <v>0</v>
      </c>
      <c r="W82" s="220"/>
      <c r="X82" s="220" t="s">
        <v>177</v>
      </c>
      <c r="Y82" s="220" t="s">
        <v>117</v>
      </c>
      <c r="Z82" s="210"/>
      <c r="AA82" s="210"/>
      <c r="AB82" s="210"/>
      <c r="AC82" s="210"/>
      <c r="AD82" s="210"/>
      <c r="AE82" s="210"/>
      <c r="AF82" s="210"/>
      <c r="AG82" s="210" t="s">
        <v>350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5">
      <c r="A83" s="217"/>
      <c r="B83" s="218"/>
      <c r="C83" s="254" t="s">
        <v>363</v>
      </c>
      <c r="D83" s="241"/>
      <c r="E83" s="241"/>
      <c r="F83" s="241"/>
      <c r="G83" s="241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121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5">
      <c r="A84" s="217"/>
      <c r="B84" s="218"/>
      <c r="C84" s="253" t="s">
        <v>364</v>
      </c>
      <c r="D84" s="221"/>
      <c r="E84" s="222"/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123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5">
      <c r="A85" s="217"/>
      <c r="B85" s="218"/>
      <c r="C85" s="253" t="s">
        <v>365</v>
      </c>
      <c r="D85" s="221"/>
      <c r="E85" s="222"/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123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5">
      <c r="A86" s="217"/>
      <c r="B86" s="218"/>
      <c r="C86" s="253" t="s">
        <v>366</v>
      </c>
      <c r="D86" s="221"/>
      <c r="E86" s="222">
        <v>48.96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123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5">
      <c r="A87" s="231">
        <v>17</v>
      </c>
      <c r="B87" s="232" t="s">
        <v>367</v>
      </c>
      <c r="C87" s="250" t="s">
        <v>368</v>
      </c>
      <c r="D87" s="233" t="s">
        <v>112</v>
      </c>
      <c r="E87" s="234">
        <v>96</v>
      </c>
      <c r="F87" s="235"/>
      <c r="G87" s="236">
        <f>ROUND(E87*F87,2)</f>
        <v>0</v>
      </c>
      <c r="H87" s="235"/>
      <c r="I87" s="236">
        <f>ROUND(E87*H87,2)</f>
        <v>0</v>
      </c>
      <c r="J87" s="235"/>
      <c r="K87" s="236">
        <f>ROUND(E87*J87,2)</f>
        <v>0</v>
      </c>
      <c r="L87" s="236">
        <v>21</v>
      </c>
      <c r="M87" s="236">
        <f>G87*(1+L87/100)</f>
        <v>0</v>
      </c>
      <c r="N87" s="234">
        <v>8.4250000000000005E-2</v>
      </c>
      <c r="O87" s="234">
        <f>ROUND(E87*N87,2)</f>
        <v>8.09</v>
      </c>
      <c r="P87" s="234">
        <v>0</v>
      </c>
      <c r="Q87" s="234">
        <f>ROUND(E87*P87,2)</f>
        <v>0</v>
      </c>
      <c r="R87" s="236"/>
      <c r="S87" s="236" t="s">
        <v>152</v>
      </c>
      <c r="T87" s="237" t="s">
        <v>115</v>
      </c>
      <c r="U87" s="220">
        <v>0</v>
      </c>
      <c r="V87" s="220">
        <f>ROUND(E87*U87,2)</f>
        <v>0</v>
      </c>
      <c r="W87" s="220"/>
      <c r="X87" s="220" t="s">
        <v>116</v>
      </c>
      <c r="Y87" s="220" t="s">
        <v>117</v>
      </c>
      <c r="Z87" s="210"/>
      <c r="AA87" s="210"/>
      <c r="AB87" s="210"/>
      <c r="AC87" s="210"/>
      <c r="AD87" s="210"/>
      <c r="AE87" s="210"/>
      <c r="AF87" s="210"/>
      <c r="AG87" s="210" t="s">
        <v>118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1" outlineLevel="2" x14ac:dyDescent="0.25">
      <c r="A88" s="217"/>
      <c r="B88" s="218"/>
      <c r="C88" s="254" t="s">
        <v>369</v>
      </c>
      <c r="D88" s="241"/>
      <c r="E88" s="241"/>
      <c r="F88" s="241"/>
      <c r="G88" s="241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121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40" t="str">
        <f>C88</f>
        <v>Kryt vozovek a chodníků kladení dlažby (materiál ve specifikaci) včetně spárování, do lože z kameniva těženého z dlaždic betonových tvarovaných nebo zámkových</v>
      </c>
      <c r="BB88" s="210"/>
      <c r="BC88" s="210"/>
      <c r="BD88" s="210"/>
      <c r="BE88" s="210"/>
      <c r="BF88" s="210"/>
      <c r="BG88" s="210"/>
      <c r="BH88" s="210"/>
    </row>
    <row r="89" spans="1:60" outlineLevel="3" x14ac:dyDescent="0.25">
      <c r="A89" s="217"/>
      <c r="B89" s="218"/>
      <c r="C89" s="252" t="s">
        <v>370</v>
      </c>
      <c r="D89" s="239"/>
      <c r="E89" s="239"/>
      <c r="F89" s="239"/>
      <c r="G89" s="239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121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5">
      <c r="A90" s="217"/>
      <c r="B90" s="218"/>
      <c r="C90" s="253" t="s">
        <v>371</v>
      </c>
      <c r="D90" s="221"/>
      <c r="E90" s="222"/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123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17"/>
      <c r="B91" s="218"/>
      <c r="C91" s="253" t="s">
        <v>73</v>
      </c>
      <c r="D91" s="221"/>
      <c r="E91" s="222">
        <v>96</v>
      </c>
      <c r="F91" s="220"/>
      <c r="G91" s="22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123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5">
      <c r="A92" s="231">
        <v>18</v>
      </c>
      <c r="B92" s="232" t="s">
        <v>372</v>
      </c>
      <c r="C92" s="250" t="s">
        <v>373</v>
      </c>
      <c r="D92" s="233" t="s">
        <v>112</v>
      </c>
      <c r="E92" s="234">
        <v>48.96</v>
      </c>
      <c r="F92" s="235"/>
      <c r="G92" s="236">
        <f>ROUND(E92*F92,2)</f>
        <v>0</v>
      </c>
      <c r="H92" s="235"/>
      <c r="I92" s="236">
        <f>ROUND(E92*H92,2)</f>
        <v>0</v>
      </c>
      <c r="J92" s="235"/>
      <c r="K92" s="236">
        <f>ROUND(E92*J92,2)</f>
        <v>0</v>
      </c>
      <c r="L92" s="236">
        <v>21</v>
      </c>
      <c r="M92" s="236">
        <f>G92*(1+L92/100)</f>
        <v>0</v>
      </c>
      <c r="N92" s="234">
        <v>0.113</v>
      </c>
      <c r="O92" s="234">
        <f>ROUND(E92*N92,2)</f>
        <v>5.53</v>
      </c>
      <c r="P92" s="234">
        <v>0</v>
      </c>
      <c r="Q92" s="234">
        <f>ROUND(E92*P92,2)</f>
        <v>0</v>
      </c>
      <c r="R92" s="236"/>
      <c r="S92" s="236" t="s">
        <v>152</v>
      </c>
      <c r="T92" s="237" t="s">
        <v>115</v>
      </c>
      <c r="U92" s="220">
        <v>0</v>
      </c>
      <c r="V92" s="220">
        <f>ROUND(E92*U92,2)</f>
        <v>0</v>
      </c>
      <c r="W92" s="220"/>
      <c r="X92" s="220" t="s">
        <v>177</v>
      </c>
      <c r="Y92" s="220" t="s">
        <v>117</v>
      </c>
      <c r="Z92" s="210"/>
      <c r="AA92" s="210"/>
      <c r="AB92" s="210"/>
      <c r="AC92" s="210"/>
      <c r="AD92" s="210"/>
      <c r="AE92" s="210"/>
      <c r="AF92" s="210"/>
      <c r="AG92" s="210" t="s">
        <v>350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5">
      <c r="A93" s="217"/>
      <c r="B93" s="218"/>
      <c r="C93" s="254" t="s">
        <v>374</v>
      </c>
      <c r="D93" s="241"/>
      <c r="E93" s="241"/>
      <c r="F93" s="241"/>
      <c r="G93" s="241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121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5">
      <c r="A94" s="217"/>
      <c r="B94" s="218"/>
      <c r="C94" s="253" t="s">
        <v>375</v>
      </c>
      <c r="D94" s="221"/>
      <c r="E94" s="222"/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123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17"/>
      <c r="B95" s="218"/>
      <c r="C95" s="253" t="s">
        <v>376</v>
      </c>
      <c r="D95" s="221"/>
      <c r="E95" s="222"/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123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17"/>
      <c r="B96" s="218"/>
      <c r="C96" s="253" t="s">
        <v>366</v>
      </c>
      <c r="D96" s="221"/>
      <c r="E96" s="222">
        <v>48.96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123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x14ac:dyDescent="0.25">
      <c r="A97" s="224" t="s">
        <v>108</v>
      </c>
      <c r="B97" s="225" t="s">
        <v>77</v>
      </c>
      <c r="C97" s="249" t="s">
        <v>78</v>
      </c>
      <c r="D97" s="226"/>
      <c r="E97" s="227"/>
      <c r="F97" s="228"/>
      <c r="G97" s="228">
        <f>SUMIF(AG98:AG112,"&lt;&gt;NOR",G98:G112)</f>
        <v>0</v>
      </c>
      <c r="H97" s="228"/>
      <c r="I97" s="228">
        <f>SUM(I98:I112)</f>
        <v>0</v>
      </c>
      <c r="J97" s="228"/>
      <c r="K97" s="228">
        <f>SUM(K98:K112)</f>
        <v>0</v>
      </c>
      <c r="L97" s="228"/>
      <c r="M97" s="228">
        <f>SUM(M98:M112)</f>
        <v>0</v>
      </c>
      <c r="N97" s="227"/>
      <c r="O97" s="227">
        <f>SUM(O98:O112)</f>
        <v>0</v>
      </c>
      <c r="P97" s="227"/>
      <c r="Q97" s="227">
        <f>SUM(Q98:Q112)</f>
        <v>0</v>
      </c>
      <c r="R97" s="228"/>
      <c r="S97" s="228"/>
      <c r="T97" s="229"/>
      <c r="U97" s="223"/>
      <c r="V97" s="223">
        <f>SUM(V98:V112)</f>
        <v>0</v>
      </c>
      <c r="W97" s="223"/>
      <c r="X97" s="223"/>
      <c r="Y97" s="223"/>
      <c r="AG97" t="s">
        <v>109</v>
      </c>
    </row>
    <row r="98" spans="1:60" outlineLevel="1" x14ac:dyDescent="0.25">
      <c r="A98" s="231">
        <v>19</v>
      </c>
      <c r="B98" s="232" t="s">
        <v>377</v>
      </c>
      <c r="C98" s="250" t="s">
        <v>378</v>
      </c>
      <c r="D98" s="233" t="s">
        <v>379</v>
      </c>
      <c r="E98" s="234">
        <v>16</v>
      </c>
      <c r="F98" s="235"/>
      <c r="G98" s="236">
        <f>ROUND(E98*F98,2)</f>
        <v>0</v>
      </c>
      <c r="H98" s="235"/>
      <c r="I98" s="236">
        <f>ROUND(E98*H98,2)</f>
        <v>0</v>
      </c>
      <c r="J98" s="235"/>
      <c r="K98" s="236">
        <f>ROUND(E98*J98,2)</f>
        <v>0</v>
      </c>
      <c r="L98" s="236">
        <v>21</v>
      </c>
      <c r="M98" s="236">
        <f>G98*(1+L98/100)</f>
        <v>0</v>
      </c>
      <c r="N98" s="234">
        <v>0</v>
      </c>
      <c r="O98" s="234">
        <f>ROUND(E98*N98,2)</f>
        <v>0</v>
      </c>
      <c r="P98" s="234">
        <v>0</v>
      </c>
      <c r="Q98" s="234">
        <f>ROUND(E98*P98,2)</f>
        <v>0</v>
      </c>
      <c r="R98" s="236"/>
      <c r="S98" s="236" t="s">
        <v>152</v>
      </c>
      <c r="T98" s="237" t="s">
        <v>115</v>
      </c>
      <c r="U98" s="220">
        <v>0</v>
      </c>
      <c r="V98" s="220">
        <f>ROUND(E98*U98,2)</f>
        <v>0</v>
      </c>
      <c r="W98" s="220"/>
      <c r="X98" s="220" t="s">
        <v>116</v>
      </c>
      <c r="Y98" s="220" t="s">
        <v>117</v>
      </c>
      <c r="Z98" s="210"/>
      <c r="AA98" s="210"/>
      <c r="AB98" s="210"/>
      <c r="AC98" s="210"/>
      <c r="AD98" s="210"/>
      <c r="AE98" s="210"/>
      <c r="AF98" s="210"/>
      <c r="AG98" s="210" t="s">
        <v>118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5">
      <c r="A99" s="217"/>
      <c r="B99" s="218"/>
      <c r="C99" s="254" t="s">
        <v>380</v>
      </c>
      <c r="D99" s="241"/>
      <c r="E99" s="241"/>
      <c r="F99" s="241"/>
      <c r="G99" s="241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121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5">
      <c r="A100" s="217"/>
      <c r="B100" s="218"/>
      <c r="C100" s="252" t="s">
        <v>381</v>
      </c>
      <c r="D100" s="239"/>
      <c r="E100" s="239"/>
      <c r="F100" s="239"/>
      <c r="G100" s="239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121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5">
      <c r="A101" s="217"/>
      <c r="B101" s="218"/>
      <c r="C101" s="252" t="s">
        <v>382</v>
      </c>
      <c r="D101" s="239"/>
      <c r="E101" s="239"/>
      <c r="F101" s="239"/>
      <c r="G101" s="239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121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5">
      <c r="A102" s="217"/>
      <c r="B102" s="218"/>
      <c r="C102" s="252" t="s">
        <v>383</v>
      </c>
      <c r="D102" s="239"/>
      <c r="E102" s="239"/>
      <c r="F102" s="239"/>
      <c r="G102" s="239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121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5">
      <c r="A103" s="217"/>
      <c r="B103" s="218"/>
      <c r="C103" s="253" t="s">
        <v>384</v>
      </c>
      <c r="D103" s="221"/>
      <c r="E103" s="222"/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123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5">
      <c r="A104" s="217"/>
      <c r="B104" s="218"/>
      <c r="C104" s="253" t="s">
        <v>385</v>
      </c>
      <c r="D104" s="221"/>
      <c r="E104" s="222">
        <v>16</v>
      </c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123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5">
      <c r="A105" s="231">
        <v>20</v>
      </c>
      <c r="B105" s="232" t="s">
        <v>386</v>
      </c>
      <c r="C105" s="250" t="s">
        <v>387</v>
      </c>
      <c r="D105" s="233" t="s">
        <v>379</v>
      </c>
      <c r="E105" s="234">
        <v>32</v>
      </c>
      <c r="F105" s="235"/>
      <c r="G105" s="236">
        <f>ROUND(E105*F105,2)</f>
        <v>0</v>
      </c>
      <c r="H105" s="235"/>
      <c r="I105" s="236">
        <f>ROUND(E105*H105,2)</f>
        <v>0</v>
      </c>
      <c r="J105" s="235"/>
      <c r="K105" s="236">
        <f>ROUND(E105*J105,2)</f>
        <v>0</v>
      </c>
      <c r="L105" s="236">
        <v>21</v>
      </c>
      <c r="M105" s="236">
        <f>G105*(1+L105/100)</f>
        <v>0</v>
      </c>
      <c r="N105" s="234">
        <v>0</v>
      </c>
      <c r="O105" s="234">
        <f>ROUND(E105*N105,2)</f>
        <v>0</v>
      </c>
      <c r="P105" s="234">
        <v>0</v>
      </c>
      <c r="Q105" s="234">
        <f>ROUND(E105*P105,2)</f>
        <v>0</v>
      </c>
      <c r="R105" s="236"/>
      <c r="S105" s="236" t="s">
        <v>152</v>
      </c>
      <c r="T105" s="237" t="s">
        <v>115</v>
      </c>
      <c r="U105" s="220">
        <v>0</v>
      </c>
      <c r="V105" s="220">
        <f>ROUND(E105*U105,2)</f>
        <v>0</v>
      </c>
      <c r="W105" s="220"/>
      <c r="X105" s="220" t="s">
        <v>116</v>
      </c>
      <c r="Y105" s="220" t="s">
        <v>117</v>
      </c>
      <c r="Z105" s="210"/>
      <c r="AA105" s="210"/>
      <c r="AB105" s="210"/>
      <c r="AC105" s="210"/>
      <c r="AD105" s="210"/>
      <c r="AE105" s="210"/>
      <c r="AF105" s="210"/>
      <c r="AG105" s="210" t="s">
        <v>118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5">
      <c r="A106" s="217"/>
      <c r="B106" s="218"/>
      <c r="C106" s="254" t="s">
        <v>388</v>
      </c>
      <c r="D106" s="241"/>
      <c r="E106" s="241"/>
      <c r="F106" s="241"/>
      <c r="G106" s="241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121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5">
      <c r="A107" s="217"/>
      <c r="B107" s="218"/>
      <c r="C107" s="252" t="s">
        <v>389</v>
      </c>
      <c r="D107" s="239"/>
      <c r="E107" s="239"/>
      <c r="F107" s="239"/>
      <c r="G107" s="239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121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5">
      <c r="A108" s="217"/>
      <c r="B108" s="218"/>
      <c r="C108" s="252" t="s">
        <v>382</v>
      </c>
      <c r="D108" s="239"/>
      <c r="E108" s="239"/>
      <c r="F108" s="239"/>
      <c r="G108" s="239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121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5">
      <c r="A109" s="217"/>
      <c r="B109" s="218"/>
      <c r="C109" s="252" t="s">
        <v>383</v>
      </c>
      <c r="D109" s="239"/>
      <c r="E109" s="239"/>
      <c r="F109" s="239"/>
      <c r="G109" s="239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121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5">
      <c r="A110" s="217"/>
      <c r="B110" s="218"/>
      <c r="C110" s="253" t="s">
        <v>390</v>
      </c>
      <c r="D110" s="221"/>
      <c r="E110" s="222"/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123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5">
      <c r="A111" s="217"/>
      <c r="B111" s="218"/>
      <c r="C111" s="253" t="s">
        <v>391</v>
      </c>
      <c r="D111" s="221"/>
      <c r="E111" s="222"/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123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5">
      <c r="A112" s="217"/>
      <c r="B112" s="218"/>
      <c r="C112" s="253" t="s">
        <v>392</v>
      </c>
      <c r="D112" s="221"/>
      <c r="E112" s="222">
        <v>32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123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33" x14ac:dyDescent="0.25">
      <c r="A113" s="3"/>
      <c r="B113" s="4"/>
      <c r="C113" s="256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E113">
        <v>12</v>
      </c>
      <c r="AF113">
        <v>21</v>
      </c>
      <c r="AG113" t="s">
        <v>94</v>
      </c>
    </row>
    <row r="114" spans="1:33" x14ac:dyDescent="0.25">
      <c r="A114" s="213"/>
      <c r="B114" s="214" t="s">
        <v>29</v>
      </c>
      <c r="C114" s="257"/>
      <c r="D114" s="215"/>
      <c r="E114" s="216"/>
      <c r="F114" s="216"/>
      <c r="G114" s="230">
        <f>G8+G34+G97</f>
        <v>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E114">
        <f>SUMIF(L7:L112,AE113,G7:G112)</f>
        <v>0</v>
      </c>
      <c r="AF114">
        <f>SUMIF(L7:L112,AF113,G7:G112)</f>
        <v>0</v>
      </c>
      <c r="AG114" t="s">
        <v>283</v>
      </c>
    </row>
    <row r="115" spans="1:33" x14ac:dyDescent="0.25">
      <c r="C115" s="258"/>
      <c r="D115" s="10"/>
      <c r="AG115" t="s">
        <v>284</v>
      </c>
    </row>
    <row r="116" spans="1:33" x14ac:dyDescent="0.25">
      <c r="D116" s="10"/>
    </row>
    <row r="117" spans="1:33" x14ac:dyDescent="0.25">
      <c r="D117" s="10"/>
    </row>
    <row r="118" spans="1:33" x14ac:dyDescent="0.25">
      <c r="D118" s="10"/>
    </row>
    <row r="119" spans="1:33" x14ac:dyDescent="0.25">
      <c r="D119" s="10"/>
    </row>
    <row r="120" spans="1:33" x14ac:dyDescent="0.25">
      <c r="D120" s="10"/>
    </row>
    <row r="121" spans="1:33" x14ac:dyDescent="0.25">
      <c r="D121" s="10"/>
    </row>
    <row r="122" spans="1:33" x14ac:dyDescent="0.25">
      <c r="D122" s="10"/>
    </row>
    <row r="123" spans="1:33" x14ac:dyDescent="0.25">
      <c r="D123" s="10"/>
    </row>
    <row r="124" spans="1:33" x14ac:dyDescent="0.25">
      <c r="D124" s="10"/>
    </row>
    <row r="125" spans="1:33" x14ac:dyDescent="0.25">
      <c r="D125" s="10"/>
    </row>
    <row r="126" spans="1:33" x14ac:dyDescent="0.25">
      <c r="D126" s="10"/>
    </row>
    <row r="127" spans="1:33" x14ac:dyDescent="0.25">
      <c r="D127" s="10"/>
    </row>
    <row r="128" spans="1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DD1" sheet="1" formatRows="0"/>
  <mergeCells count="44">
    <mergeCell ref="C108:G108"/>
    <mergeCell ref="C109:G109"/>
    <mergeCell ref="C99:G99"/>
    <mergeCell ref="C100:G100"/>
    <mergeCell ref="C101:G101"/>
    <mergeCell ref="C102:G102"/>
    <mergeCell ref="C106:G106"/>
    <mergeCell ref="C107:G107"/>
    <mergeCell ref="C78:G78"/>
    <mergeCell ref="C79:G79"/>
    <mergeCell ref="C83:G83"/>
    <mergeCell ref="C88:G88"/>
    <mergeCell ref="C89:G89"/>
    <mergeCell ref="C93:G93"/>
    <mergeCell ref="C61:G61"/>
    <mergeCell ref="C62:G62"/>
    <mergeCell ref="C66:G66"/>
    <mergeCell ref="C67:G67"/>
    <mergeCell ref="C71:G71"/>
    <mergeCell ref="C73:G73"/>
    <mergeCell ref="C46:G46"/>
    <mergeCell ref="C47:G47"/>
    <mergeCell ref="C51:G51"/>
    <mergeCell ref="C52:G52"/>
    <mergeCell ref="C56:G56"/>
    <mergeCell ref="C57:G57"/>
    <mergeCell ref="C30:G30"/>
    <mergeCell ref="C31:G31"/>
    <mergeCell ref="C36:G36"/>
    <mergeCell ref="C37:G37"/>
    <mergeCell ref="C41:G41"/>
    <mergeCell ref="C42:G42"/>
    <mergeCell ref="C15:G15"/>
    <mergeCell ref="C16:G16"/>
    <mergeCell ref="C20:G20"/>
    <mergeCell ref="C21:G21"/>
    <mergeCell ref="C25:G25"/>
    <mergeCell ref="C26:G26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01 Pol</vt:lpstr>
      <vt:lpstr>01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2 Pol'!Názvy_tisku</vt:lpstr>
      <vt:lpstr>oadresa</vt:lpstr>
      <vt:lpstr>Stavba!Objednatel</vt:lpstr>
      <vt:lpstr>Stavba!Objekt</vt:lpstr>
      <vt:lpstr>'01 01 Pol'!Oblast_tisku</vt:lpstr>
      <vt:lpstr>'01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2019-03-19T12:27:02Z</cp:lastPrinted>
  <dcterms:created xsi:type="dcterms:W3CDTF">2009-04-08T07:15:50Z</dcterms:created>
  <dcterms:modified xsi:type="dcterms:W3CDTF">2026-01-18T19:04:20Z</dcterms:modified>
</cp:coreProperties>
</file>