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870" windowHeight="7725" activeTab="0"/>
  </bookViews>
  <sheets>
    <sheet name="Rekapitulace" sheetId="5" r:id="rId1"/>
    <sheet name="_02" sheetId="2" r:id="rId2"/>
    <sheet name="001" sheetId="3" r:id="rId3"/>
    <sheet name="201" sheetId="4" r:id="rId4"/>
  </sheets>
  <definedNames/>
  <calcPr calcId="162913"/>
</workbook>
</file>

<file path=xl/sharedStrings.xml><?xml version="1.0" encoding="utf-8"?>
<sst xmlns="http://schemas.openxmlformats.org/spreadsheetml/2006/main" count="1516" uniqueCount="583">
  <si>
    <t>EstiCon</t>
  </si>
  <si>
    <t xml:space="preserve">Firma: </t>
  </si>
  <si>
    <t>Rekapitulace ceny</t>
  </si>
  <si>
    <t>Stavba: 19055 - Lávka na Polance, Třebíč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</si>
  <si>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</si>
  <si>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</si>
  <si>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</si>
  <si>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</si>
  <si>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</si>
  <si>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</si>
  <si>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</si>
  <si>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_02</t>
  </si>
  <si>
    <t>Všeobecné konstrukce a práce</t>
  </si>
  <si>
    <t>001</t>
  </si>
  <si>
    <t>Demolice lávky na Polance, Třebíč</t>
  </si>
  <si>
    <t>201</t>
  </si>
  <si>
    <t>Lávka na Polance, Třebíč</t>
  </si>
  <si>
    <t>Soupis prací objektu</t>
  </si>
  <si>
    <t>S</t>
  </si>
  <si>
    <t>Stavba:</t>
  </si>
  <si>
    <t>19055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</si>
  <si>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</si>
  <si>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</si>
  <si>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</si>
  <si>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</si>
  <si>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</si>
  <si>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</si>
  <si>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</si>
  <si>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</si>
  <si>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</si>
  <si>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</si>
  <si>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</si>
  <si>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</si>
  <si>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</si>
  <si>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</si>
  <si>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</si>
  <si>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P</t>
  </si>
  <si>
    <t>01400</t>
  </si>
  <si>
    <t/>
  </si>
  <si>
    <t>POPLATKY</t>
  </si>
  <si>
    <t>KPL</t>
  </si>
  <si>
    <t>OTSKP ~ 2024</t>
  </si>
  <si>
    <t>PP</t>
  </si>
  <si>
    <t>Přerušení stavebních činností a konzervace stavby v zimním období.</t>
  </si>
  <si>
    <t>TS</t>
  </si>
  <si>
    <t>Položka zahrnuje:
- jinde neuvedené poplatky související s výstavbou
Položka nezahrnuje:
- x</t>
  </si>
  <si>
    <t>02730</t>
  </si>
  <si>
    <t>POMOC PRÁCE ZŘÍZ NEBO ZAJIŠŤ OCHRANU INŽENÝRSKÝCH SÍTÍ</t>
  </si>
  <si>
    <t>Vytyčení inženýrských sítí správci a ochrana sítí v prostoru staveniště.
Zejména zajištění stability kanalizace za rubem opěry 2 stávající lávky při demolici opěry.
Ochrana lamp veřejného osvětlení v prostoru staveniště bedněním.</t>
  </si>
  <si>
    <t>zahrnuje veškeré náklady spojené s objednatelem požadovanými zařízeními</t>
  </si>
  <si>
    <t>02910</t>
  </si>
  <si>
    <t>a</t>
  </si>
  <si>
    <t>OSTATNÍ POŽADAVKY - ZEMĚMĚŘIČSKÁ MĚŘENÍ</t>
  </si>
  <si>
    <t>Vytyčení staveniště.</t>
  </si>
  <si>
    <t>zahrnuje veškeré náklady spojené s objednatelem požadovanými pracemi, 
- pro stanovení orientační investorské ceny určete jednotkovou cenu jako 1% odhadované ceny stavby</t>
  </si>
  <si>
    <t>b</t>
  </si>
  <si>
    <t>Geodetické sledování během stavby.</t>
  </si>
  <si>
    <t>c</t>
  </si>
  <si>
    <t>Zaměření skutečného provedení stavby + CD.</t>
  </si>
  <si>
    <t>029412</t>
  </si>
  <si>
    <t>OSTATNÍ POŽADAVKY - VYPRACOVÁNÍ MOSTNÍHO LISTU</t>
  </si>
  <si>
    <t>KUS</t>
  </si>
  <si>
    <t>Papírové vyhotovení ML v požadovaném počtu + digitálně na CD.</t>
  </si>
  <si>
    <t>zahrnuje veškeré náklady spojené s objednatelem požadovanými pracemi</t>
  </si>
  <si>
    <t>02943</t>
  </si>
  <si>
    <t>OSTATNÍ POŽADAVKY - VYPRACOVÁNÍ RDS</t>
  </si>
  <si>
    <t>Papírové vyhotovení RDS objektu SO 201 v požadovaném počtu + digitálně na CD.</t>
  </si>
  <si>
    <t>02944</t>
  </si>
  <si>
    <t>OSTAT POŽADAVKY - DOKUMENTACE SKUTEČ PROVEDENÍ V DIGIT FORMĚ</t>
  </si>
  <si>
    <t>Papírové vyhotovení DSPS v požadovaném počtu + digitálně na CD.</t>
  </si>
  <si>
    <t>02945</t>
  </si>
  <si>
    <t>OSTAT POŽADAVKY - GEOMETRICKÝ PLÁN</t>
  </si>
  <si>
    <t>Geometrický plán stavby. Cena za komplet.</t>
  </si>
  <si>
    <t>položka zahrnuje: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</si>
  <si>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</si>
  <si>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</t>
  </si>
  <si>
    <t>Fotodokumentace průběhu stavby - týdenní.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</si>
  <si>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</si>
  <si>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02953</t>
  </si>
  <si>
    <t>OSTATNÍ POŽADAVKY - HLAVNÍ MOSTNÍ PROHLÍDKA</t>
  </si>
  <si>
    <t>První hlavní prohlídka lávky, včetně zanesení do BMS.</t>
  </si>
  <si>
    <t>položka zahrnuje :
- úkony dle ČSN 73 6221
- provedení hlavní mostní prohlídky oprávněnou fyzickou nebo právnickou osobou
- vyhotovení záznamu (protokolu), který jednoznačně definuje stav mostu</t>
  </si>
  <si>
    <t>02960</t>
  </si>
  <si>
    <t>OSTATNÍ POŽADAVKY - ODBORNÝ DOZOR</t>
  </si>
  <si>
    <t>Geotechnický dozor. Při provádění založení lávky.</t>
  </si>
  <si>
    <t>zahrnuje veškeré náklady spojené s objednatelem požadovaným dozorem</t>
  </si>
  <si>
    <t>02991</t>
  </si>
  <si>
    <t>OSTATNÍ POŽADAVKY - INFORMAČNÍ TABULE</t>
  </si>
  <si>
    <t>Opatření BOZP. Pásky, prkna, tabulky, sloupky atd. Včetně zohlednění ztíženého přístupu z důvodu již probíhající stavby v areálu koupaliště. Cena za komplet.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</si>
  <si>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</si>
  <si>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</si>
  <si>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</si>
  <si>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</si>
  <si>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03710</t>
  </si>
  <si>
    <t>POMOC PRÁCE ZAJIŠŤ NEBO ZŘÍZ OBJÍŽĎKY A PŘÍSTUP CESTY</t>
  </si>
  <si>
    <t>Veškeré zajištění a zřízení přístupů a přístupových cest vč. všech opatření a koordinace s okolními akcemi pro stavbu lávky z obou břehů a přístup do řeky pro zajištění demolice BB a zajištění skruže lávky. Obsahuje veškeré práce související se ztíženým přístupem, dopravou strojů, vrtání pilot a betonáže (přes řeku s pumpou) a ztížené pracovní podmínky v okolí lávky a doplňkové konstrukce pro převedení pěších a cyklistů přes řeku. Přístup na stavbu pouze se strany z ulice Polanka.</t>
  </si>
  <si>
    <t>Položka zahrnuje:
- objednatelem povolené náklady na požadovaná zařízení zhotovitele
Položka nezahrnuje:
- x</t>
  </si>
  <si>
    <t>9</t>
  </si>
  <si>
    <t>Ostatní konstrukce a práce</t>
  </si>
  <si>
    <t>916812</t>
  </si>
  <si>
    <t>ODDĚL OPLOCENÍ S PODSTAVCI DRÁTĚNNÉ - MONTÁŽ S PŘESUNEM</t>
  </si>
  <si>
    <t>M</t>
  </si>
  <si>
    <t>Oplocení staveniště výšky min. 1,8 m.</t>
  </si>
  <si>
    <t>VV</t>
  </si>
  <si>
    <t>Levý břeh: 10,0 = 10,000 [A]
 Pravý břeh: 40,0 = 40,000 [B]
 Celkem: A+B = 50,000 [C]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</si>
  <si>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</si>
  <si>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916813</t>
  </si>
  <si>
    <t>ODDĚL OPLOCENÍ S PODSTAVCI DRÁTĚNNÉ - DEMONTÁŽ</t>
  </si>
  <si>
    <t>Dle pol. 916812.</t>
  </si>
  <si>
    <t>Položka zahrnuje odstranění, demontáž a odklizení zařízení s odvozem na předepsané místo</t>
  </si>
  <si>
    <t>916819</t>
  </si>
  <si>
    <t>ODDĚL OPLOCENÍ S PODSTAVCI DRÁTĚNNÉ - NÁJEMNÉ</t>
  </si>
  <si>
    <t>MDEN</t>
  </si>
  <si>
    <t>Dle pol. 916812. Pronájem 16 týdnů.</t>
  </si>
  <si>
    <t>Levý břeh: 16*7*10,0 = 1120,000 [A]
 Pravý břeh: 16*7*40,0 = 4480,000 [B]
 Celkem: A+B = 5600,000 [C]</t>
  </si>
  <si>
    <t>položka zahrnuje sazbu za pronájem zařízení. Počet měrných jednotek se určí jako součin délky zařízení a počtu dní použití.</t>
  </si>
  <si>
    <t>014101</t>
  </si>
  <si>
    <t>POPLATKY ZA SKLÁDKU</t>
  </si>
  <si>
    <t>M3</t>
  </si>
  <si>
    <t>Nevhodná zemina z výkopů a podkladních vrstev zpevněných ploch.</t>
  </si>
  <si>
    <t>Dle pol. 113325: 45,1 = 45,100 [A]
 Dle pol. 131735: 48,0 = 48,000 [B]
 Celkem: A+B = 93,100 [C]</t>
  </si>
  <si>
    <t>zahrnuje veškeré poplatky provozovateli skládky související s uložením odpadu na skládce.</t>
  </si>
  <si>
    <t>014102</t>
  </si>
  <si>
    <t>T</t>
  </si>
  <si>
    <t>Beton, železobeton, kámen, žulové kostky.
ČERPÁNO DLE SKUTEČNOSTI.</t>
  </si>
  <si>
    <t>Dle pol. 113155: 1,6*2,3 = 3,680 [A]
 Dle pol. 113175: 4,5*2,5 = 11,250 [B]
 Dle pol. 11351: 0,15*0,25*41,0*2,3 = 3,536 [C]
 Dle pol. 11352: 0,25*0,25*45,0*2,3 = 6,469 [D]
 Dle pol. 966135: 36,563*2,5 = 91,408 [E]
 Dle pol. 966155: 4,375*2,3 = 10,063 [F]
 Dle pol. 966165 (PŘEDPOKLAD): 48,6*2,5 = 121,500 [G]
 Celkem: A+B+C+D+E+F+G = 247,906 [H]</t>
  </si>
  <si>
    <t>014112</t>
  </si>
  <si>
    <t>POPLATKY ZA SKLÁDKU TYP S-IO (INERTNÍ ODPAD)</t>
  </si>
  <si>
    <t>Asfalt, kamenivo stmelené asfaltem.</t>
  </si>
  <si>
    <t>Dle pol. 113335: 18,0*2,2 = 39,600 [A]</t>
  </si>
  <si>
    <t>027413</t>
  </si>
  <si>
    <t>PROVIZORNÍ MOSTY - DEMONTÁŽ</t>
  </si>
  <si>
    <t>M2</t>
  </si>
  <si>
    <t>Demontáž stávající provizorní konstrukce lávky typu BAILEY BRIDGE, včetně pochozí plochy z dřevěných desek a ocelových chrániček. Odvoz na mezideponii určenou zástupcem investora (do 10 km).</t>
  </si>
  <si>
    <t>5,0*34,89 = 174,450 [A]</t>
  </si>
  <si>
    <t>1</t>
  </si>
  <si>
    <t>Zemní práce</t>
  </si>
  <si>
    <t>11201</t>
  </si>
  <si>
    <t>KÁCENÍ STROMŮ D KMENE DO 0,5M S ODSTRANĚNÍM PAŘEZŮ</t>
  </si>
  <si>
    <t>Kácení stromů na levém břehu. Odvoz na řízenou skládku. Včetně štěpkování větví a pařezů.
Dle stanoviska MÚ Třebíč, OŽP č.j. OŽP 90385/20 - SPIS OŽP /14324/2020/Eu..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</si>
  <si>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</si>
  <si>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11202</t>
  </si>
  <si>
    <t>KÁCENÍ STROMŮ D KMENE DO 0,9M S ODSTRANĚNÍM PAŘEZŮ</t>
  </si>
  <si>
    <t>Kácení stromů na levém břehu. Odvoz na řízenou skládku. Včetně štěpkování větví a pařezů.
Dle stanoviska MÚ Třebíč, OŽP č.j. OŽP 90385/20 - SPIS OŽP /14324/2020/Eu.</t>
  </si>
  <si>
    <t>11203</t>
  </si>
  <si>
    <t>KÁCENÍ STROMŮ D KMENE PŘES 0,9M S ODSTRAN PAŘEZŮ</t>
  </si>
  <si>
    <t>113155</t>
  </si>
  <si>
    <t>ODSTRANĚNÍ KRYTU ZPEVNĚNÝCH PLOCH Z BETONU, ODVOZ DO 8KM</t>
  </si>
  <si>
    <t>Odstranění bet. krytu před vstupem do areálu lázní na levém břehu. Předpokládaná tl. 200 mm.Včetně odvozu na řízenou skládku.</t>
  </si>
  <si>
    <t>0,2*8,0 = 1,600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</si>
  <si>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</si>
  <si>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113175</t>
  </si>
  <si>
    <t>ODSTRAN KRYTU ZPEVNĚNÝCH PLOCH Z DLAŽEB KOSTEK, ODVOZ DO 8KM</t>
  </si>
  <si>
    <t>Odstranění krytu z žulové kostky. Na pravém břehu. Žulové kostky 100/100/100 mm.</t>
  </si>
  <si>
    <t>Vlevo od lávky: 0,1*20,0 = 2,000 [A]
 Vpravo od lávky: 0,1*25,0 = 2,500 [B]
 Celkem: A+B = 4,500 [C]</t>
  </si>
  <si>
    <t>113325</t>
  </si>
  <si>
    <t>ODSTRAN PODKL ZPEVNĚNÝCH PLOCH Z KAMENIVA NESTMEL, ODVOZ DO 8KM</t>
  </si>
  <si>
    <t>Odstranění podkladu ploch zpevněných asfaltem, betonem a dlažební kostkou.
Odstranění krytu nezpevněné komunikace na levém břehu.</t>
  </si>
  <si>
    <t>Asf. kryt, pravý břeh: 0,15*180,0 = 27,000 [A]
 Bet. kryt, levý břeh: 0,2*8,0 = 1,600 [B]
 Dlaž. kostka, pravý břeh vlevo: 0,2*20,0 = 4,000 [C]
 Dlaž. kostka, pravý břeh vpravo: 0,2*25,0 = 5,000 [D]
 Nezpevněná komunikace, levý břeh: 0,25*30,0 = 7,500 [E]
 Celkem: A+B+C+D+E = 45,100 [F]</t>
  </si>
  <si>
    <t>113335</t>
  </si>
  <si>
    <t>ODSTRAN PODKL ZPEVNĚNÝCH PLOCH S ASFALT POJIVEM, ODVOZ DO 8KM</t>
  </si>
  <si>
    <t>Odstranění podkladu ploch zpevněných asfaltem na pravém břehu.</t>
  </si>
  <si>
    <t>0,1*180,0 = 18,000 [A]</t>
  </si>
  <si>
    <t>11351</t>
  </si>
  <si>
    <t>ODSTRANĚNÍ ZÁHONOVÝCH OBRUBNÍKŮ</t>
  </si>
  <si>
    <t>Podél zpevněných ploch z dlažebních kostek na pravém břehu. Včetně betonového lože. 
Včetně odvozu a uložení na řízenou skládku.</t>
  </si>
  <si>
    <t>Vlevo od lávky: 2*13,0 = 26,000 [A]
 Vpravo od lávky: 15,0 = 15,000 [B]
 Celkem: A+B = 41,000 [C]</t>
  </si>
  <si>
    <t>11352</t>
  </si>
  <si>
    <t>ODSTRANĚNÍ CHODNÍKOVÝCH A SILNIČNÍCH OBRUBNÍKŮ BETONOVÝCH</t>
  </si>
  <si>
    <t>Podél zpevněných asfaltových ploch na pravm břehu. Včetně betonového lože. 
Včetně odvozu a uložení na řízenou skládku.</t>
  </si>
  <si>
    <t>Vlevo od lávky: 15,0 = 15,000 [A]
 Vpravo od lávky: 30,0 = 30,000 [B]
 Celkem: A+B = 45,000 [C]</t>
  </si>
  <si>
    <t>11372</t>
  </si>
  <si>
    <t>FRÉZOVÁNÍ ZPEVNĚNÝCH PLOCH ASFALTOVÝCH</t>
  </si>
  <si>
    <t>Odstranění asfaltového krytu chodníku na pravém břehu. Předpokládaná tl. 50 mm. Odkup odfrézovaného recyklátu zhotovitelem.</t>
  </si>
  <si>
    <t>0,05*180,0 = 9,000 [A]</t>
  </si>
  <si>
    <t>12110</t>
  </si>
  <si>
    <t>SEJMUTÍ ORNICE NEBO LESNÍ PŮDY</t>
  </si>
  <si>
    <t>Sejmutí humózní vrstvy v místě nových komunikací a zpevněných ploch. V tloušťce 150 mm.
Včetně uložení na meziskládku.</t>
  </si>
  <si>
    <t>Levý břeh: 0,15*80,0 = 12,000 [A]
 Pravý břeh: 0,15*70,0 = 10,500 [B]
 Celkem: A+B = 22,500 [C]</t>
  </si>
  <si>
    <t>položka zahrnuje sejmutí ornice bez ohledu na tloušťku vrstvy a její vodorovnou dopravu
nezahrnuje uložení na trvalou skládku</t>
  </si>
  <si>
    <t>131735</t>
  </si>
  <si>
    <t>HLOUBENÍ JAM ZAPAŽ I NEPAŽ TŘ. I, ODVOZ DO 8KM</t>
  </si>
  <si>
    <t>Výkop pro demolici opěr stávající lávky. Včetně uložení na meziskládku.</t>
  </si>
  <si>
    <t>Rub OP1: 6,0*2,0 = 12,000 [A]
 Líc OP1: 6,0*1,0 = 6,000 [B]
 Rub OP2: 6,0*4,5 = 27,000 [C]
 Líc OP2: 6,0*0,5 = 3,000 [D]
 Celkem: A+B+C+D = 48,000 [E]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</si>
  <si>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</si>
  <si>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</si>
  <si>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</si>
  <si>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Uložení odtěžené zeminy a ornice na skládku resp. meziskládku.</t>
  </si>
  <si>
    <t>Dle pol. 12110: 22,5 = 22,500 [A]
 Dle pol. 131735: 57,0 = 57,000 [B]
 Celkem: A+B = 79,500 [C]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</si>
  <si>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</si>
  <si>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9111A3</t>
  </si>
  <si>
    <t>ZÁBRADLÍ SILNIČNÍ S VODOR MADLY - DEMONTÁŽ S PŘESUNEM</t>
  </si>
  <si>
    <t>Odstranění stávajícího ocelového zábradlí na levém břehu. Včetně patek
Odkup zhotovitelem za cenu kovového odpadu.</t>
  </si>
  <si>
    <t>Vlevo: 4,0 = 4,000 [A]
 Vpravo: 18,0 = 18,000 [B]
 Celkem: A+B = 22,000 [C]</t>
  </si>
  <si>
    <t>položka zahrnuje:
- demontáž a odstranění zařízení
- jeho odvoz na předepsané místo</t>
  </si>
  <si>
    <t>914163</t>
  </si>
  <si>
    <t>DOPRAVNÍ ZNAČKY ZÁKLADNÍ VELIKOSTI HLINÍKOVÉ FÓLIE TŘ 1 - DEMONTÁŽ</t>
  </si>
  <si>
    <t>Demontáž stávající dopravní značky C9b na pravém břehu. Včetně sloupku a patky.
Včetně odvozu na skládku, recyklace.</t>
  </si>
  <si>
    <t>Položka zahrnuje odstranění, demontáž a odklizení materiálu s odvozem na předepsané místo</t>
  </si>
  <si>
    <t>919111</t>
  </si>
  <si>
    <t>ŘEZÁNÍ ASFALTOVÉHO KRYTU VOZOVEK TL DO 50MM</t>
  </si>
  <si>
    <t>Řezaná spára na hranici úpravy asfaltového krytu na pravém břehu.</t>
  </si>
  <si>
    <t>7,0+15,0 = 22,000 [A]</t>
  </si>
  <si>
    <t>položka zahrnuje řezání vozovkové vrstvy v předepsané tloušťce, včetně spotřeby vody</t>
  </si>
  <si>
    <t>966135</t>
  </si>
  <si>
    <t>BOURÁNÍ KONSTRUKCÍ Z KAMENE NA MC S ODVOZEM DO 8KM</t>
  </si>
  <si>
    <t>Rozebrání stávajích protipovodňových zdí z kamenného zdiva s betonovou římsou. Včetně odvozu na řízenou skládku.</t>
  </si>
  <si>
    <t>Levý břeh: 0,75*2,5*14,0 = 26,250 [A]
 Pravý břeh: 0,75*2,5*5,5 = 10,313 [B]
 Celkem: A+B = 36,563 [C]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</si>
  <si>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</si>
  <si>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966155</t>
  </si>
  <si>
    <t>BOURÁNÍ KONSTRUKCÍ Z PROST BETONU S ODVOZEM DO 8KM</t>
  </si>
  <si>
    <t>Vybourání stávajícího schodiště na pravém břehu. Včetně odvozu na řízenou skládku.</t>
  </si>
  <si>
    <t>2,5*0,5*3,5 = 4,375 [A]</t>
  </si>
  <si>
    <t>966165</t>
  </si>
  <si>
    <t>BOURÁNÍ KONSTRUKCÍ ZE ŽELEZOBETONU S ODVOZEM DO 8KM</t>
  </si>
  <si>
    <t>Demolice opěr stávající lávky. Včetně odvozu na řízenou skládku.
ČERPÁNO DLE SKUTEČNOSTI.</t>
  </si>
  <si>
    <t>Dřík OP1 (PŘEDPOKLAD): 1,5*2,0*6,0 = 18,000 [A]
 Dřík OP2: 2,0*2,0*6,0 = 24,000 [B]
 Závěrná zídka OP1 (PŘEDPOKLAD): 0,5*0,8*6,0 = 2,400 [C]
 Závěrná zídka OP2: 0,5*0,8*6,0 = 2,400 [D]
 Úložný práh OP1: 1,0*0,15*6,0 = 0,900 [E]
 Úložný práh OP2: 1,0*0,15*6,0 = 0,900 [F]
 Celkem: A+B+C+D+E+F = 48,600 [G]</t>
  </si>
  <si>
    <t>966842</t>
  </si>
  <si>
    <t>ODSTRANĚNÍ OPLOCENÍ Z DRÁT PLETIVA</t>
  </si>
  <si>
    <t>Odstranění plotu lázní v případě poškození. Včetně odvozu do sběru.
ČERPÁNO SE SOUHLASEM INVESTORA.</t>
  </si>
  <si>
    <t>položka zahrnuje:
- kompletní bourací práce včetně odstranění základových konstrukcí a nezbytného rozsahu zemních prací,
- veškerou manipulaci s vybouranou sutí a hmotami včetně uložení na skládku,
- veškeré další práce plynoucí z technologického předpisu a z platných předpisů,
- odstranění sloupků z jiného materiálu, odstranění vrat a vrátek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</si>
  <si>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967864</t>
  </si>
  <si>
    <t>VYBOURÁNÍ MOST LOŽISEK Z OCELI (OCELOLITINY)</t>
  </si>
  <si>
    <t>Opatrné vybourání ocelových ložisek stávající lávky. Včetně odvozu na místo určené zástupcem investora (do 10 km).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</si>
  <si>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</si>
  <si>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Nevhodná zemina z výkopů.</t>
  </si>
  <si>
    <t>Dle pol. 131735: 71,56 = 71,560 [A]
 Dle pol. 17780: 60,0 = 60,000 [B]
 Celkem: A+B = 131,560 [C]</t>
  </si>
  <si>
    <t>014211</t>
  </si>
  <si>
    <t>POPLATKY ZA ZEMNÍK - ORNICE</t>
  </si>
  <si>
    <t>Nakupovaná ornice pro ohumusování terénu. Dle pol 18220.</t>
  </si>
  <si>
    <t>5,4 = 5,400 [A]</t>
  </si>
  <si>
    <t>zahrnuje veškeré poplatky majiteli zemníku související s nákupem zeminy (nikoliv s otvírkou zemníku)</t>
  </si>
  <si>
    <t>12573A</t>
  </si>
  <si>
    <t>VYKOPÁVKY ZE ZEMNÍKŮ A SKLÁDEK TŘ. I - BEZ DOPRAVY</t>
  </si>
  <si>
    <t>Zemina pro zpětné zásypy a ohumusování svahů.</t>
  </si>
  <si>
    <t>Dle pol. 18220: 5,4 = 5,400 [A]
 Dle pol. 18230: 22,5 = 22,500 [B]
 Dle pol. 17411: 77,94 = 77,940 [C]
 Celkem: A+B+C = 105,840 [D]</t>
  </si>
  <si>
    <t>položka zahrnuje:
-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</si>
  <si>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13173</t>
  </si>
  <si>
    <t>HLOUBENÍ JAM ZAPAŽ I NEPAŽ TŘ. I</t>
  </si>
  <si>
    <t>Výkopy pro založení nové lávky. Zemina pro zpětné zásypy. Včetně odvozu meziskládku.</t>
  </si>
  <si>
    <t>Dle pol. 17411: 77,94 = 77,940 [A]</t>
  </si>
  <si>
    <t>Výkopy pro založení nové lávky. Včetně odvozu na řízenou skládku.</t>
  </si>
  <si>
    <t>Opěra 1: 8,0*11,5 = 92,000 [A]
 Opěra 2: 5,0*11,5 = 57,500 [B]
 Zpětné zásypy dle pol. 17411: -77,94 = -77,940 [C]
 Celkem: A+B+C = 71,560 [D]</t>
  </si>
  <si>
    <t>Uložení zeminy na skládku/meziskládku.</t>
  </si>
  <si>
    <t>Dle pol. 13173: 77,94 = 77,940 [A]
 Dle pol. 131735: 71,56 = 71,560 [B]
 Dle pol. 17780: 60,0 = 60,000 [C]
 Celkem: A+B+C = 209,500 [D]</t>
  </si>
  <si>
    <t>17411</t>
  </si>
  <si>
    <t>ZÁSYP JAM A RÝH ZEMINOU SE ZHUTNĚNÍM</t>
  </si>
  <si>
    <t>Zásyp v líci opěr a obnovených nábřežních zdí. Zásyp za rubem nábřežních zdí. Zpětně použitá zemina z výkopů.</t>
  </si>
  <si>
    <t>Opěra 1, líc: 4,2*1,2 = 5,040 [A]
 Opěra 2, líc: 4,2*1,5 = 6,300 [B]
 Nábřežní zeď, levý břeh, líc: 10,0*1,3 = 13,000 [C]
 Nábřežní zeď, pravý břeh, líc: 6,0*1,1 = 6,600 [D]
 Nábřežní zeď, levý břeh, rub: 10,0*3,5 = 35,000 [E]
 Nábřežní zeď, pravý břeh, rub: 6,0*2,0 = 12,000 [F]
 Celkem: A+B+C+D+E+F = 77,940 [G]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</si>
  <si>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</si>
  <si>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</si>
  <si>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</si>
  <si>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za rubem opěr pod těsnící fólií a pod základem nábřežních zdí.</t>
  </si>
  <si>
    <t>Opěra 1: 4,2*2,0 = 8,400 [A]
 Opěra 2: 4,2*2,0 = 8,400 [B]
 Celkem: A+B = 16,800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</si>
  <si>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</si>
  <si>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17780</t>
  </si>
  <si>
    <t>ZEMNÍ HRÁZKY Z NAKUPOVANÝCH MATERIÁLŮ</t>
  </si>
  <si>
    <t>Pro provedení břehového opevnění na levém břehu. Z nepropustného materiálu. Včetně odstranění.</t>
  </si>
  <si>
    <t>2*1,5*20,0 = 60,000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</si>
  <si>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</si>
  <si>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18214</t>
  </si>
  <si>
    <t>ÚPRAVA POVRCHŮ SROVNÁNÍM ÚZEMÍ V TL DO 0,25M</t>
  </si>
  <si>
    <t>Srovnání nově zatravňovaných ploch na pravém břehu.</t>
  </si>
  <si>
    <t>150,0 = 150,000 [A]</t>
  </si>
  <si>
    <t>položka zahrnuje srovnání výškových rozdílů terénu</t>
  </si>
  <si>
    <t>18220</t>
  </si>
  <si>
    <t>ROZPROSTŘENÍ ORNICE VE SVAHU</t>
  </si>
  <si>
    <t>Ohumusování svahů na levém břehu tl. 150 mm. Nakupovaná ornice. Včetně včetně dovozu ze zemníku.</t>
  </si>
  <si>
    <t>0,15*36,0 = 5,400 [A]</t>
  </si>
  <si>
    <t>položka zahrnuje:
nutné přemístění ornice z dočasných skládek vzdálených do 50m
rozprostření ornice v předepsané tloušťce ve svahu přes 1:5</t>
  </si>
  <si>
    <t>18230</t>
  </si>
  <si>
    <t>ROZPROSTŘENÍ ORNICE V ROVINĚ</t>
  </si>
  <si>
    <t>Ohumusování ploch na pravém břehu tl. 150 mm. Zpětně použitá ornice dle pol. 12110 So 001. Včetně dovozu z meziskládky.</t>
  </si>
  <si>
    <t>0,15*150,0 = 22,500 [A]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</si>
  <si>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</si>
  <si>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</si>
  <si>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</si>
  <si>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Zatravnění ohumusovaných ploch.</t>
  </si>
  <si>
    <t>Dle pol. 18220: 36,0 = 36,000 [A]
 Dle pol. 18230: 150,0 = 150,000 [B]
 Celkem: A+B = 186,000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</si>
  <si>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</si>
  <si>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</si>
  <si>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</si>
  <si>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Ošetřování nad rámec pol. 18241. Celkem 2x. Včetně chemického ošetření a sečení.</t>
  </si>
  <si>
    <t>2*186,0 = 372,000 [A]</t>
  </si>
  <si>
    <t>Zahrnuje pokosení se shrabáním, naložení shrabků na dopravní prostředek, s odvozem a se složením, to vše bez ohledu na sklon terénu
zahrnuje nutné zalití a hnojení</t>
  </si>
  <si>
    <t>18481</t>
  </si>
  <si>
    <t>OCHRANA STROMŮ BEDNĚNÍM</t>
  </si>
  <si>
    <t>Ochrana stromů v prostoru staveniště.</t>
  </si>
  <si>
    <t>Levý břeh: 2*3,0*2,0 = 12,000 [A]
 Pravý břeh: 3*3,0*2,0 = 18,000 [B]
 Celkem: A+B = 30,000 [C]</t>
  </si>
  <si>
    <t>položka zahrnuje veškerý materiál, výrobky a polotovary, včetně mimostaveništní a vnitrostaveništní dopravy (rovněž přesuny), včetně naložení a složení, případně s uložením</t>
  </si>
  <si>
    <t>2</t>
  </si>
  <si>
    <t>Základy</t>
  </si>
  <si>
    <t>21331</t>
  </si>
  <si>
    <t>DRENÁŽNÍ VRSTVY Z BETONU MEZEROVITÉHO (DRENÁŽNÍHO)</t>
  </si>
  <si>
    <t>Obetonování rubové drenáže drenážním betonem.</t>
  </si>
  <si>
    <t>2*0,3*0,3*4,2 = 0,756 [A]</t>
  </si>
  <si>
    <t>Položka zahrnuje:
- dodávku předepsaného materiálu pro drenážní vrstvu, včetně mimostaveništní a vnitrostaveništní dopravy
- provedení drenážní vrstvy předepsaných rozměrů a předepsaného tvaru</t>
  </si>
  <si>
    <t>22694</t>
  </si>
  <si>
    <t>ZÁPOROVÉ PAŽENÍ Z KOVU DOČASNÉ</t>
  </si>
  <si>
    <t>Beraněné záporové pažení na pravé straně OP1. 
4x HEB 160 dl. 3,0 m.
Včetně odstranění.</t>
  </si>
  <si>
    <t>0,0426*4*3,0 = 0,511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</si>
  <si>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</si>
  <si>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</si>
  <si>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</si>
  <si>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5,0*2,0 = 10,000 [A]</t>
  </si>
  <si>
    <t>položka zahrnuje osazení pažin bez ohledu na druh, jejich opotřebení a jejich odstranění</t>
  </si>
  <si>
    <t>227821</t>
  </si>
  <si>
    <t>MIKROPILOTY KOMPLET D DO 100MM NA POVRCHU</t>
  </si>
  <si>
    <t>Mikropiloty 89/10 protipovodňové zdi.</t>
  </si>
  <si>
    <t>3*6,0 = 18,000 [A]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</si>
  <si>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</si>
  <si>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227831</t>
  </si>
  <si>
    <t>MIKROPILOTY KOMPLET D DO 150MM NA POVRCHU</t>
  </si>
  <si>
    <t>Mikropiloty 108/16 pro založení lávky.</t>
  </si>
  <si>
    <t>Opěra 1: 10*6,0 = 60,000 [A]
 Opěra 2: 10*6,0 = 60,000 [B]
 Celkem: A+B = 120,000 [C]</t>
  </si>
  <si>
    <t>23217A</t>
  </si>
  <si>
    <t>ŠTĚTOVÉ STĚNY BERANĚNÉ Z KOVOVÝCH DÍLCŮ DOČASNÉ (PLOCHA)</t>
  </si>
  <si>
    <t>Uzavřená larssenová jímka pro založení skruže v toku. 
Včetně těsnění</t>
  </si>
  <si>
    <t>7,0*2*(1,0+2,0+1,0+2,0) = 84,000 [A]</t>
  </si>
  <si>
    <t>Položka zahrnuje:
- zřízení stěny
- opotřebení štětovnic, případně jejich ošetřování, řezání, nastavování a další úpravy
- kleštiny, převázky. a další pomocné a doplňkové konstrukce
- nastražení a zaberanění štětovnic do jakékoliv třídy horniny
- veškerou dopravu, nájem, provoz a přemístění beranících zařízení a dalších mechanismů
- lešení a podpěrné konstrukce pro práci a manipulaci beranících zařízení a dalších mechanismů
- beranící plošiny vč. zemních prací, zpevnění, odvodnění a pod.
- při provádění z lodi náklady na prám nebo lodi
- těsnění stěny, je-li nutné
- kotvení stěny, je-li nutné nebo vzepření, případně rozepření
- vodící piloty nebo stabilizační hrázky
- zhotovení koutových štětovnic
- dílenská dokumentace, včetně technologického předpisu spojování,
- dodání spojovacího materiálu,
- zřízení  montážních  a  dilatačních  spojů,  spar, včetně potřebných úprav, vložek, opracování, očištění a ošetření,
- jakákoliv doprava a manipulace dílců  a  montážních  sestav,  včetně  dopravy konstrukce z výrobny na stavbu,
- montážní dokumentace včetně technologického předpisu montáže,
- výplň, těsnění a tmelení spar a spojů,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
Položka nezahrnuje:
- x</t>
  </si>
  <si>
    <t>23717A</t>
  </si>
  <si>
    <t>ODSTRANĚNÍ ŠTĚTOVÝCH STĚN Z KOVOVÝCH DÍLCŮ V PLOŠE</t>
  </si>
  <si>
    <t>Odstranění larssenové jímky pro založení skruže.</t>
  </si>
  <si>
    <t>Položka zahrnuje:
- odstranění stěn včetně odvozu a uložení na skládku
Položka nezahrnuje:
- x</t>
  </si>
  <si>
    <t>26123</t>
  </si>
  <si>
    <t>VRTY PRO KOTVENÍ, INJEKTÁŽ A MIKROPILOTY NA POVRCHU TŘ. II D DO 150MM</t>
  </si>
  <si>
    <t>Vrty pro mikropiloty protipovodňové zdi, včetně hluchého vrtání.</t>
  </si>
  <si>
    <t>3*6,5 = 19,500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</si>
  <si>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</si>
  <si>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26124</t>
  </si>
  <si>
    <t>VRTY PRO KOTVENÍ, INJEKTÁŽ A MIKROPILOTY NA POVRCHU TŘ. II D DO 200MM</t>
  </si>
  <si>
    <t>Opěra 1: 10*6,5 = 65,000 [A]
 Opěra 2: 10*6,5 = 65,000 [B]
 Celkem: A+B = 130,000 [C]</t>
  </si>
  <si>
    <t>26133</t>
  </si>
  <si>
    <t>VRTY PRO KOTVENÍ, INJEKTÁŽ A MIKROPILOTY NA POVRCHU TŘ. III D DO 150MM</t>
  </si>
  <si>
    <t>Vrty pro mikropiloty protipovodňové zdi, konečná část vrtů ve skalním podloží.</t>
  </si>
  <si>
    <t>3*0,5 = 1,500 [A]</t>
  </si>
  <si>
    <t>26134</t>
  </si>
  <si>
    <t>VRTY PRO KOTVENÍ, INJEKTÁŽ A MIKROPILOTY NA POVRCHU TŘ. III D DO 200MM</t>
  </si>
  <si>
    <t>Konečná část vrtů ve skalním podloží.</t>
  </si>
  <si>
    <t>Opěra 1: 10*0,5 = 5,000 [A]
 Opěra 2: 10*0,5 = 5,000 [B]
 Celkem: A+B = 10,000 [C]</t>
  </si>
  <si>
    <t>272313</t>
  </si>
  <si>
    <t>ZÁKLADY Z PROSTÉHO BETONU DO C16/20</t>
  </si>
  <si>
    <t>Podkladní beton C16/20. Pod rubovou drenáží, pod základy opěr.</t>
  </si>
  <si>
    <t>Pod rubovou drenáží: 2*0,2*1,2*4,2 = 2,016 [A]
 Pod základy opěr: 2*2,1*0,15*4,6 = 2,898 [B]
 Celkem: A+B = 4,914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</si>
  <si>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</si>
  <si>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272324</t>
  </si>
  <si>
    <t>ZÁKLADY ZE ŽELEZOBETONU DO C25/30</t>
  </si>
  <si>
    <t>Základy opěr, vč. bednění, nátěrů proti vlhkosti, těsnění prac. a dil. spar.</t>
  </si>
  <si>
    <t>2*1,7*0,8*4,2 = 11,424 [A]</t>
  </si>
  <si>
    <t>Základy nábřežních zdí, vč. bednění, nátěrů proti vlhkosti, těsnění prac. a dil. spar.</t>
  </si>
  <si>
    <t>Levý břeh: 1,15*0,3*9,0 = 3,105 [A]
 Pravý břeh: 1,55*0,6*5,0 = 4,650 [B]
 Celkem: A+B = 7,755 [C]</t>
  </si>
  <si>
    <t>272365</t>
  </si>
  <si>
    <t>VÝZTUŽ ZÁKLADŮ Z OCELI 10505, B500B</t>
  </si>
  <si>
    <t>Výztuž základů opěr. Parametrická spotřeba 150 kg/m3.</t>
  </si>
  <si>
    <t>Dle pol. 272324a: 11,424*0,15 = 1,714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</si>
  <si>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</si>
  <si>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272366</t>
  </si>
  <si>
    <t>VÝZTUŽ ZÁKLADŮ Z KARI SÍTÍ</t>
  </si>
  <si>
    <t>Výztuž základů nábřežních zdí. Kari síť průměr drátu 8/8 mm oka 100/100 mm. Ve dvou vrstvách. Hmotnost 7,9 kg/m2. Včetně přesahů a prořezu.</t>
  </si>
  <si>
    <t>Levý břeh: 1,5*2*1,15*9,0*0,0079 = 0,245 [A]</t>
  </si>
  <si>
    <t>289971</t>
  </si>
  <si>
    <t>OPLÁŠTĚNÍ (ZPEVNĚNÍ) Z GEOTEXTILIE</t>
  </si>
  <si>
    <t>Ochrana těsnící fólie v přechodové oblasti. 2x / opěra.</t>
  </si>
  <si>
    <t>2*2*2,2*4,2 = 36,960 [A]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</si>
  <si>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</si>
  <si>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28999</t>
  </si>
  <si>
    <t>OPLÁŠTĚNÍ (ZPEVNĚNÍ) Z FÓLIE</t>
  </si>
  <si>
    <t>Těsnící fólie v přechodové oblasti.</t>
  </si>
  <si>
    <t>2*2,2*4,2 = 18,480 [A]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</si>
  <si>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</si>
  <si>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3</t>
  </si>
  <si>
    <t>Svislé konstrukce</t>
  </si>
  <si>
    <t>311213</t>
  </si>
  <si>
    <t>ZDI A STĚNY PODPĚR A VOLNÉ Z KAMENE A LOM VÝROBKŮ - OBKLAD</t>
  </si>
  <si>
    <t>Obklad protipovodňové zdi na pravém břehu.</t>
  </si>
  <si>
    <t>0,34*5,0 = 1,700 [A]</t>
  </si>
  <si>
    <t>Položka zahrnuje veškerý materiál, výrobky a polotovary, včetně mimostaveništní a vnitrostaveništní dopravy (rovněž přesuny), včetně naložení a složení, případně s uložením.</t>
  </si>
  <si>
    <t>31712</t>
  </si>
  <si>
    <t>ŘÍMSY Z DÍLCŮ ŽELEZOBETONOVÝCH</t>
  </si>
  <si>
    <t>Obnova plotových stříšek na protipovodňové zdi na pravém břehu. Sedlové s okapničkou.Stejný vzhled s původními tvarovkami.</t>
  </si>
  <si>
    <t>0,5*0,05*6,0 = 0,150 [A]</t>
  </si>
  <si>
    <t>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</si>
  <si>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327212</t>
  </si>
  <si>
    <t>ZDI OPĚRNÉ, ZÁRUBNÍ, NÁBŘEŽNÍ Z LOMOVÉHO KAMENE NA MC</t>
  </si>
  <si>
    <t>Obnova nábřežních zdí z lomového kamene.</t>
  </si>
  <si>
    <t>Levý břeh: 0,75*2,0*9,0 = 13,500 [A]</t>
  </si>
  <si>
    <t>položka zahrnuje dodávku a osazení lomového kamene, jeho výběr a případnou úpravu, dodávku předepsané malty, spárování.</t>
  </si>
  <si>
    <t>327325</t>
  </si>
  <si>
    <t>ZDI OPĚRNÉ, ZÁRUBNÍ, NÁBŘEŽNÍ ZE ŽELEZOVÉHO BETONU DO C30/37</t>
  </si>
  <si>
    <t>Dřík protipovodňové zdi na pravém břehu z betonu C30/37.</t>
  </si>
  <si>
    <t>1,28*5,0 = 6,400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</si>
  <si>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</si>
  <si>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</si>
  <si>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>VÝZTUŽ ZDÍ OPĚRNÝCH, ZÁRUBNÍCH, NÁBŘEŽNÍCH Z OCELI 10505, B500B</t>
  </si>
  <si>
    <t>Výztuž protipovodňové zdi na prevém břehu.
parametrická spotřeba 120 kg/m3</t>
  </si>
  <si>
    <t>Dřík dle pol. 327325: 0,12*6,4 = 0,768 [A]
 Základ: 0,12*1,55*0,6*5,0 = 0,558 [B]
 Celkem: A+B = 1,326 [C]</t>
  </si>
  <si>
    <t>333325</t>
  </si>
  <si>
    <t>MOSTNÍ OPĚRY A KŘÍDLA ZE ŽELEZOVÉHO BETONU DO C30/37</t>
  </si>
  <si>
    <t>Opěry lávky z betonu C30/37. Vč. bednění, nátěrů proti vlhkosti, těsnění prac. a dil. spar, prostupu chrániček.</t>
  </si>
  <si>
    <t>2*1,2*1,1*4,2 = 11,088 [A]</t>
  </si>
  <si>
    <t>333365</t>
  </si>
  <si>
    <t>VÝZTUŽ MOSTNÍCH OPĚR A KŘÍDEL Z OCELI 10505, B500B</t>
  </si>
  <si>
    <t>Dle pol. 333325:
Parametrická spotřeba 170 kg/m3</t>
  </si>
  <si>
    <t>Dle pol. 333325: 11,088*0,17 = 1,885 [A]</t>
  </si>
  <si>
    <t>4</t>
  </si>
  <si>
    <t>Vodorovné konstrukce</t>
  </si>
  <si>
    <t>422336</t>
  </si>
  <si>
    <t>MOSTNÍ NOSNÉ TRÁM KONSTR Z PŘEDPJ BET DO C40/50</t>
  </si>
  <si>
    <t>Nosná konstrukce z betonu C35/45.</t>
  </si>
  <si>
    <t>Staničení 0,0 - 1,2: 2*1,2*(3,972+4,376)/2 = 10,018 [A]
 Staničení 1,2 - 2,2: 2*1,0*(2,581+2,499)/2 = 5,080 [B]
 Staničení 2,2 - 3,2: 2*1,0*(2,499+2,407)/2 = 4,906 [C]
 Staničení 3,2 - 4,2: 2*1,0*(2,407+2,31)/2 = 4,717 [D]
 Staničení 4,2 - 5,2: 2*1,0*(2,31+2,209)/2 = 4,519 [E]
 Staničení 5,2 - 6,2: 2*1,0*(2,209+2,104)/2 = 4,313 [F]
 Staničení 6,2 - 7,2: 2*1,0*(2,104+1,996)/2 = 4,100 [G]
 Staničení 7,2 - 8,2: 2*1,0*(1,996+1,889)/2 = 3,885 [H]
 Staničení 8,2 - 9,2: 2*1,0*(1,889+1,805)/2 = 3,694 [I]
 Staničení 9,2 - 10,2: 2*1,0*(1,805+1,746)/2 = 3,551 [J]
 Staničení 10,2 - 11,2: 2*1,0*(1,746+1,701)/2 = 3,447 [K]
 Staničení 11,2 - 12,2: 2*1,0*(1,701+1,661)/2 = 3,362 [L]
 Staničení 12,2 - 13,2: 2*1,0*(1,661+1,628)/2 = 3,289 [M]
 Staničení 13,2 - 14,2: 2*1,0*(1,628+1,602)/2 = 3,230 [N]
 Staničení 14,2 - 15,2: 2*1,0*(1,602+1,579)/2 = 3,181 [O]
 Staničení 15,2 - 16,2: 2*1,0*(1,579+1,557)/2 = 3,136 [P]
 Staničení 16,2 - 17,2: 2*1,0*(1,557+1,555)/2 = 3,112 [Q]
 Staničení 17,2 - 18,04: 2*0,84*(1,555+1,553)/2 = 2,611 [R]
 Celkem: A+B+C+D+E+F+G+H+I+J+K+L+M+N+O+P+Q+R = 74,151 [S]</t>
  </si>
  <si>
    <t>422365</t>
  </si>
  <si>
    <t>VÝZTUŽ MOSTNÍ TRÁMOVÉ KONSTRUKCE Z OCELI 10505, B500B</t>
  </si>
  <si>
    <t>Výztuž nosné konstrukce. Parametrická spotřeba 180 kg/m3.</t>
  </si>
  <si>
    <t>Dle pol. 422336: 74,15*0,18 = 13,347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</si>
  <si>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</si>
  <si>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42237</t>
  </si>
  <si>
    <t>VÝZTUŽ MOSTNÍ NOSNÉ TRÁMOVÉ KONSTR PŘEDPÍNACÍ</t>
  </si>
  <si>
    <t>Materiál EN 10138-3-Y 1860 S7 15,7. Včetně kotev, předpínání, kanálků, injektáže kanálků, odvodňovacích a odvzdušňovacích trubiček, apod.</t>
  </si>
  <si>
    <t>24*39,1*0,0012 = 1,126 [A]</t>
  </si>
  <si>
    <t>- dodání předpínací výztuže, kotev, spojek a dalšího potřebného materiálu  v požadované kvalitě pro zavedení  předpětí,  včetně  nutného  prodloužení  pro  zakotvení,
- uložení  v požadovaném  tvaru  a prostoru,  případně protažení výztuže kabelovými kanálky včetně zřízení kabelových  podpor  v dostatečném  množství,  upevnění výztuže s požadovaným zajištěním polohy a krytí betonem,
- osazení kotev, spojek a dalšího potřebného materiálu,
- předepnutí výztuže  vč.  veškerého  nutného  předpínacího  zařízení,  i  po  etapách  dle  požadovaného postupu  a  její  ukotvení, vyhotovení všech požadovaných dokladů a protokolů a provedení všech požadovaných kontrol,
- zřízení  kabelových kanálků, případně kabelových trub, vč. odvzdušňovacích a injektážních trubiček, čištění, utěsnění a injektáž kanálků nebo trub včetně dodání injektážní hmoty dle projektu a obetonování kotev,
- ochrana výztuže do doby jejího zabetonování,
 nebo zainjektování,
- vodivé  propojení  výztuže, která je součástí ochrany konstrukce  proti vlivům bludných proudů, vyvedení do měřících skříní nebo míst., osazení měřících skříní nebo míst pro měření bludných proudů
- povrchovou antikorozní úpravu výztuže,
- separaci výztuže,</t>
  </si>
  <si>
    <t>451313</t>
  </si>
  <si>
    <t>PODKLADNÍ A VÝPLŇOVÉ VRSTVY Z PROSTÉHO BETONU C16/20</t>
  </si>
  <si>
    <t>Podkladní beton pro zpevnění kamenem do betonu  z betonu C16/20n.
Tl. 150 mm pravý břeh.Tl. 600 mm přechodové klíny říms.</t>
  </si>
  <si>
    <t>Pravý břeh: 0,15*55,0 = 8,250 [A]
 Přechodové klíny říms. 4*1,0*0,6*1,0 = 2,400 [B]
 Celkem: A+B = 10,650 [C]</t>
  </si>
  <si>
    <t>45852</t>
  </si>
  <si>
    <t>VÝPLŇ ZA OPĚRAMI A ZDMI Z KAMENIVA DRCENÉHO</t>
  </si>
  <si>
    <t>Přechodové oblasti lávky.</t>
  </si>
  <si>
    <t>2*4,2*3,0 = 25,200 [A]</t>
  </si>
  <si>
    <t>položka zahrnuje dodávku předepsaného kameniva, mimostaveništní a vnitrostaveništní dopravu a jeho uložení
není-li v zadávací dokumentaci uvedeno jinak, jedná se o nakupovaný materiál</t>
  </si>
  <si>
    <t>46251</t>
  </si>
  <si>
    <t>ZÁHOZ Z LOMOVÉHO KAMENE</t>
  </si>
  <si>
    <t>Těžký kamenný zához z kamenů do 500 kg s vyklínováním a urovnaným povrchem.</t>
  </si>
  <si>
    <t>Levý břeh pod lávkou: 12,2*3,0 = 36,600 [A]
 Levý břeh navázání vpravo: 4,5*2,0 = 9,000 [B]
 Celkem: A+B = 45,600 [C]</t>
  </si>
  <si>
    <t>položka zahrnuje:
- dodávku a zához lomového kamene předepsané frakce včetně mimostaveništní a vnitrostaveništní dopravy
není-li v zadávací dokumentaci uvedeno jinak, jedná se o nakupovaný materiál</t>
  </si>
  <si>
    <t>465512</t>
  </si>
  <si>
    <t>DLAŽBY Z LOMOVÉHO KAMENE NA MC</t>
  </si>
  <si>
    <t>Doplnění dlažby na pravém břehu tl. 200 mm, spárovací malta XF3. 3/5 plochy.
Přechodové klíny říms. Tl. 200 mm.</t>
  </si>
  <si>
    <t>Pravý břeh: 0,2*33,0 = 6,600 [A]
 Přechodové klíny říms: 4*1,0*0,2*1,0 = 0,800 [B]
 Celkem: A+B = 7,400 [C]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</si>
  <si>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</si>
  <si>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465513</t>
  </si>
  <si>
    <t>PŘEDLÁŽDĚNÍ DLAŽBY Z LOMOVÉHO KAMENE</t>
  </si>
  <si>
    <t>Předláždění stávajícího zpevnění na pravém břehu. Předpokládaná tl. 200 mm. 2/5 plochy.</t>
  </si>
  <si>
    <t>0,2*22,0 = 4,400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</si>
  <si>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nutné zemní práce (svahování, úpravu pláně a pod.)
- nezahrnuje podklad pod dlažbu, vykazuje se samostatně položkami SD 45</t>
  </si>
  <si>
    <t>5</t>
  </si>
  <si>
    <t>Komunikace</t>
  </si>
  <si>
    <t>56333</t>
  </si>
  <si>
    <t>VOZOVKOVÉ VRSTVY ZE ŠTĚRKODRTI TL. DO 150MM</t>
  </si>
  <si>
    <t>Úprava komunikace před lávkou. ŠDB tl. 150 mm.</t>
  </si>
  <si>
    <t>42,0 = 42,000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</si>
  <si>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</si>
  <si>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56334</t>
  </si>
  <si>
    <t>VOZOVKOVÉ VRSTVY ZE ŠTĚRKODRTI TL. DO 200MM</t>
  </si>
  <si>
    <t>Úprava komunikace za lávkou. ŠDB tl. 200 mm.</t>
  </si>
  <si>
    <t>56361</t>
  </si>
  <si>
    <t>VOZOVKOVÉ VRSTVY Z RECYKLOVANÉHO MATERIÁLU TL DO 50MM</t>
  </si>
  <si>
    <t>Úprava komunikace za lávkou. Tl. 50 mm. Možno využít odfrézovaný materiál.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</si>
  <si>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</si>
  <si>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572123</t>
  </si>
  <si>
    <t>INFILTRAČNÍ POSTŘIK Z EMULZE DO 1,0KG/M2</t>
  </si>
  <si>
    <t>Infiltrační postřik 0,9 kg/m3. Úprava komunikace za lávkou.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</si>
  <si>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</si>
  <si>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574A43</t>
  </si>
  <si>
    <t>ASFALTOVÝ BETON PRO OBRUSNÉ VRSTVY ACO 11 TL. 50MM</t>
  </si>
  <si>
    <t>Obrusná vrstva komunikace za lávkou. ACO 11 tl. 50 mm.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</si>
  <si>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</si>
  <si>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582611</t>
  </si>
  <si>
    <t>KRYTY Z BETON DLAŽDIC SE ZÁMKEM ŠEDÝCH TL 60MM DO LOŽE Z KAM</t>
  </si>
  <si>
    <t>Úprava komunikace před lávkou. Zámková dlažba tl. 60 mm do ŠP lože frakce 4-8 tl. 40 mm.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</si>
  <si>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</si>
  <si>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587206</t>
  </si>
  <si>
    <t>PŘEDLÁŽDĚNÍ KRYTU Z BETONOVÝCH DLAŽDIC SE ZÁMKEM</t>
  </si>
  <si>
    <t>Případné předláždění krytu v areálu lázní v případě poškození.
ČERPÁNO SE SOUHLASEM INVESTORA.</t>
  </si>
  <si>
    <t>1,0*10,0 = 10,000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</si>
  <si>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</si>
  <si>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58920</t>
  </si>
  <si>
    <t>VÝPLŇ SPAR MODIFIKOVANÝM ASFALTEM</t>
  </si>
  <si>
    <t>Úprava spáry na konci úpravy komunikace (pravý břeh).</t>
  </si>
  <si>
    <t>položka zahrnuje:
- dodávku předepsaného materiálu
- vyčištění a výplň spar tímto materiálem</t>
  </si>
  <si>
    <t>7</t>
  </si>
  <si>
    <t>Přidružená stavební výroba</t>
  </si>
  <si>
    <t>711112</t>
  </si>
  <si>
    <t>IZOLACE BĚŽNÝCH KONSTRUKCÍ PROTI ZEMNÍ VLHKOSTI ASFALTOVÝMI PÁSY</t>
  </si>
  <si>
    <t>Izolace pásem NAIP š. 0,5 m na penetrační nátěr v místě pracovních spár.</t>
  </si>
  <si>
    <t>Spára základ - dřík, líc: 2*0,5*4,2 = 4,200 [A]
 Spára základ - dřík, rub+boky: 2*0,5*6,6 = 6,600 [B]
 Spára dřík - NK, rub+boky: 2*0,5*6,6 = 6,600 [C]
 Celkem: A+B+C = 17,400 [D]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</si>
  <si>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</si>
  <si>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711415</t>
  </si>
  <si>
    <t>IZOLACE MOSTOVEK CELOPLOŠ POLYMERNÍ</t>
  </si>
  <si>
    <t>Přímopochozí izolace mostovky, včetně úpravy podkladu a posypu křemičitým pískem.</t>
  </si>
  <si>
    <t>4,2*36,1 = 151,620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</si>
  <si>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</si>
  <si>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711509</t>
  </si>
  <si>
    <t>OCHRANA IZOLACE NA POVRCHU TEXTILIÍ</t>
  </si>
  <si>
    <t>Zasypané plochy opěr. 2x 600 g/m2.</t>
  </si>
  <si>
    <t>Rub: 2*2*4,2*2,65 = 44,520 [A]
 Boky základů: 2*4*1,7*0,8 = 10,880 [B]
 Boky opěr: 2*4*1,2*2,65 = 25,440 [C]
 Líc: 2*2*4,2*1,9 = 31,920 [D]
 Celkem: A+B+C+D = 112,760 [E]</t>
  </si>
  <si>
    <t>položka zahrnuje:
- dodání  předepsaného ochranného materiálu
- zřízení ochrany izolace</t>
  </si>
  <si>
    <t>78382</t>
  </si>
  <si>
    <t>NÁTĚRY BETON KONSTR TYP S2 (OS-B)</t>
  </si>
  <si>
    <t>Ochranný nátěr konců konzol NK.</t>
  </si>
  <si>
    <t>2*0,55*33,7 = 37,070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</si>
  <si>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</si>
  <si>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</t>
  </si>
  <si>
    <t>Potrubí</t>
  </si>
  <si>
    <t>83434</t>
  </si>
  <si>
    <t>POTRUBÍ Z TRUB KAMENINOVÝCH DN DO 200MM</t>
  </si>
  <si>
    <t>Prostup vyústění příčného žlabu skrz nábřežní zdi zazděnou kameninovou troubou.
Vyústění rubové drenáže ve svahovém kuželu, včetně obetonování.</t>
  </si>
  <si>
    <t>Prostupy zdmi: 2*1,0 = 2,000 [A]
 Vyústění drenáže: 2*1,0 = 2,000 [B]
 Celkem: A+B = 4,000 [C]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</si>
  <si>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</si>
  <si>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863272</t>
  </si>
  <si>
    <t>POTRUBÍ Z TRUB Z NEREZ OCELI DN DO 100MM</t>
  </si>
  <si>
    <t>Chráničky DN60, nerezové. Včetně závěsů na nosné konstrukci.</t>
  </si>
  <si>
    <t>2*36,1 = 72,200 [A]</t>
  </si>
  <si>
    <t>položky pro zhotovení potrubí platí bez ohledu na sklon.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- opláštění dle dokumentace a nutné opravy opláštění při jeho poškození
nezahrnuje tlakovou zkoušku ani proplacha dezinfekci</t>
  </si>
  <si>
    <t>87433</t>
  </si>
  <si>
    <t>POTRUBÍ Z TRUB PLASTOVÝCH ODPADNÍCH DN DO 150MM</t>
  </si>
  <si>
    <t>Vyústění příčného žlabu skrz nábřežní zdi na zpevnění.
Vyústění rubové drenáže skrz opěru na zpevnění. Včetně T-kus pro napojení drenáže.</t>
  </si>
  <si>
    <t>Příčný žlab: 2*2,0 = 4,000 [A]
 Rubová drenáž: 2*3,0 = 6,000 [B]
 Celkem: A+B = 10,000 [C]</t>
  </si>
  <si>
    <t>87533</t>
  </si>
  <si>
    <t>POTRUBÍ DREN Z TRUB PLAST DN DO 150MM</t>
  </si>
  <si>
    <t>Rubová drenáž DN150, pevnost SN8.</t>
  </si>
  <si>
    <t>2*4,2 = 8,400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</si>
  <si>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</si>
  <si>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89921</t>
  </si>
  <si>
    <t>VÝŠKOVÁ ÚPRAVA POKLOPŮ</t>
  </si>
  <si>
    <t>Výšková úprava poklopů kanalizace na pravém břehu.</t>
  </si>
  <si>
    <t>- položka výškové úpravy zahrnuje všechny nutné práce a materiály pro zvýšení nebo snížení zařízení (včetně nutné úpravy stávajícího povrchu vozovky nebo chodníku).</t>
  </si>
  <si>
    <t>9111A1</t>
  </si>
  <si>
    <t>ZÁBRADLÍ SILNIČNÍ S VODOR MADLY - DODÁVKA A MONTÁŽ</t>
  </si>
  <si>
    <t>Ocelové dvoumadlové silniční zábradlí na levém břehu nad korunou nábřežní zdi. Cena za komplet, včetně PKO, VTD, kotvení a osazení do betonových patek.</t>
  </si>
  <si>
    <t>Vlevo: 12,0 = 12,000 [A]
 Vpravo: 10,0 = 10,000 [B]
 Celkem: A+B = 22,000 [C]</t>
  </si>
  <si>
    <t>položka zahrnuje:
- dodání zábradlí včetně předepsané povrchové úpravy
- osazení sloupků zaberaněním nebo osazením do betonových bloků (včetně betonových bloků a nutných zemních prací)
- případné bednění ( trubku) betonové patky v gabionové zdi</t>
  </si>
  <si>
    <t>9112B1</t>
  </si>
  <si>
    <t>ZÁBRADLÍ MOSTNÍ SE SVISLOU VÝPLNÍ - DODÁVKA A MONTÁŽ</t>
  </si>
  <si>
    <t>Ocelové zábradlí. Výšky 1,3 m. Podle architektonického návrhu. Cena za komplet, včetně PKO, VTD, kotvení a osazení.</t>
  </si>
  <si>
    <t>2*35,5 = 71,000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</si>
  <si>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</si>
  <si>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91345</t>
  </si>
  <si>
    <t>NIVELAČNÍ ZNAČKY KOVOVÉ</t>
  </si>
  <si>
    <t>položka zahrnuje:
- dodání a osazení nivelační značky včetně nutných zemních prací
- vnitrostaveništní a mimostaveništní dopravu</t>
  </si>
  <si>
    <t>91355</t>
  </si>
  <si>
    <t>EVIDENČNÍ ČÍSLO MOSTU</t>
  </si>
  <si>
    <t>Evidenční číslo mostu a název vodoteče, včetně sloupků.
Vyznačení letopočtu vlysem do betonu na opěře 2.</t>
  </si>
  <si>
    <t>Evidenční číslo lávky: 2 = 2,000 [A]
 Název vodoteče: 2 = 2,000 [B]
 Vyznačení letopočtu:  1 = 1,000 [C]
 Celkem: A+B+C = 5,000 [D]</t>
  </si>
  <si>
    <t>položka zahrnuje štítek s evidenčním číslem mostu, sloupek dopravní značky včetně osazení a nutných zemních prací a zabetonování</t>
  </si>
  <si>
    <t>914171</t>
  </si>
  <si>
    <t>DOPRAVNÍ ZNAČKY ZÁKLADNÍ VELIKOSTI HLINÍKOVÉ FÓLIE TŘ 2 - DODÁVKA A MONTÁŽ</t>
  </si>
  <si>
    <t>Nová dopravní značka C9b pna pravém břehu. Cena za komplet, včetně betonové patky a sloupku.</t>
  </si>
  <si>
    <t>položka zahrnuje:
- dodávku a montáž značek v požadovaném provedení</t>
  </si>
  <si>
    <t>91710</t>
  </si>
  <si>
    <t>OBRUBY Z BETONOVÝCH PALISÁD</t>
  </si>
  <si>
    <t>Podél komunikace na levém břehu. 160/160/400-1000 mm. Včetně betonového lože.</t>
  </si>
  <si>
    <t>0,16*1,0*12,8 = 2,048 [A]</t>
  </si>
  <si>
    <t>Položka zahrnuje:
dodání a pokládku betonových palisád o rozměrech předepsaných zadávací dokumentací
betonové lože i boční betonovou opěrku.</t>
  </si>
  <si>
    <t>917223</t>
  </si>
  <si>
    <t>SILNIČNÍ A CHODNÍKOVÉ OBRUBY Z BETONOVÝCH OBRUBNÍKŮ ŠÍŘ 100MM</t>
  </si>
  <si>
    <t>Lemování kumunikace a přechodových klínů. Včetně betonového lože.</t>
  </si>
  <si>
    <t>Levý břeh vlevo: 14,0 = 14,000 [A]
 Levý břeh, vpravo: 11,0 = 11,000 [B]
 Pravý břeh, vlevo: 17,0 = 17,000 [C]
 Pravý břeh, vpravo: 20,0 = 20,000 [D]
 Přechodové klíny říms: 4*2,0 = 8,000 [E]
 Celkem: A+B+C+D+E = 70,000 [F]</t>
  </si>
  <si>
    <t>Položka zahrnuje:
dodání a pokládku betonových obrubníků o rozměrech předepsaných zadávací dokumentací
betonové lože i boční betonovou opěrku.</t>
  </si>
  <si>
    <t>91781</t>
  </si>
  <si>
    <t>VÝŠKOVÁ ÚPRAVA OBRUBNÍKŮ BETONOVÝCH</t>
  </si>
  <si>
    <t>Oprava zpevnění v areálu lázní v případě poškození.
ČERPÁNO SE SOUHLASEM INVESTORA.</t>
  </si>
  <si>
    <t>10,0 = 10,000 [A]</t>
  </si>
  <si>
    <t>Položka výšková úprava obrub zahrnuje jejich vytrhání, očištění, manipulaci, nové betonové lože a osazení. Případné nutné doplnění novými obrubami se uvede v položkách 9172 až 9177.</t>
  </si>
  <si>
    <t>931327</t>
  </si>
  <si>
    <t>TĚSNĚNÍ DILATAČ SPAR ASF ZÁLIVKOU MODIFIK PRŮŘ DO 1000MM2</t>
  </si>
  <si>
    <t>Výplň spár podél příčného žlabu.</t>
  </si>
  <si>
    <t>4*3,5 = 14,000 [A]</t>
  </si>
  <si>
    <t>položka zahrnuje dodávku a osazení předepsaného materiálu, očištění ploch spáry před úpravou, očištění okolí spáry po úpravě
nezahrnuje těsnící profil</t>
  </si>
  <si>
    <t>93544</t>
  </si>
  <si>
    <t>ŽLABY Z DÍLCŮ Z POLYMERBET SVĚTLÉ ŠÍŘKY DO 250MM VČET MŘÍŽÍ</t>
  </si>
  <si>
    <t>Příčné odvodňovací žlaby. Zatěžovací třída B.</t>
  </si>
  <si>
    <t>2*3,5 = 7,000 [A]</t>
  </si>
  <si>
    <t>položka zahrnuje:
-dodávku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</si>
  <si>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936541</t>
  </si>
  <si>
    <t>MOSTNÍ ODVODŇOVACÍ TRUBKA (POVRCHŮ IZOLACE) Z NEREZ OCELI</t>
  </si>
  <si>
    <t>Jednoduchý odvodňovač s odpad. trubkou DN 60 mm, vč. mřížky na vtoku.</t>
  </si>
  <si>
    <t>položka zahrnuje:
- výrobní dokumentaci (včetně technologického předpisu)
- dodání kompletní odvodňovací soupravy z předepsaného materiálu, včetně všech montážních a přepravních úprav a zařízení
- dodání spojovacího, kotevního a těsnícího materiálu
- úprava a příprava úložného prostoru, včetně kotevních prvků, jejich očištění a ošetření
- zřízení kompletní odvodňovací soupravy, dle příslušného technologického předpisu, včetně všech výškových a směrových úprav
- zřízení odvodňovací soupravy po etapách, včetně pracovních spar a spojů
- prodloužení  odpadní trouby pod spodní líc nosné konstr. nebo zaústěním odvodňovače do dalšího odvodňovacího zařízení
- úprava odvod. soupravy na styku s ostatními konstrukcemi a zařízeními (u obrubníku, podél vozovek, napojení izolací a pod.)
- ochrana odvodňovací soupravy do doby provedení definitivního stavu, veškeré provizorní úpravy a opatření
- konečné  úpravy odvodňovací soupravy jako povrchové povlaky, zálivky, které  nejsou součástí jiných konstr., vyčištění, tmelení, těsnění, výplň spar a pod.
- úprava, očištění a ošetření prostoru kolem odvodňovací soupravy
- opatření odvodňovače znakem výrobce a typovým číslem
- provedení odborné prohlídky, je-li požadována</t>
  </si>
  <si>
    <t>94890</t>
  </si>
  <si>
    <t>PODPĚRNÉ SKRUŽE - ZŘÍZENÍ A ODSTRANĚNÍ</t>
  </si>
  <si>
    <t>M3OP</t>
  </si>
  <si>
    <t>Skruž pro betonáž nosné konstrukce, včetně dodávky, montáže a demontáže.</t>
  </si>
  <si>
    <t>150,0*5,0 = 750,000 [A]</t>
  </si>
  <si>
    <t>Položka zahrnuje dovoz, montáž, údržbu, opotřebení (nájemné), demontáž, konzervaci, odvoz.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</si>
</sst>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69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2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3" xfId="0" applyFont="1" applyFill="1" applyBorder="1"/>
    <xf numFmtId="164" fontId="7" fillId="2" borderId="7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5" fillId="3" borderId="18" xfId="23" applyFill="1" applyBorder="1" applyAlignment="1">
      <alignment horizontal="center" vertical="center" wrapText="1"/>
      <protection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0" fillId="0" borderId="7" xfId="0" applyBorder="1" applyProtection="1">
      <protection/>
    </xf>
    <xf numFmtId="0" fontId="0" fillId="0" borderId="7" xfId="0" applyBorder="1" applyAlignment="1" applyProtection="1">
      <alignment horizontal="right"/>
      <protection/>
    </xf>
    <xf numFmtId="0" fontId="0" fillId="0" borderId="7" xfId="0" applyBorder="1" applyAlignment="1" applyProtection="1">
      <alignment wrapText="1"/>
      <protection/>
    </xf>
    <xf numFmtId="0" fontId="0" fillId="0" borderId="7" xfId="0" applyBorder="1" applyAlignment="1" applyProtection="1">
      <alignment horizontal="center"/>
      <protection/>
    </xf>
    <xf numFmtId="165" fontId="0" fillId="0" borderId="7" xfId="0" applyNumberFormat="1" applyBorder="1" applyAlignment="1" applyProtection="1">
      <alignment horizontal="center"/>
      <protection/>
    </xf>
    <xf numFmtId="0" fontId="0" fillId="0" borderId="5" xfId="0" applyBorder="1" applyProtection="1">
      <protection/>
    </xf>
    <xf numFmtId="0" fontId="0" fillId="0" borderId="0" xfId="0" applyBorder="1" applyProtection="1">
      <protection/>
    </xf>
    <xf numFmtId="0" fontId="8" fillId="0" borderId="7" xfId="0" applyFont="1" applyBorder="1" applyAlignment="1" applyProtection="1">
      <alignment wrapText="1"/>
      <protection/>
    </xf>
    <xf numFmtId="0" fontId="7" fillId="2" borderId="12" xfId="0" applyFont="1" applyFill="1" applyBorder="1" applyProtection="1">
      <protection/>
    </xf>
    <xf numFmtId="0" fontId="7" fillId="2" borderId="7" xfId="0" applyFont="1" applyFill="1" applyBorder="1" applyAlignment="1" applyProtection="1">
      <alignment horizontal="right"/>
      <protection/>
    </xf>
    <xf numFmtId="0" fontId="7" fillId="2" borderId="13" xfId="0" applyFont="1" applyFill="1" applyBorder="1" applyProtection="1">
      <protection/>
    </xf>
    <xf numFmtId="0" fontId="7" fillId="2" borderId="7" xfId="0" applyFont="1" applyFill="1" applyBorder="1" applyProtection="1">
      <protection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Protection="1">
      <protection/>
    </xf>
    <xf numFmtId="0" fontId="0" fillId="0" borderId="16" xfId="0" applyBorder="1" applyProtection="1"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E12" sqref="A10:E12"/>
    </sheetView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6" t="s">
        <v>2</v>
      </c>
      <c r="C2" s="3"/>
      <c r="D2" s="3"/>
      <c r="E2" s="3"/>
    </row>
    <row r="3" spans="1:5" ht="15">
      <c r="A3" s="3"/>
      <c r="B3" s="47"/>
      <c r="C3" s="3"/>
      <c r="D3" s="3"/>
      <c r="E3" s="3"/>
    </row>
    <row r="4" spans="1:5" ht="15">
      <c r="A4" s="3"/>
      <c r="B4" s="46" t="s">
        <v>3</v>
      </c>
      <c r="C4" s="47"/>
      <c r="D4" s="47"/>
      <c r="E4" s="47"/>
    </row>
    <row r="5" spans="1:5" ht="15">
      <c r="A5" s="3"/>
      <c r="B5" s="3"/>
      <c r="C5" s="3"/>
      <c r="D5" s="3"/>
      <c r="E5" s="3"/>
    </row>
    <row r="6" spans="1:5" ht="15">
      <c r="A6" s="3"/>
      <c r="B6" s="4" t="s">
        <v>4</v>
      </c>
      <c r="C6" s="5">
        <f>SUM(C10:C12)</f>
        <v>0</v>
      </c>
      <c r="D6" s="3"/>
      <c r="E6" s="3"/>
    </row>
    <row r="7" spans="1:5" ht="15">
      <c r="A7" s="3"/>
      <c r="B7" s="4" t="s">
        <v>5</v>
      </c>
      <c r="C7" s="5">
        <f>SUM(E10:E12)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ht="15">
      <c r="A10" s="7" t="s">
        <v>11</v>
      </c>
      <c r="B10" s="7" t="s">
        <v>12</v>
      </c>
      <c r="C10" s="8">
        <f>'_02'!I3</f>
        <v>0</v>
      </c>
      <c r="D10" s="8">
        <f>SUMIFS('_02'!O:O,'_02'!A:A,"P")</f>
        <v>0</v>
      </c>
      <c r="E10" s="8">
        <f>C10+D10</f>
        <v>0</v>
      </c>
    </row>
    <row r="11" spans="1:5" ht="25.5">
      <c r="A11" s="7" t="s">
        <v>13</v>
      </c>
      <c r="B11" s="7" t="s">
        <v>14</v>
      </c>
      <c r="C11" s="8">
        <f>'001'!I3</f>
        <v>0</v>
      </c>
      <c r="D11" s="8">
        <f>SUMIFS('001'!O:O,'001'!A:A,"P")</f>
        <v>0</v>
      </c>
      <c r="E11" s="8">
        <f>C11+D11</f>
        <v>0</v>
      </c>
    </row>
    <row r="12" spans="1:5" ht="15">
      <c r="A12" s="7" t="s">
        <v>15</v>
      </c>
      <c r="B12" s="7" t="s">
        <v>16</v>
      </c>
      <c r="C12" s="8">
        <f>'201'!I3</f>
        <v>0</v>
      </c>
      <c r="D12" s="8">
        <f>SUMIFS('201'!O:O,'201'!A:A,"P")</f>
        <v>0</v>
      </c>
      <c r="E12" s="8">
        <f>C12+D12</f>
        <v>0</v>
      </c>
    </row>
  </sheetData>
  <sheetProtection sheet="1" objects="1" scenarios="1"/>
  <mergeCells count="2">
    <mergeCell ref="B2:B3"/>
    <mergeCell ref="B4:E4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workbookViewId="0" topLeftCell="B55">
      <selection activeCell="H65" sqref="H65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0.25">
      <c r="A2" s="1"/>
      <c r="B2" s="13"/>
      <c r="C2" s="14"/>
      <c r="D2" s="14"/>
      <c r="E2" s="15" t="s">
        <v>17</v>
      </c>
      <c r="F2" s="14"/>
      <c r="G2" s="14"/>
      <c r="H2" s="14"/>
      <c r="I2" s="14"/>
      <c r="J2" s="16"/>
    </row>
    <row r="3" spans="1:16" ht="15">
      <c r="A3" s="3" t="s">
        <v>18</v>
      </c>
      <c r="B3" s="17" t="s">
        <v>19</v>
      </c>
      <c r="C3" s="48" t="s">
        <v>20</v>
      </c>
      <c r="D3" s="49"/>
      <c r="E3" s="18" t="s">
        <v>16</v>
      </c>
      <c r="F3" s="14"/>
      <c r="G3" s="14"/>
      <c r="H3" s="19" t="s">
        <v>11</v>
      </c>
      <c r="I3" s="20">
        <f>SUMIFS(I8:I66,A8:A66,"SD")</f>
        <v>0</v>
      </c>
      <c r="J3" s="16"/>
      <c r="O3">
        <v>0</v>
      </c>
      <c r="P3">
        <v>2</v>
      </c>
    </row>
    <row r="4" spans="1:16" ht="15">
      <c r="A4" s="3" t="s">
        <v>21</v>
      </c>
      <c r="B4" s="17" t="s">
        <v>22</v>
      </c>
      <c r="C4" s="48" t="s">
        <v>11</v>
      </c>
      <c r="D4" s="49"/>
      <c r="E4" s="18" t="s">
        <v>12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50" t="s">
        <v>23</v>
      </c>
      <c r="B5" s="51" t="s">
        <v>24</v>
      </c>
      <c r="C5" s="52" t="s">
        <v>25</v>
      </c>
      <c r="D5" s="52" t="s">
        <v>26</v>
      </c>
      <c r="E5" s="52" t="s">
        <v>27</v>
      </c>
      <c r="F5" s="52" t="s">
        <v>28</v>
      </c>
      <c r="G5" s="52" t="s">
        <v>29</v>
      </c>
      <c r="H5" s="52" t="s">
        <v>30</v>
      </c>
      <c r="I5" s="52"/>
      <c r="J5" s="53" t="s">
        <v>31</v>
      </c>
      <c r="O5">
        <v>0.21</v>
      </c>
    </row>
    <row r="6" spans="1:10" ht="15">
      <c r="A6" s="50"/>
      <c r="B6" s="51"/>
      <c r="C6" s="52"/>
      <c r="D6" s="52"/>
      <c r="E6" s="52"/>
      <c r="F6" s="52"/>
      <c r="G6" s="52"/>
      <c r="H6" s="6" t="s">
        <v>32</v>
      </c>
      <c r="I6" s="6" t="s">
        <v>33</v>
      </c>
      <c r="J6" s="53"/>
    </row>
    <row r="7" spans="1:10" ht="15">
      <c r="A7" s="23">
        <v>0</v>
      </c>
      <c r="B7" s="21">
        <v>1</v>
      </c>
      <c r="C7" s="24">
        <v>2</v>
      </c>
      <c r="D7" s="6">
        <v>3</v>
      </c>
      <c r="E7" s="24">
        <v>4</v>
      </c>
      <c r="F7" s="6">
        <v>5</v>
      </c>
      <c r="G7" s="6">
        <v>6</v>
      </c>
      <c r="H7" s="6">
        <v>7</v>
      </c>
      <c r="I7" s="24">
        <v>8</v>
      </c>
      <c r="J7" s="22">
        <v>9</v>
      </c>
    </row>
    <row r="8" spans="1:10" ht="15">
      <c r="A8" s="25" t="s">
        <v>34</v>
      </c>
      <c r="B8" s="26"/>
      <c r="C8" s="27" t="s">
        <v>35</v>
      </c>
      <c r="D8" s="28"/>
      <c r="E8" s="25" t="s">
        <v>12</v>
      </c>
      <c r="F8" s="28"/>
      <c r="G8" s="28"/>
      <c r="H8" s="28"/>
      <c r="I8" s="29">
        <f>SUMIFS(I9:I53,A9:A53,"P")</f>
        <v>0</v>
      </c>
      <c r="J8" s="30"/>
    </row>
    <row r="9" spans="1:16" ht="15">
      <c r="A9" s="31" t="s">
        <v>36</v>
      </c>
      <c r="B9" s="31">
        <v>1</v>
      </c>
      <c r="C9" s="32" t="s">
        <v>37</v>
      </c>
      <c r="D9" s="31" t="s">
        <v>38</v>
      </c>
      <c r="E9" s="33" t="s">
        <v>39</v>
      </c>
      <c r="F9" s="34" t="s">
        <v>40</v>
      </c>
      <c r="G9" s="35">
        <v>1</v>
      </c>
      <c r="H9" s="36">
        <v>0</v>
      </c>
      <c r="I9" s="36">
        <f>ROUND(G9*H9,P4)</f>
        <v>0</v>
      </c>
      <c r="J9" s="34" t="s">
        <v>41</v>
      </c>
      <c r="O9" s="37">
        <f>I9*0.21</f>
        <v>0</v>
      </c>
      <c r="P9">
        <v>3</v>
      </c>
    </row>
    <row r="10" spans="1:10" ht="15">
      <c r="A10" s="31" t="s">
        <v>42</v>
      </c>
      <c r="B10" s="38"/>
      <c r="C10" s="39"/>
      <c r="D10" s="39"/>
      <c r="E10" s="33" t="s">
        <v>43</v>
      </c>
      <c r="F10" s="39"/>
      <c r="G10" s="39"/>
      <c r="H10" s="39"/>
      <c r="I10" s="39"/>
      <c r="J10" s="40"/>
    </row>
    <row r="11" spans="1:10" ht="60">
      <c r="A11" s="31" t="s">
        <v>44</v>
      </c>
      <c r="B11" s="38"/>
      <c r="C11" s="39"/>
      <c r="D11" s="39"/>
      <c r="E11" s="33" t="s">
        <v>45</v>
      </c>
      <c r="F11" s="39"/>
      <c r="G11" s="39"/>
      <c r="H11" s="39"/>
      <c r="I11" s="39"/>
      <c r="J11" s="40"/>
    </row>
    <row r="12" spans="1:16" ht="15">
      <c r="A12" s="31" t="s">
        <v>36</v>
      </c>
      <c r="B12" s="31">
        <v>2</v>
      </c>
      <c r="C12" s="32" t="s">
        <v>46</v>
      </c>
      <c r="D12" s="31" t="s">
        <v>38</v>
      </c>
      <c r="E12" s="33" t="s">
        <v>47</v>
      </c>
      <c r="F12" s="34" t="s">
        <v>40</v>
      </c>
      <c r="G12" s="35">
        <v>1</v>
      </c>
      <c r="H12" s="36">
        <v>0</v>
      </c>
      <c r="I12" s="36">
        <f>ROUND(G12*H12,P4)</f>
        <v>0</v>
      </c>
      <c r="J12" s="34" t="s">
        <v>41</v>
      </c>
      <c r="O12" s="37">
        <f>I12*0.21</f>
        <v>0</v>
      </c>
      <c r="P12">
        <v>3</v>
      </c>
    </row>
    <row r="13" spans="1:10" ht="60">
      <c r="A13" s="31" t="s">
        <v>42</v>
      </c>
      <c r="B13" s="38"/>
      <c r="C13" s="39"/>
      <c r="D13" s="39"/>
      <c r="E13" s="33" t="s">
        <v>48</v>
      </c>
      <c r="F13" s="39"/>
      <c r="G13" s="39"/>
      <c r="H13" s="39"/>
      <c r="I13" s="39"/>
      <c r="J13" s="40"/>
    </row>
    <row r="14" spans="1:10" ht="30">
      <c r="A14" s="31" t="s">
        <v>44</v>
      </c>
      <c r="B14" s="38"/>
      <c r="C14" s="39"/>
      <c r="D14" s="39"/>
      <c r="E14" s="33" t="s">
        <v>49</v>
      </c>
      <c r="F14" s="39"/>
      <c r="G14" s="39"/>
      <c r="H14" s="39"/>
      <c r="I14" s="39"/>
      <c r="J14" s="40"/>
    </row>
    <row r="15" spans="1:16" ht="15">
      <c r="A15" s="31" t="s">
        <v>36</v>
      </c>
      <c r="B15" s="31">
        <v>3</v>
      </c>
      <c r="C15" s="32" t="s">
        <v>50</v>
      </c>
      <c r="D15" s="31" t="s">
        <v>51</v>
      </c>
      <c r="E15" s="33" t="s">
        <v>52</v>
      </c>
      <c r="F15" s="34" t="s">
        <v>40</v>
      </c>
      <c r="G15" s="35">
        <v>1</v>
      </c>
      <c r="H15" s="36">
        <v>0</v>
      </c>
      <c r="I15" s="36">
        <f>ROUND(G15*H15,P4)</f>
        <v>0</v>
      </c>
      <c r="J15" s="34" t="s">
        <v>41</v>
      </c>
      <c r="O15" s="37">
        <f>I15*0.21</f>
        <v>0</v>
      </c>
      <c r="P15">
        <v>3</v>
      </c>
    </row>
    <row r="16" spans="1:10" ht="15">
      <c r="A16" s="31" t="s">
        <v>42</v>
      </c>
      <c r="B16" s="38"/>
      <c r="C16" s="39"/>
      <c r="D16" s="39"/>
      <c r="E16" s="33" t="s">
        <v>53</v>
      </c>
      <c r="F16" s="39"/>
      <c r="G16" s="39"/>
      <c r="H16" s="39"/>
      <c r="I16" s="39"/>
      <c r="J16" s="40"/>
    </row>
    <row r="17" spans="1:10" ht="60">
      <c r="A17" s="31" t="s">
        <v>44</v>
      </c>
      <c r="B17" s="38"/>
      <c r="C17" s="39"/>
      <c r="D17" s="39"/>
      <c r="E17" s="33" t="s">
        <v>54</v>
      </c>
      <c r="F17" s="39"/>
      <c r="G17" s="39"/>
      <c r="H17" s="39"/>
      <c r="I17" s="39"/>
      <c r="J17" s="40"/>
    </row>
    <row r="18" spans="1:16" ht="15">
      <c r="A18" s="31" t="s">
        <v>36</v>
      </c>
      <c r="B18" s="31">
        <v>4</v>
      </c>
      <c r="C18" s="32" t="s">
        <v>50</v>
      </c>
      <c r="D18" s="31" t="s">
        <v>55</v>
      </c>
      <c r="E18" s="33" t="s">
        <v>52</v>
      </c>
      <c r="F18" s="34" t="s">
        <v>40</v>
      </c>
      <c r="G18" s="35">
        <v>1</v>
      </c>
      <c r="H18" s="36">
        <v>0</v>
      </c>
      <c r="I18" s="36">
        <f>ROUND(G18*H18,P4)</f>
        <v>0</v>
      </c>
      <c r="J18" s="34" t="s">
        <v>41</v>
      </c>
      <c r="O18" s="37">
        <f>I18*0.21</f>
        <v>0</v>
      </c>
      <c r="P18">
        <v>3</v>
      </c>
    </row>
    <row r="19" spans="1:10" ht="15">
      <c r="A19" s="31" t="s">
        <v>42</v>
      </c>
      <c r="B19" s="38"/>
      <c r="C19" s="39"/>
      <c r="D19" s="39"/>
      <c r="E19" s="33" t="s">
        <v>56</v>
      </c>
      <c r="F19" s="39"/>
      <c r="G19" s="39"/>
      <c r="H19" s="39"/>
      <c r="I19" s="39"/>
      <c r="J19" s="40"/>
    </row>
    <row r="20" spans="1:10" ht="60">
      <c r="A20" s="31" t="s">
        <v>44</v>
      </c>
      <c r="B20" s="38"/>
      <c r="C20" s="39"/>
      <c r="D20" s="39"/>
      <c r="E20" s="33" t="s">
        <v>54</v>
      </c>
      <c r="F20" s="39"/>
      <c r="G20" s="39"/>
      <c r="H20" s="39"/>
      <c r="I20" s="39"/>
      <c r="J20" s="40"/>
    </row>
    <row r="21" spans="1:16" ht="15">
      <c r="A21" s="31" t="s">
        <v>36</v>
      </c>
      <c r="B21" s="31">
        <v>5</v>
      </c>
      <c r="C21" s="32" t="s">
        <v>50</v>
      </c>
      <c r="D21" s="31" t="s">
        <v>57</v>
      </c>
      <c r="E21" s="33" t="s">
        <v>52</v>
      </c>
      <c r="F21" s="34" t="s">
        <v>40</v>
      </c>
      <c r="G21" s="35">
        <v>1</v>
      </c>
      <c r="H21" s="36">
        <v>0</v>
      </c>
      <c r="I21" s="36">
        <f>ROUND(G21*H21,P4)</f>
        <v>0</v>
      </c>
      <c r="J21" s="34" t="s">
        <v>41</v>
      </c>
      <c r="O21" s="37">
        <f>I21*0.21</f>
        <v>0</v>
      </c>
      <c r="P21">
        <v>3</v>
      </c>
    </row>
    <row r="22" spans="1:10" ht="15">
      <c r="A22" s="31" t="s">
        <v>42</v>
      </c>
      <c r="B22" s="38"/>
      <c r="C22" s="39"/>
      <c r="D22" s="39"/>
      <c r="E22" s="33" t="s">
        <v>58</v>
      </c>
      <c r="F22" s="39"/>
      <c r="G22" s="39"/>
      <c r="H22" s="39"/>
      <c r="I22" s="39"/>
      <c r="J22" s="40"/>
    </row>
    <row r="23" spans="1:10" ht="60">
      <c r="A23" s="31" t="s">
        <v>44</v>
      </c>
      <c r="B23" s="38"/>
      <c r="C23" s="39"/>
      <c r="D23" s="39"/>
      <c r="E23" s="33" t="s">
        <v>54</v>
      </c>
      <c r="F23" s="39"/>
      <c r="G23" s="39"/>
      <c r="H23" s="39"/>
      <c r="I23" s="39"/>
      <c r="J23" s="40"/>
    </row>
    <row r="24" spans="1:16" ht="15">
      <c r="A24" s="31" t="s">
        <v>36</v>
      </c>
      <c r="B24" s="31">
        <v>6</v>
      </c>
      <c r="C24" s="32" t="s">
        <v>59</v>
      </c>
      <c r="D24" s="31" t="s">
        <v>38</v>
      </c>
      <c r="E24" s="33" t="s">
        <v>60</v>
      </c>
      <c r="F24" s="34" t="s">
        <v>61</v>
      </c>
      <c r="G24" s="35">
        <v>1</v>
      </c>
      <c r="H24" s="36">
        <v>0</v>
      </c>
      <c r="I24" s="36">
        <f>ROUND(G24*H24,P4)</f>
        <v>0</v>
      </c>
      <c r="J24" s="34" t="s">
        <v>41</v>
      </c>
      <c r="O24" s="37">
        <f>I24*0.21</f>
        <v>0</v>
      </c>
      <c r="P24">
        <v>3</v>
      </c>
    </row>
    <row r="25" spans="1:10" ht="15">
      <c r="A25" s="31" t="s">
        <v>42</v>
      </c>
      <c r="B25" s="38"/>
      <c r="C25" s="39"/>
      <c r="D25" s="39"/>
      <c r="E25" s="33" t="s">
        <v>62</v>
      </c>
      <c r="F25" s="39"/>
      <c r="G25" s="39"/>
      <c r="H25" s="39"/>
      <c r="I25" s="39"/>
      <c r="J25" s="40"/>
    </row>
    <row r="26" spans="1:10" ht="30">
      <c r="A26" s="31" t="s">
        <v>44</v>
      </c>
      <c r="B26" s="38"/>
      <c r="C26" s="39"/>
      <c r="D26" s="39"/>
      <c r="E26" s="33" t="s">
        <v>63</v>
      </c>
      <c r="F26" s="39"/>
      <c r="G26" s="39"/>
      <c r="H26" s="39"/>
      <c r="I26" s="39"/>
      <c r="J26" s="40"/>
    </row>
    <row r="27" spans="1:16" ht="15">
      <c r="A27" s="31" t="s">
        <v>36</v>
      </c>
      <c r="B27" s="31">
        <v>7</v>
      </c>
      <c r="C27" s="32" t="s">
        <v>64</v>
      </c>
      <c r="D27" s="31" t="s">
        <v>38</v>
      </c>
      <c r="E27" s="33" t="s">
        <v>65</v>
      </c>
      <c r="F27" s="34" t="s">
        <v>40</v>
      </c>
      <c r="G27" s="35">
        <v>1</v>
      </c>
      <c r="H27" s="36">
        <v>0</v>
      </c>
      <c r="I27" s="36">
        <f>ROUND(G27*H27,P4)</f>
        <v>0</v>
      </c>
      <c r="J27" s="34" t="s">
        <v>41</v>
      </c>
      <c r="O27" s="37">
        <f>I27*0.21</f>
        <v>0</v>
      </c>
      <c r="P27">
        <v>3</v>
      </c>
    </row>
    <row r="28" spans="1:10" ht="30">
      <c r="A28" s="31" t="s">
        <v>42</v>
      </c>
      <c r="B28" s="38"/>
      <c r="C28" s="39"/>
      <c r="D28" s="39"/>
      <c r="E28" s="33" t="s">
        <v>66</v>
      </c>
      <c r="F28" s="39"/>
      <c r="G28" s="39"/>
      <c r="H28" s="39"/>
      <c r="I28" s="39"/>
      <c r="J28" s="40"/>
    </row>
    <row r="29" spans="1:10" ht="30">
      <c r="A29" s="31" t="s">
        <v>44</v>
      </c>
      <c r="B29" s="38"/>
      <c r="C29" s="39"/>
      <c r="D29" s="39"/>
      <c r="E29" s="33" t="s">
        <v>63</v>
      </c>
      <c r="F29" s="39"/>
      <c r="G29" s="39"/>
      <c r="H29" s="39"/>
      <c r="I29" s="39"/>
      <c r="J29" s="40"/>
    </row>
    <row r="30" spans="1:16" ht="30">
      <c r="A30" s="31" t="s">
        <v>36</v>
      </c>
      <c r="B30" s="31">
        <v>8</v>
      </c>
      <c r="C30" s="32" t="s">
        <v>67</v>
      </c>
      <c r="D30" s="31" t="s">
        <v>38</v>
      </c>
      <c r="E30" s="33" t="s">
        <v>68</v>
      </c>
      <c r="F30" s="34" t="s">
        <v>40</v>
      </c>
      <c r="G30" s="35">
        <v>1</v>
      </c>
      <c r="H30" s="36">
        <v>0</v>
      </c>
      <c r="I30" s="36">
        <f>ROUND(G30*H30,P4)</f>
        <v>0</v>
      </c>
      <c r="J30" s="34" t="s">
        <v>41</v>
      </c>
      <c r="O30" s="37">
        <f>I30*0.21</f>
        <v>0</v>
      </c>
      <c r="P30">
        <v>3</v>
      </c>
    </row>
    <row r="31" spans="1:10" ht="15">
      <c r="A31" s="31" t="s">
        <v>42</v>
      </c>
      <c r="B31" s="38"/>
      <c r="C31" s="39"/>
      <c r="D31" s="39"/>
      <c r="E31" s="33" t="s">
        <v>69</v>
      </c>
      <c r="F31" s="39"/>
      <c r="G31" s="39"/>
      <c r="H31" s="39"/>
      <c r="I31" s="39"/>
      <c r="J31" s="40"/>
    </row>
    <row r="32" spans="1:10" ht="30">
      <c r="A32" s="31" t="s">
        <v>44</v>
      </c>
      <c r="B32" s="38"/>
      <c r="C32" s="39"/>
      <c r="D32" s="39"/>
      <c r="E32" s="33" t="s">
        <v>63</v>
      </c>
      <c r="F32" s="39"/>
      <c r="G32" s="39"/>
      <c r="H32" s="39"/>
      <c r="I32" s="39"/>
      <c r="J32" s="40"/>
    </row>
    <row r="33" spans="1:16" ht="15">
      <c r="A33" s="31" t="s">
        <v>36</v>
      </c>
      <c r="B33" s="31">
        <v>9</v>
      </c>
      <c r="C33" s="32" t="s">
        <v>70</v>
      </c>
      <c r="D33" s="31" t="s">
        <v>38</v>
      </c>
      <c r="E33" s="33" t="s">
        <v>71</v>
      </c>
      <c r="F33" s="34" t="s">
        <v>40</v>
      </c>
      <c r="G33" s="35">
        <v>1</v>
      </c>
      <c r="H33" s="36">
        <v>0</v>
      </c>
      <c r="I33" s="36">
        <f>ROUND(G33*H33,P4)</f>
        <v>0</v>
      </c>
      <c r="J33" s="34" t="s">
        <v>41</v>
      </c>
      <c r="O33" s="37">
        <f>I33*0.21</f>
        <v>0</v>
      </c>
      <c r="P33">
        <v>3</v>
      </c>
    </row>
    <row r="34" spans="1:10" ht="15">
      <c r="A34" s="31" t="s">
        <v>42</v>
      </c>
      <c r="B34" s="38"/>
      <c r="C34" s="39"/>
      <c r="D34" s="39"/>
      <c r="E34" s="33" t="s">
        <v>72</v>
      </c>
      <c r="F34" s="39"/>
      <c r="G34" s="39"/>
      <c r="H34" s="39"/>
      <c r="I34" s="39"/>
      <c r="J34" s="40"/>
    </row>
    <row r="35" spans="1:10" ht="105">
      <c r="A35" s="31" t="s">
        <v>44</v>
      </c>
      <c r="B35" s="38"/>
      <c r="C35" s="39"/>
      <c r="D35" s="39"/>
      <c r="E35" s="33" t="s">
        <v>73</v>
      </c>
      <c r="F35" s="39"/>
      <c r="G35" s="39"/>
      <c r="H35" s="39"/>
      <c r="I35" s="39"/>
      <c r="J35" s="40"/>
    </row>
    <row r="36" spans="1:16" ht="15">
      <c r="A36" s="31" t="s">
        <v>36</v>
      </c>
      <c r="B36" s="31">
        <v>10</v>
      </c>
      <c r="C36" s="32" t="s">
        <v>74</v>
      </c>
      <c r="D36" s="31" t="s">
        <v>38</v>
      </c>
      <c r="E36" s="33" t="s">
        <v>75</v>
      </c>
      <c r="F36" s="34" t="s">
        <v>40</v>
      </c>
      <c r="G36" s="35">
        <v>1</v>
      </c>
      <c r="H36" s="36">
        <v>0</v>
      </c>
      <c r="I36" s="36">
        <f>ROUND(G36*H36,P4)</f>
        <v>0</v>
      </c>
      <c r="J36" s="34" t="s">
        <v>41</v>
      </c>
      <c r="O36" s="37">
        <f>I36*0.21</f>
        <v>0</v>
      </c>
      <c r="P36">
        <v>3</v>
      </c>
    </row>
    <row r="37" spans="1:10" ht="15">
      <c r="A37" s="31" t="s">
        <v>42</v>
      </c>
      <c r="B37" s="38"/>
      <c r="C37" s="39"/>
      <c r="D37" s="39"/>
      <c r="E37" s="33" t="s">
        <v>76</v>
      </c>
      <c r="F37" s="39"/>
      <c r="G37" s="39"/>
      <c r="H37" s="39"/>
      <c r="I37" s="39"/>
      <c r="J37" s="40"/>
    </row>
    <row r="38" spans="1:10" ht="75">
      <c r="A38" s="31" t="s">
        <v>44</v>
      </c>
      <c r="B38" s="38"/>
      <c r="C38" s="39"/>
      <c r="D38" s="39"/>
      <c r="E38" s="33" t="s">
        <v>77</v>
      </c>
      <c r="F38" s="39"/>
      <c r="G38" s="39"/>
      <c r="H38" s="39"/>
      <c r="I38" s="39"/>
      <c r="J38" s="40"/>
    </row>
    <row r="39" spans="1:16" ht="15">
      <c r="A39" s="31" t="s">
        <v>36</v>
      </c>
      <c r="B39" s="31">
        <v>11</v>
      </c>
      <c r="C39" s="32" t="s">
        <v>78</v>
      </c>
      <c r="D39" s="31" t="s">
        <v>38</v>
      </c>
      <c r="E39" s="33" t="s">
        <v>79</v>
      </c>
      <c r="F39" s="34" t="s">
        <v>61</v>
      </c>
      <c r="G39" s="35">
        <v>1</v>
      </c>
      <c r="H39" s="36">
        <v>0</v>
      </c>
      <c r="I39" s="36">
        <f>ROUND(G39*H39,P4)</f>
        <v>0</v>
      </c>
      <c r="J39" s="34" t="s">
        <v>41</v>
      </c>
      <c r="O39" s="37">
        <f>I39*0.21</f>
        <v>0</v>
      </c>
      <c r="P39">
        <v>3</v>
      </c>
    </row>
    <row r="40" spans="1:10" ht="15">
      <c r="A40" s="31" t="s">
        <v>42</v>
      </c>
      <c r="B40" s="38"/>
      <c r="C40" s="39"/>
      <c r="D40" s="39"/>
      <c r="E40" s="33" t="s">
        <v>80</v>
      </c>
      <c r="F40" s="39"/>
      <c r="G40" s="39"/>
      <c r="H40" s="39"/>
      <c r="I40" s="39"/>
      <c r="J40" s="40"/>
    </row>
    <row r="41" spans="1:10" ht="90">
      <c r="A41" s="31" t="s">
        <v>44</v>
      </c>
      <c r="B41" s="38"/>
      <c r="C41" s="39"/>
      <c r="D41" s="39"/>
      <c r="E41" s="33" t="s">
        <v>81</v>
      </c>
      <c r="F41" s="39"/>
      <c r="G41" s="39"/>
      <c r="H41" s="39"/>
      <c r="I41" s="39"/>
      <c r="J41" s="40"/>
    </row>
    <row r="42" spans="1:16" ht="15">
      <c r="A42" s="31" t="s">
        <v>36</v>
      </c>
      <c r="B42" s="31">
        <v>12</v>
      </c>
      <c r="C42" s="32" t="s">
        <v>82</v>
      </c>
      <c r="D42" s="31" t="s">
        <v>38</v>
      </c>
      <c r="E42" s="33" t="s">
        <v>83</v>
      </c>
      <c r="F42" s="34" t="s">
        <v>40</v>
      </c>
      <c r="G42" s="35">
        <v>1</v>
      </c>
      <c r="H42" s="36">
        <v>0</v>
      </c>
      <c r="I42" s="36">
        <f>ROUND(G42*H42,P4)</f>
        <v>0</v>
      </c>
      <c r="J42" s="34" t="s">
        <v>41</v>
      </c>
      <c r="O42" s="37">
        <f>I42*0.21</f>
        <v>0</v>
      </c>
      <c r="P42">
        <v>3</v>
      </c>
    </row>
    <row r="43" spans="1:10" ht="15">
      <c r="A43" s="31" t="s">
        <v>42</v>
      </c>
      <c r="B43" s="38"/>
      <c r="C43" s="39"/>
      <c r="D43" s="39"/>
      <c r="E43" s="33" t="s">
        <v>84</v>
      </c>
      <c r="F43" s="39"/>
      <c r="G43" s="39"/>
      <c r="H43" s="39"/>
      <c r="I43" s="39"/>
      <c r="J43" s="40"/>
    </row>
    <row r="44" spans="1:10" ht="30">
      <c r="A44" s="31" t="s">
        <v>44</v>
      </c>
      <c r="B44" s="38"/>
      <c r="C44" s="39"/>
      <c r="D44" s="39"/>
      <c r="E44" s="33" t="s">
        <v>85</v>
      </c>
      <c r="F44" s="39"/>
      <c r="G44" s="39"/>
      <c r="H44" s="39"/>
      <c r="I44" s="39"/>
      <c r="J44" s="40"/>
    </row>
    <row r="45" spans="1:16" ht="15">
      <c r="A45" s="31" t="s">
        <v>36</v>
      </c>
      <c r="B45" s="31">
        <v>13</v>
      </c>
      <c r="C45" s="32" t="s">
        <v>86</v>
      </c>
      <c r="D45" s="31" t="s">
        <v>38</v>
      </c>
      <c r="E45" s="33" t="s">
        <v>87</v>
      </c>
      <c r="F45" s="34" t="s">
        <v>40</v>
      </c>
      <c r="G45" s="35">
        <v>1</v>
      </c>
      <c r="H45" s="36">
        <v>0</v>
      </c>
      <c r="I45" s="36">
        <f>ROUND(G45*H45,P4)</f>
        <v>0</v>
      </c>
      <c r="J45" s="34" t="s">
        <v>41</v>
      </c>
      <c r="O45" s="37">
        <f>I45*0.21</f>
        <v>0</v>
      </c>
      <c r="P45">
        <v>3</v>
      </c>
    </row>
    <row r="46" spans="1:10" ht="45">
      <c r="A46" s="31" t="s">
        <v>42</v>
      </c>
      <c r="B46" s="38"/>
      <c r="C46" s="39"/>
      <c r="D46" s="39"/>
      <c r="E46" s="33" t="s">
        <v>88</v>
      </c>
      <c r="F46" s="39"/>
      <c r="G46" s="39"/>
      <c r="H46" s="39"/>
      <c r="I46" s="39"/>
      <c r="J46" s="40"/>
    </row>
    <row r="47" spans="1:10" ht="105">
      <c r="A47" s="31" t="s">
        <v>44</v>
      </c>
      <c r="B47" s="38"/>
      <c r="C47" s="39"/>
      <c r="D47" s="39"/>
      <c r="E47" s="33" t="s">
        <v>89</v>
      </c>
      <c r="F47" s="39"/>
      <c r="G47" s="39"/>
      <c r="H47" s="39"/>
      <c r="I47" s="39"/>
      <c r="J47" s="40"/>
    </row>
    <row r="48" spans="1:16" ht="15">
      <c r="A48" s="31" t="s">
        <v>36</v>
      </c>
      <c r="B48" s="31">
        <v>14</v>
      </c>
      <c r="C48" s="32" t="s">
        <v>90</v>
      </c>
      <c r="D48" s="31" t="s">
        <v>38</v>
      </c>
      <c r="E48" s="33" t="s">
        <v>91</v>
      </c>
      <c r="F48" s="34" t="s">
        <v>40</v>
      </c>
      <c r="G48" s="35">
        <v>1</v>
      </c>
      <c r="H48" s="36">
        <v>0</v>
      </c>
      <c r="I48" s="36">
        <f>ROUND(G48*H48,P4)</f>
        <v>0</v>
      </c>
      <c r="J48" s="34" t="s">
        <v>41</v>
      </c>
      <c r="O48" s="37">
        <f>I48*0.21</f>
        <v>0</v>
      </c>
      <c r="P48">
        <v>3</v>
      </c>
    </row>
    <row r="49" spans="1:10" ht="15">
      <c r="A49" s="31" t="s">
        <v>42</v>
      </c>
      <c r="B49" s="38"/>
      <c r="C49" s="39"/>
      <c r="D49" s="39"/>
      <c r="E49" s="41" t="s">
        <v>38</v>
      </c>
      <c r="F49" s="39"/>
      <c r="G49" s="39"/>
      <c r="H49" s="39"/>
      <c r="I49" s="39"/>
      <c r="J49" s="40"/>
    </row>
    <row r="50" spans="1:10" ht="30">
      <c r="A50" s="31" t="s">
        <v>44</v>
      </c>
      <c r="B50" s="38"/>
      <c r="C50" s="39"/>
      <c r="D50" s="39"/>
      <c r="E50" s="33" t="s">
        <v>92</v>
      </c>
      <c r="F50" s="39"/>
      <c r="G50" s="39"/>
      <c r="H50" s="39"/>
      <c r="I50" s="39"/>
      <c r="J50" s="40"/>
    </row>
    <row r="51" spans="1:16" ht="15">
      <c r="A51" s="31" t="s">
        <v>36</v>
      </c>
      <c r="B51" s="31">
        <v>15</v>
      </c>
      <c r="C51" s="32" t="s">
        <v>93</v>
      </c>
      <c r="D51" s="31" t="s">
        <v>38</v>
      </c>
      <c r="E51" s="33" t="s">
        <v>94</v>
      </c>
      <c r="F51" s="34" t="s">
        <v>40</v>
      </c>
      <c r="G51" s="35">
        <v>1</v>
      </c>
      <c r="H51" s="36">
        <v>0</v>
      </c>
      <c r="I51" s="36">
        <f>ROUND(G51*H51,P4)</f>
        <v>0</v>
      </c>
      <c r="J51" s="34" t="s">
        <v>41</v>
      </c>
      <c r="O51" s="37">
        <f>I51*0.21</f>
        <v>0</v>
      </c>
      <c r="P51">
        <v>3</v>
      </c>
    </row>
    <row r="52" spans="1:10" ht="105">
      <c r="A52" s="31" t="s">
        <v>42</v>
      </c>
      <c r="B52" s="38"/>
      <c r="C52" s="39"/>
      <c r="D52" s="39"/>
      <c r="E52" s="33" t="s">
        <v>95</v>
      </c>
      <c r="F52" s="39"/>
      <c r="G52" s="39"/>
      <c r="H52" s="39"/>
      <c r="I52" s="39"/>
      <c r="J52" s="40"/>
    </row>
    <row r="53" spans="1:10" ht="60">
      <c r="A53" s="31" t="s">
        <v>44</v>
      </c>
      <c r="B53" s="38"/>
      <c r="C53" s="39"/>
      <c r="D53" s="39"/>
      <c r="E53" s="33" t="s">
        <v>96</v>
      </c>
      <c r="F53" s="39"/>
      <c r="G53" s="39"/>
      <c r="H53" s="39"/>
      <c r="I53" s="39"/>
      <c r="J53" s="40"/>
    </row>
    <row r="54" spans="1:10" ht="15">
      <c r="A54" s="25" t="s">
        <v>34</v>
      </c>
      <c r="B54" s="26"/>
      <c r="C54" s="27" t="s">
        <v>97</v>
      </c>
      <c r="D54" s="28"/>
      <c r="E54" s="25" t="s">
        <v>98</v>
      </c>
      <c r="F54" s="28"/>
      <c r="G54" s="28"/>
      <c r="H54" s="28"/>
      <c r="I54" s="29">
        <f>SUMIFS(I55:I66,A55:A66,"P")</f>
        <v>0</v>
      </c>
      <c r="J54" s="30"/>
    </row>
    <row r="55" spans="1:16" ht="15">
      <c r="A55" s="31" t="s">
        <v>36</v>
      </c>
      <c r="B55" s="31">
        <v>16</v>
      </c>
      <c r="C55" s="32" t="s">
        <v>99</v>
      </c>
      <c r="D55" s="31" t="s">
        <v>38</v>
      </c>
      <c r="E55" s="33" t="s">
        <v>100</v>
      </c>
      <c r="F55" s="34" t="s">
        <v>101</v>
      </c>
      <c r="G55" s="35">
        <v>50</v>
      </c>
      <c r="H55" s="36">
        <v>0</v>
      </c>
      <c r="I55" s="36">
        <f>ROUND(G55*H55,P4)</f>
        <v>0</v>
      </c>
      <c r="J55" s="34" t="s">
        <v>41</v>
      </c>
      <c r="O55" s="37">
        <f>I55*0.21</f>
        <v>0</v>
      </c>
      <c r="P55">
        <v>3</v>
      </c>
    </row>
    <row r="56" spans="1:10" ht="15">
      <c r="A56" s="31" t="s">
        <v>42</v>
      </c>
      <c r="B56" s="38"/>
      <c r="C56" s="39"/>
      <c r="D56" s="39"/>
      <c r="E56" s="33" t="s">
        <v>102</v>
      </c>
      <c r="F56" s="39"/>
      <c r="G56" s="39"/>
      <c r="H56" s="39"/>
      <c r="I56" s="39"/>
      <c r="J56" s="40"/>
    </row>
    <row r="57" spans="1:10" ht="45">
      <c r="A57" s="31" t="s">
        <v>103</v>
      </c>
      <c r="B57" s="38"/>
      <c r="C57" s="39"/>
      <c r="D57" s="39"/>
      <c r="E57" s="42" t="s">
        <v>104</v>
      </c>
      <c r="F57" s="39"/>
      <c r="G57" s="39"/>
      <c r="H57" s="39"/>
      <c r="I57" s="39"/>
      <c r="J57" s="40"/>
    </row>
    <row r="58" spans="1:10" ht="75">
      <c r="A58" s="31" t="s">
        <v>44</v>
      </c>
      <c r="B58" s="38"/>
      <c r="C58" s="39"/>
      <c r="D58" s="39"/>
      <c r="E58" s="33" t="s">
        <v>105</v>
      </c>
      <c r="F58" s="39"/>
      <c r="G58" s="39"/>
      <c r="H58" s="39"/>
      <c r="I58" s="39"/>
      <c r="J58" s="40"/>
    </row>
    <row r="59" spans="1:16" ht="15">
      <c r="A59" s="31" t="s">
        <v>36</v>
      </c>
      <c r="B59" s="31">
        <v>17</v>
      </c>
      <c r="C59" s="32" t="s">
        <v>106</v>
      </c>
      <c r="D59" s="31" t="s">
        <v>38</v>
      </c>
      <c r="E59" s="33" t="s">
        <v>107</v>
      </c>
      <c r="F59" s="34" t="s">
        <v>101</v>
      </c>
      <c r="G59" s="35">
        <v>50</v>
      </c>
      <c r="H59" s="36">
        <v>0</v>
      </c>
      <c r="I59" s="36">
        <f>ROUND(G59*H59,P4)</f>
        <v>0</v>
      </c>
      <c r="J59" s="34" t="s">
        <v>41</v>
      </c>
      <c r="O59" s="37">
        <f>I59*0.21</f>
        <v>0</v>
      </c>
      <c r="P59">
        <v>3</v>
      </c>
    </row>
    <row r="60" spans="1:10" ht="15">
      <c r="A60" s="31" t="s">
        <v>42</v>
      </c>
      <c r="B60" s="38"/>
      <c r="C60" s="39"/>
      <c r="D60" s="39"/>
      <c r="E60" s="33" t="s">
        <v>108</v>
      </c>
      <c r="F60" s="39"/>
      <c r="G60" s="39"/>
      <c r="H60" s="39"/>
      <c r="I60" s="39"/>
      <c r="J60" s="40"/>
    </row>
    <row r="61" spans="1:10" ht="45">
      <c r="A61" s="31" t="s">
        <v>103</v>
      </c>
      <c r="B61" s="38"/>
      <c r="C61" s="39"/>
      <c r="D61" s="39"/>
      <c r="E61" s="42" t="s">
        <v>104</v>
      </c>
      <c r="F61" s="39"/>
      <c r="G61" s="39"/>
      <c r="H61" s="39"/>
      <c r="I61" s="39"/>
      <c r="J61" s="40"/>
    </row>
    <row r="62" spans="1:10" ht="30">
      <c r="A62" s="31" t="s">
        <v>44</v>
      </c>
      <c r="B62" s="38"/>
      <c r="C62" s="39"/>
      <c r="D62" s="39"/>
      <c r="E62" s="33" t="s">
        <v>109</v>
      </c>
      <c r="F62" s="39"/>
      <c r="G62" s="39"/>
      <c r="H62" s="39"/>
      <c r="I62" s="39"/>
      <c r="J62" s="40"/>
    </row>
    <row r="63" spans="1:16" ht="15">
      <c r="A63" s="31" t="s">
        <v>36</v>
      </c>
      <c r="B63" s="31">
        <v>18</v>
      </c>
      <c r="C63" s="32" t="s">
        <v>110</v>
      </c>
      <c r="D63" s="31" t="s">
        <v>38</v>
      </c>
      <c r="E63" s="33" t="s">
        <v>111</v>
      </c>
      <c r="F63" s="34" t="s">
        <v>112</v>
      </c>
      <c r="G63" s="35">
        <v>5600</v>
      </c>
      <c r="H63" s="36">
        <v>0</v>
      </c>
      <c r="I63" s="36">
        <f>ROUND(G63*H63,P4)</f>
        <v>0</v>
      </c>
      <c r="J63" s="34" t="s">
        <v>41</v>
      </c>
      <c r="O63" s="37">
        <f>I63*0.21</f>
        <v>0</v>
      </c>
      <c r="P63">
        <v>3</v>
      </c>
    </row>
    <row r="64" spans="1:10" ht="15">
      <c r="A64" s="31" t="s">
        <v>42</v>
      </c>
      <c r="B64" s="38"/>
      <c r="C64" s="39"/>
      <c r="D64" s="39"/>
      <c r="E64" s="33" t="s">
        <v>113</v>
      </c>
      <c r="F64" s="39"/>
      <c r="G64" s="39"/>
      <c r="H64" s="39"/>
      <c r="I64" s="39"/>
      <c r="J64" s="40"/>
    </row>
    <row r="65" spans="1:10" ht="45">
      <c r="A65" s="31" t="s">
        <v>103</v>
      </c>
      <c r="B65" s="38"/>
      <c r="C65" s="39"/>
      <c r="D65" s="39"/>
      <c r="E65" s="42" t="s">
        <v>114</v>
      </c>
      <c r="F65" s="39"/>
      <c r="G65" s="39"/>
      <c r="H65" s="39"/>
      <c r="I65" s="39"/>
      <c r="J65" s="40"/>
    </row>
    <row r="66" spans="1:10" ht="30">
      <c r="A66" s="31" t="s">
        <v>44</v>
      </c>
      <c r="B66" s="43"/>
      <c r="C66" s="44"/>
      <c r="D66" s="44"/>
      <c r="E66" s="33" t="s">
        <v>115</v>
      </c>
      <c r="F66" s="44"/>
      <c r="G66" s="44"/>
      <c r="H66" s="44"/>
      <c r="I66" s="44"/>
      <c r="J66" s="45"/>
    </row>
  </sheetData>
  <sheetProtection sheet="1" objects="1" scenarios="1"/>
  <protectedRanges>
    <protectedRange sqref="H9:I66" name="Oblast1"/>
  </protectedRanges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workbookViewId="0" topLeftCell="B55">
      <selection activeCell="H66" sqref="H66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0.25">
      <c r="A2" s="1"/>
      <c r="B2" s="13"/>
      <c r="C2" s="14"/>
      <c r="D2" s="14"/>
      <c r="E2" s="15" t="s">
        <v>17</v>
      </c>
      <c r="F2" s="14"/>
      <c r="G2" s="14"/>
      <c r="H2" s="14"/>
      <c r="I2" s="14"/>
      <c r="J2" s="16"/>
    </row>
    <row r="3" spans="1:16" ht="15">
      <c r="A3" s="3" t="s">
        <v>18</v>
      </c>
      <c r="B3" s="17" t="s">
        <v>19</v>
      </c>
      <c r="C3" s="48" t="s">
        <v>20</v>
      </c>
      <c r="D3" s="49"/>
      <c r="E3" s="18" t="s">
        <v>16</v>
      </c>
      <c r="F3" s="14"/>
      <c r="G3" s="14"/>
      <c r="H3" s="19" t="s">
        <v>13</v>
      </c>
      <c r="I3" s="20">
        <f>SUMIFS(I8:I104,A8:A104,"SD")</f>
        <v>0</v>
      </c>
      <c r="J3" s="16"/>
      <c r="O3">
        <v>0</v>
      </c>
      <c r="P3">
        <v>2</v>
      </c>
    </row>
    <row r="4" spans="1:16" ht="15">
      <c r="A4" s="3" t="s">
        <v>21</v>
      </c>
      <c r="B4" s="17" t="s">
        <v>22</v>
      </c>
      <c r="C4" s="48" t="s">
        <v>13</v>
      </c>
      <c r="D4" s="49"/>
      <c r="E4" s="18" t="s">
        <v>14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50" t="s">
        <v>23</v>
      </c>
      <c r="B5" s="51" t="s">
        <v>24</v>
      </c>
      <c r="C5" s="52" t="s">
        <v>25</v>
      </c>
      <c r="D5" s="52" t="s">
        <v>26</v>
      </c>
      <c r="E5" s="52" t="s">
        <v>27</v>
      </c>
      <c r="F5" s="52" t="s">
        <v>28</v>
      </c>
      <c r="G5" s="52" t="s">
        <v>29</v>
      </c>
      <c r="H5" s="52" t="s">
        <v>30</v>
      </c>
      <c r="I5" s="52"/>
      <c r="J5" s="53" t="s">
        <v>31</v>
      </c>
      <c r="O5">
        <v>0.21</v>
      </c>
    </row>
    <row r="6" spans="1:10" ht="15">
      <c r="A6" s="50"/>
      <c r="B6" s="51"/>
      <c r="C6" s="52"/>
      <c r="D6" s="52"/>
      <c r="E6" s="52"/>
      <c r="F6" s="52"/>
      <c r="G6" s="52"/>
      <c r="H6" s="6" t="s">
        <v>32</v>
      </c>
      <c r="I6" s="6" t="s">
        <v>33</v>
      </c>
      <c r="J6" s="53"/>
    </row>
    <row r="7" spans="1:10" ht="15">
      <c r="A7" s="23">
        <v>0</v>
      </c>
      <c r="B7" s="21">
        <v>1</v>
      </c>
      <c r="C7" s="24">
        <v>2</v>
      </c>
      <c r="D7" s="6">
        <v>3</v>
      </c>
      <c r="E7" s="24">
        <v>4</v>
      </c>
      <c r="F7" s="6">
        <v>5</v>
      </c>
      <c r="G7" s="6">
        <v>6</v>
      </c>
      <c r="H7" s="6">
        <v>7</v>
      </c>
      <c r="I7" s="24">
        <v>8</v>
      </c>
      <c r="J7" s="22">
        <v>9</v>
      </c>
    </row>
    <row r="8" spans="1:10" ht="15">
      <c r="A8" s="25" t="s">
        <v>34</v>
      </c>
      <c r="B8" s="26"/>
      <c r="C8" s="27" t="s">
        <v>35</v>
      </c>
      <c r="D8" s="28"/>
      <c r="E8" s="25" t="s">
        <v>12</v>
      </c>
      <c r="F8" s="28"/>
      <c r="G8" s="28"/>
      <c r="H8" s="28"/>
      <c r="I8" s="29">
        <f>SUMIFS(I9:I24,A9:A24,"P")</f>
        <v>0</v>
      </c>
      <c r="J8" s="30"/>
    </row>
    <row r="9" spans="1:16" ht="15">
      <c r="A9" s="31" t="s">
        <v>36</v>
      </c>
      <c r="B9" s="31">
        <v>1</v>
      </c>
      <c r="C9" s="32" t="s">
        <v>116</v>
      </c>
      <c r="D9" s="31" t="s">
        <v>38</v>
      </c>
      <c r="E9" s="33" t="s">
        <v>117</v>
      </c>
      <c r="F9" s="34" t="s">
        <v>118</v>
      </c>
      <c r="G9" s="35">
        <v>93.1</v>
      </c>
      <c r="H9" s="36">
        <v>0</v>
      </c>
      <c r="I9" s="36">
        <f>ROUND(G9*H9,P4)</f>
        <v>0</v>
      </c>
      <c r="J9" s="34" t="s">
        <v>41</v>
      </c>
      <c r="O9" s="37">
        <f>I9*0.21</f>
        <v>0</v>
      </c>
      <c r="P9">
        <v>3</v>
      </c>
    </row>
    <row r="10" spans="1:10" ht="15">
      <c r="A10" s="31" t="s">
        <v>42</v>
      </c>
      <c r="B10" s="38"/>
      <c r="C10" s="39"/>
      <c r="D10" s="39"/>
      <c r="E10" s="33" t="s">
        <v>119</v>
      </c>
      <c r="F10" s="39"/>
      <c r="G10" s="39"/>
      <c r="H10" s="39"/>
      <c r="I10" s="39"/>
      <c r="J10" s="40"/>
    </row>
    <row r="11" spans="1:10" ht="45">
      <c r="A11" s="31" t="s">
        <v>103</v>
      </c>
      <c r="B11" s="38"/>
      <c r="C11" s="39"/>
      <c r="D11" s="39"/>
      <c r="E11" s="42" t="s">
        <v>120</v>
      </c>
      <c r="F11" s="39"/>
      <c r="G11" s="39"/>
      <c r="H11" s="39"/>
      <c r="I11" s="39"/>
      <c r="J11" s="40"/>
    </row>
    <row r="12" spans="1:10" ht="30">
      <c r="A12" s="31" t="s">
        <v>44</v>
      </c>
      <c r="B12" s="38"/>
      <c r="C12" s="39"/>
      <c r="D12" s="39"/>
      <c r="E12" s="33" t="s">
        <v>121</v>
      </c>
      <c r="F12" s="39"/>
      <c r="G12" s="39"/>
      <c r="H12" s="39"/>
      <c r="I12" s="39"/>
      <c r="J12" s="40"/>
    </row>
    <row r="13" spans="1:16" ht="15">
      <c r="A13" s="31" t="s">
        <v>36</v>
      </c>
      <c r="B13" s="31">
        <v>2</v>
      </c>
      <c r="C13" s="32" t="s">
        <v>122</v>
      </c>
      <c r="D13" s="31" t="s">
        <v>38</v>
      </c>
      <c r="E13" s="33" t="s">
        <v>117</v>
      </c>
      <c r="F13" s="34" t="s">
        <v>123</v>
      </c>
      <c r="G13" s="35">
        <v>247.906</v>
      </c>
      <c r="H13" s="36">
        <v>0</v>
      </c>
      <c r="I13" s="36">
        <f>ROUND(G13*H13,P4)</f>
        <v>0</v>
      </c>
      <c r="J13" s="34" t="s">
        <v>41</v>
      </c>
      <c r="O13" s="37">
        <f>I13*0.21</f>
        <v>0</v>
      </c>
      <c r="P13">
        <v>3</v>
      </c>
    </row>
    <row r="14" spans="1:10" ht="30">
      <c r="A14" s="31" t="s">
        <v>42</v>
      </c>
      <c r="B14" s="38"/>
      <c r="C14" s="39"/>
      <c r="D14" s="39"/>
      <c r="E14" s="33" t="s">
        <v>124</v>
      </c>
      <c r="F14" s="39"/>
      <c r="G14" s="39"/>
      <c r="H14" s="39"/>
      <c r="I14" s="39"/>
      <c r="J14" s="40"/>
    </row>
    <row r="15" spans="1:10" ht="120">
      <c r="A15" s="31" t="s">
        <v>103</v>
      </c>
      <c r="B15" s="38"/>
      <c r="C15" s="39"/>
      <c r="D15" s="39"/>
      <c r="E15" s="42" t="s">
        <v>125</v>
      </c>
      <c r="F15" s="39"/>
      <c r="G15" s="39"/>
      <c r="H15" s="39"/>
      <c r="I15" s="39"/>
      <c r="J15" s="40"/>
    </row>
    <row r="16" spans="1:10" ht="30">
      <c r="A16" s="31" t="s">
        <v>44</v>
      </c>
      <c r="B16" s="38"/>
      <c r="C16" s="39"/>
      <c r="D16" s="39"/>
      <c r="E16" s="33" t="s">
        <v>121</v>
      </c>
      <c r="F16" s="39"/>
      <c r="G16" s="39"/>
      <c r="H16" s="39"/>
      <c r="I16" s="39"/>
      <c r="J16" s="40"/>
    </row>
    <row r="17" spans="1:16" ht="15">
      <c r="A17" s="31" t="s">
        <v>36</v>
      </c>
      <c r="B17" s="31">
        <v>3</v>
      </c>
      <c r="C17" s="32" t="s">
        <v>126</v>
      </c>
      <c r="D17" s="31" t="s">
        <v>38</v>
      </c>
      <c r="E17" s="33" t="s">
        <v>127</v>
      </c>
      <c r="F17" s="34" t="s">
        <v>123</v>
      </c>
      <c r="G17" s="35">
        <v>39.6</v>
      </c>
      <c r="H17" s="36">
        <v>0</v>
      </c>
      <c r="I17" s="36">
        <f>ROUND(G17*H17,P4)</f>
        <v>0</v>
      </c>
      <c r="J17" s="34" t="s">
        <v>41</v>
      </c>
      <c r="O17" s="37">
        <f>I17*0.21</f>
        <v>0</v>
      </c>
      <c r="P17">
        <v>3</v>
      </c>
    </row>
    <row r="18" spans="1:10" ht="15">
      <c r="A18" s="31" t="s">
        <v>42</v>
      </c>
      <c r="B18" s="38"/>
      <c r="C18" s="39"/>
      <c r="D18" s="39"/>
      <c r="E18" s="33" t="s">
        <v>128</v>
      </c>
      <c r="F18" s="39"/>
      <c r="G18" s="39"/>
      <c r="H18" s="39"/>
      <c r="I18" s="39"/>
      <c r="J18" s="40"/>
    </row>
    <row r="19" spans="1:10" ht="15">
      <c r="A19" s="31" t="s">
        <v>103</v>
      </c>
      <c r="B19" s="38"/>
      <c r="C19" s="39"/>
      <c r="D19" s="39"/>
      <c r="E19" s="42" t="s">
        <v>129</v>
      </c>
      <c r="F19" s="39"/>
      <c r="G19" s="39"/>
      <c r="H19" s="39"/>
      <c r="I19" s="39"/>
      <c r="J19" s="40"/>
    </row>
    <row r="20" spans="1:10" ht="30">
      <c r="A20" s="31" t="s">
        <v>44</v>
      </c>
      <c r="B20" s="38"/>
      <c r="C20" s="39"/>
      <c r="D20" s="39"/>
      <c r="E20" s="33" t="s">
        <v>121</v>
      </c>
      <c r="F20" s="39"/>
      <c r="G20" s="39"/>
      <c r="H20" s="39"/>
      <c r="I20" s="39"/>
      <c r="J20" s="40"/>
    </row>
    <row r="21" spans="1:16" ht="15">
      <c r="A21" s="31" t="s">
        <v>36</v>
      </c>
      <c r="B21" s="31">
        <v>4</v>
      </c>
      <c r="C21" s="32" t="s">
        <v>130</v>
      </c>
      <c r="D21" s="31" t="s">
        <v>38</v>
      </c>
      <c r="E21" s="33" t="s">
        <v>131</v>
      </c>
      <c r="F21" s="34" t="s">
        <v>132</v>
      </c>
      <c r="G21" s="35">
        <v>174.45</v>
      </c>
      <c r="H21" s="36">
        <v>0</v>
      </c>
      <c r="I21" s="36">
        <f>ROUND(G21*H21,P4)</f>
        <v>0</v>
      </c>
      <c r="J21" s="34" t="s">
        <v>41</v>
      </c>
      <c r="O21" s="37">
        <f>I21*0.21</f>
        <v>0</v>
      </c>
      <c r="P21">
        <v>3</v>
      </c>
    </row>
    <row r="22" spans="1:10" ht="45">
      <c r="A22" s="31" t="s">
        <v>42</v>
      </c>
      <c r="B22" s="38"/>
      <c r="C22" s="39"/>
      <c r="D22" s="39"/>
      <c r="E22" s="33" t="s">
        <v>133</v>
      </c>
      <c r="F22" s="39"/>
      <c r="G22" s="39"/>
      <c r="H22" s="39"/>
      <c r="I22" s="39"/>
      <c r="J22" s="40"/>
    </row>
    <row r="23" spans="1:10" ht="15">
      <c r="A23" s="31" t="s">
        <v>103</v>
      </c>
      <c r="B23" s="38"/>
      <c r="C23" s="39"/>
      <c r="D23" s="39"/>
      <c r="E23" s="42" t="s">
        <v>134</v>
      </c>
      <c r="F23" s="39"/>
      <c r="G23" s="39"/>
      <c r="H23" s="39"/>
      <c r="I23" s="39"/>
      <c r="J23" s="40"/>
    </row>
    <row r="24" spans="1:10" ht="30">
      <c r="A24" s="31" t="s">
        <v>44</v>
      </c>
      <c r="B24" s="38"/>
      <c r="C24" s="39"/>
      <c r="D24" s="39"/>
      <c r="E24" s="33" t="s">
        <v>49</v>
      </c>
      <c r="F24" s="39"/>
      <c r="G24" s="39"/>
      <c r="H24" s="39"/>
      <c r="I24" s="39"/>
      <c r="J24" s="40"/>
    </row>
    <row r="25" spans="1:10" ht="15">
      <c r="A25" s="25" t="s">
        <v>34</v>
      </c>
      <c r="B25" s="26"/>
      <c r="C25" s="27" t="s">
        <v>135</v>
      </c>
      <c r="D25" s="28"/>
      <c r="E25" s="25" t="s">
        <v>136</v>
      </c>
      <c r="F25" s="28"/>
      <c r="G25" s="28"/>
      <c r="H25" s="28"/>
      <c r="I25" s="29">
        <f>SUMIFS(I26:I74,A26:A74,"P")</f>
        <v>0</v>
      </c>
      <c r="J25" s="30"/>
    </row>
    <row r="26" spans="1:16" ht="15">
      <c r="A26" s="31" t="s">
        <v>36</v>
      </c>
      <c r="B26" s="31">
        <v>5</v>
      </c>
      <c r="C26" s="32" t="s">
        <v>137</v>
      </c>
      <c r="D26" s="31" t="s">
        <v>38</v>
      </c>
      <c r="E26" s="33" t="s">
        <v>138</v>
      </c>
      <c r="F26" s="34" t="s">
        <v>61</v>
      </c>
      <c r="G26" s="35">
        <v>6</v>
      </c>
      <c r="H26" s="36">
        <v>0</v>
      </c>
      <c r="I26" s="36">
        <f>ROUND(G26*H26,P4)</f>
        <v>0</v>
      </c>
      <c r="J26" s="34" t="s">
        <v>41</v>
      </c>
      <c r="O26" s="37">
        <f>I26*0.21</f>
        <v>0</v>
      </c>
      <c r="P26">
        <v>3</v>
      </c>
    </row>
    <row r="27" spans="1:10" ht="60">
      <c r="A27" s="31" t="s">
        <v>42</v>
      </c>
      <c r="B27" s="38"/>
      <c r="C27" s="39"/>
      <c r="D27" s="39"/>
      <c r="E27" s="33" t="s">
        <v>139</v>
      </c>
      <c r="F27" s="39"/>
      <c r="G27" s="39"/>
      <c r="H27" s="39"/>
      <c r="I27" s="39"/>
      <c r="J27" s="40"/>
    </row>
    <row r="28" spans="1:10" ht="195">
      <c r="A28" s="31" t="s">
        <v>44</v>
      </c>
      <c r="B28" s="38"/>
      <c r="C28" s="39"/>
      <c r="D28" s="39"/>
      <c r="E28" s="33" t="s">
        <v>140</v>
      </c>
      <c r="F28" s="39"/>
      <c r="G28" s="39"/>
      <c r="H28" s="39"/>
      <c r="I28" s="39"/>
      <c r="J28" s="40"/>
    </row>
    <row r="29" spans="1:16" ht="15">
      <c r="A29" s="31" t="s">
        <v>36</v>
      </c>
      <c r="B29" s="31">
        <v>6</v>
      </c>
      <c r="C29" s="32" t="s">
        <v>141</v>
      </c>
      <c r="D29" s="31" t="s">
        <v>38</v>
      </c>
      <c r="E29" s="33" t="s">
        <v>142</v>
      </c>
      <c r="F29" s="34" t="s">
        <v>61</v>
      </c>
      <c r="G29" s="35">
        <v>2</v>
      </c>
      <c r="H29" s="36">
        <v>0</v>
      </c>
      <c r="I29" s="36">
        <f>ROUND(G29*H29,P4)</f>
        <v>0</v>
      </c>
      <c r="J29" s="34" t="s">
        <v>41</v>
      </c>
      <c r="O29" s="37">
        <f>I29*0.21</f>
        <v>0</v>
      </c>
      <c r="P29">
        <v>3</v>
      </c>
    </row>
    <row r="30" spans="1:10" ht="60">
      <c r="A30" s="31" t="s">
        <v>42</v>
      </c>
      <c r="B30" s="38"/>
      <c r="C30" s="39"/>
      <c r="D30" s="39"/>
      <c r="E30" s="33" t="s">
        <v>143</v>
      </c>
      <c r="F30" s="39"/>
      <c r="G30" s="39"/>
      <c r="H30" s="39"/>
      <c r="I30" s="39"/>
      <c r="J30" s="40"/>
    </row>
    <row r="31" spans="1:10" ht="195">
      <c r="A31" s="31" t="s">
        <v>44</v>
      </c>
      <c r="B31" s="38"/>
      <c r="C31" s="39"/>
      <c r="D31" s="39"/>
      <c r="E31" s="33" t="s">
        <v>140</v>
      </c>
      <c r="F31" s="39"/>
      <c r="G31" s="39"/>
      <c r="H31" s="39"/>
      <c r="I31" s="39"/>
      <c r="J31" s="40"/>
    </row>
    <row r="32" spans="1:16" ht="15">
      <c r="A32" s="31" t="s">
        <v>36</v>
      </c>
      <c r="B32" s="31">
        <v>7</v>
      </c>
      <c r="C32" s="32" t="s">
        <v>144</v>
      </c>
      <c r="D32" s="31" t="s">
        <v>38</v>
      </c>
      <c r="E32" s="33" t="s">
        <v>145</v>
      </c>
      <c r="F32" s="34" t="s">
        <v>61</v>
      </c>
      <c r="G32" s="35">
        <v>2</v>
      </c>
      <c r="H32" s="36">
        <v>0</v>
      </c>
      <c r="I32" s="36">
        <f>ROUND(G32*H32,P4)</f>
        <v>0</v>
      </c>
      <c r="J32" s="34" t="s">
        <v>41</v>
      </c>
      <c r="O32" s="37">
        <f>I32*0.21</f>
        <v>0</v>
      </c>
      <c r="P32">
        <v>3</v>
      </c>
    </row>
    <row r="33" spans="1:10" ht="60">
      <c r="A33" s="31" t="s">
        <v>42</v>
      </c>
      <c r="B33" s="38"/>
      <c r="C33" s="39"/>
      <c r="D33" s="39"/>
      <c r="E33" s="33" t="s">
        <v>143</v>
      </c>
      <c r="F33" s="39"/>
      <c r="G33" s="39"/>
      <c r="H33" s="39"/>
      <c r="I33" s="39"/>
      <c r="J33" s="40"/>
    </row>
    <row r="34" spans="1:10" ht="195">
      <c r="A34" s="31" t="s">
        <v>44</v>
      </c>
      <c r="B34" s="38"/>
      <c r="C34" s="39"/>
      <c r="D34" s="39"/>
      <c r="E34" s="33" t="s">
        <v>140</v>
      </c>
      <c r="F34" s="39"/>
      <c r="G34" s="39"/>
      <c r="H34" s="39"/>
      <c r="I34" s="39"/>
      <c r="J34" s="40"/>
    </row>
    <row r="35" spans="1:16" ht="15">
      <c r="A35" s="31" t="s">
        <v>36</v>
      </c>
      <c r="B35" s="31">
        <v>8</v>
      </c>
      <c r="C35" s="32" t="s">
        <v>146</v>
      </c>
      <c r="D35" s="31" t="s">
        <v>38</v>
      </c>
      <c r="E35" s="33" t="s">
        <v>147</v>
      </c>
      <c r="F35" s="34" t="s">
        <v>118</v>
      </c>
      <c r="G35" s="35">
        <v>1.6</v>
      </c>
      <c r="H35" s="36">
        <v>0</v>
      </c>
      <c r="I35" s="36">
        <f>ROUND(G35*H35,P4)</f>
        <v>0</v>
      </c>
      <c r="J35" s="34" t="s">
        <v>41</v>
      </c>
      <c r="O35" s="37">
        <f>I35*0.21</f>
        <v>0</v>
      </c>
      <c r="P35">
        <v>3</v>
      </c>
    </row>
    <row r="36" spans="1:10" ht="30">
      <c r="A36" s="31" t="s">
        <v>42</v>
      </c>
      <c r="B36" s="38"/>
      <c r="C36" s="39"/>
      <c r="D36" s="39"/>
      <c r="E36" s="33" t="s">
        <v>148</v>
      </c>
      <c r="F36" s="39"/>
      <c r="G36" s="39"/>
      <c r="H36" s="39"/>
      <c r="I36" s="39"/>
      <c r="J36" s="40"/>
    </row>
    <row r="37" spans="1:10" ht="15">
      <c r="A37" s="31" t="s">
        <v>103</v>
      </c>
      <c r="B37" s="38"/>
      <c r="C37" s="39"/>
      <c r="D37" s="39"/>
      <c r="E37" s="42" t="s">
        <v>149</v>
      </c>
      <c r="F37" s="39"/>
      <c r="G37" s="39"/>
      <c r="H37" s="39"/>
      <c r="I37" s="39"/>
      <c r="J37" s="40"/>
    </row>
    <row r="38" spans="1:10" ht="90">
      <c r="A38" s="31" t="s">
        <v>44</v>
      </c>
      <c r="B38" s="38"/>
      <c r="C38" s="39"/>
      <c r="D38" s="39"/>
      <c r="E38" s="33" t="s">
        <v>150</v>
      </c>
      <c r="F38" s="39"/>
      <c r="G38" s="39"/>
      <c r="H38" s="39"/>
      <c r="I38" s="39"/>
      <c r="J38" s="40"/>
    </row>
    <row r="39" spans="1:16" ht="30">
      <c r="A39" s="31" t="s">
        <v>36</v>
      </c>
      <c r="B39" s="31">
        <v>9</v>
      </c>
      <c r="C39" s="32" t="s">
        <v>151</v>
      </c>
      <c r="D39" s="31" t="s">
        <v>38</v>
      </c>
      <c r="E39" s="33" t="s">
        <v>152</v>
      </c>
      <c r="F39" s="34" t="s">
        <v>118</v>
      </c>
      <c r="G39" s="35">
        <v>4.5</v>
      </c>
      <c r="H39" s="36">
        <v>0</v>
      </c>
      <c r="I39" s="36">
        <f>ROUND(G39*H39,P4)</f>
        <v>0</v>
      </c>
      <c r="J39" s="34" t="s">
        <v>41</v>
      </c>
      <c r="O39" s="37">
        <f>I39*0.21</f>
        <v>0</v>
      </c>
      <c r="P39">
        <v>3</v>
      </c>
    </row>
    <row r="40" spans="1:10" ht="30">
      <c r="A40" s="31" t="s">
        <v>42</v>
      </c>
      <c r="B40" s="38"/>
      <c r="C40" s="39"/>
      <c r="D40" s="39"/>
      <c r="E40" s="33" t="s">
        <v>153</v>
      </c>
      <c r="F40" s="39"/>
      <c r="G40" s="39"/>
      <c r="H40" s="39"/>
      <c r="I40" s="39"/>
      <c r="J40" s="40"/>
    </row>
    <row r="41" spans="1:10" ht="45">
      <c r="A41" s="31" t="s">
        <v>103</v>
      </c>
      <c r="B41" s="38"/>
      <c r="C41" s="39"/>
      <c r="D41" s="39"/>
      <c r="E41" s="42" t="s">
        <v>154</v>
      </c>
      <c r="F41" s="39"/>
      <c r="G41" s="39"/>
      <c r="H41" s="39"/>
      <c r="I41" s="39"/>
      <c r="J41" s="40"/>
    </row>
    <row r="42" spans="1:10" ht="90">
      <c r="A42" s="31" t="s">
        <v>44</v>
      </c>
      <c r="B42" s="38"/>
      <c r="C42" s="39"/>
      <c r="D42" s="39"/>
      <c r="E42" s="33" t="s">
        <v>150</v>
      </c>
      <c r="F42" s="39"/>
      <c r="G42" s="39"/>
      <c r="H42" s="39"/>
      <c r="I42" s="39"/>
      <c r="J42" s="40"/>
    </row>
    <row r="43" spans="1:16" ht="30">
      <c r="A43" s="31" t="s">
        <v>36</v>
      </c>
      <c r="B43" s="31">
        <v>10</v>
      </c>
      <c r="C43" s="32" t="s">
        <v>155</v>
      </c>
      <c r="D43" s="31" t="s">
        <v>38</v>
      </c>
      <c r="E43" s="33" t="s">
        <v>156</v>
      </c>
      <c r="F43" s="34" t="s">
        <v>118</v>
      </c>
      <c r="G43" s="35">
        <v>45.1</v>
      </c>
      <c r="H43" s="36">
        <v>0</v>
      </c>
      <c r="I43" s="36">
        <f>ROUND(G43*H43,P4)</f>
        <v>0</v>
      </c>
      <c r="J43" s="34" t="s">
        <v>41</v>
      </c>
      <c r="O43" s="37">
        <f>I43*0.21</f>
        <v>0</v>
      </c>
      <c r="P43">
        <v>3</v>
      </c>
    </row>
    <row r="44" spans="1:10" ht="45">
      <c r="A44" s="31" t="s">
        <v>42</v>
      </c>
      <c r="B44" s="38"/>
      <c r="C44" s="39"/>
      <c r="D44" s="39"/>
      <c r="E44" s="33" t="s">
        <v>157</v>
      </c>
      <c r="F44" s="39"/>
      <c r="G44" s="39"/>
      <c r="H44" s="39"/>
      <c r="I44" s="39"/>
      <c r="J44" s="40"/>
    </row>
    <row r="45" spans="1:10" ht="90">
      <c r="A45" s="31" t="s">
        <v>103</v>
      </c>
      <c r="B45" s="38"/>
      <c r="C45" s="39"/>
      <c r="D45" s="39"/>
      <c r="E45" s="42" t="s">
        <v>158</v>
      </c>
      <c r="F45" s="39"/>
      <c r="G45" s="39"/>
      <c r="H45" s="39"/>
      <c r="I45" s="39"/>
      <c r="J45" s="40"/>
    </row>
    <row r="46" spans="1:10" ht="90">
      <c r="A46" s="31" t="s">
        <v>44</v>
      </c>
      <c r="B46" s="38"/>
      <c r="C46" s="39"/>
      <c r="D46" s="39"/>
      <c r="E46" s="33" t="s">
        <v>150</v>
      </c>
      <c r="F46" s="39"/>
      <c r="G46" s="39"/>
      <c r="H46" s="39"/>
      <c r="I46" s="39"/>
      <c r="J46" s="40"/>
    </row>
    <row r="47" spans="1:16" ht="30">
      <c r="A47" s="31" t="s">
        <v>36</v>
      </c>
      <c r="B47" s="31">
        <v>11</v>
      </c>
      <c r="C47" s="32" t="s">
        <v>159</v>
      </c>
      <c r="D47" s="31" t="s">
        <v>38</v>
      </c>
      <c r="E47" s="33" t="s">
        <v>160</v>
      </c>
      <c r="F47" s="34" t="s">
        <v>118</v>
      </c>
      <c r="G47" s="35">
        <v>18</v>
      </c>
      <c r="H47" s="36">
        <v>0</v>
      </c>
      <c r="I47" s="36">
        <f>ROUND(G47*H47,P4)</f>
        <v>0</v>
      </c>
      <c r="J47" s="34" t="s">
        <v>41</v>
      </c>
      <c r="O47" s="37">
        <f>I47*0.21</f>
        <v>0</v>
      </c>
      <c r="P47">
        <v>3</v>
      </c>
    </row>
    <row r="48" spans="1:10" ht="15">
      <c r="A48" s="31" t="s">
        <v>42</v>
      </c>
      <c r="B48" s="38"/>
      <c r="C48" s="39"/>
      <c r="D48" s="39"/>
      <c r="E48" s="33" t="s">
        <v>161</v>
      </c>
      <c r="F48" s="39"/>
      <c r="G48" s="39"/>
      <c r="H48" s="39"/>
      <c r="I48" s="39"/>
      <c r="J48" s="40"/>
    </row>
    <row r="49" spans="1:10" ht="15">
      <c r="A49" s="31" t="s">
        <v>103</v>
      </c>
      <c r="B49" s="38"/>
      <c r="C49" s="39"/>
      <c r="D49" s="39"/>
      <c r="E49" s="42" t="s">
        <v>162</v>
      </c>
      <c r="F49" s="39"/>
      <c r="G49" s="39"/>
      <c r="H49" s="39"/>
      <c r="I49" s="39"/>
      <c r="J49" s="40"/>
    </row>
    <row r="50" spans="1:10" ht="90">
      <c r="A50" s="31" t="s">
        <v>44</v>
      </c>
      <c r="B50" s="38"/>
      <c r="C50" s="39"/>
      <c r="D50" s="39"/>
      <c r="E50" s="33" t="s">
        <v>150</v>
      </c>
      <c r="F50" s="39"/>
      <c r="G50" s="39"/>
      <c r="H50" s="39"/>
      <c r="I50" s="39"/>
      <c r="J50" s="40"/>
    </row>
    <row r="51" spans="1:16" ht="15">
      <c r="A51" s="31" t="s">
        <v>36</v>
      </c>
      <c r="B51" s="31">
        <v>12</v>
      </c>
      <c r="C51" s="32" t="s">
        <v>163</v>
      </c>
      <c r="D51" s="31" t="s">
        <v>38</v>
      </c>
      <c r="E51" s="33" t="s">
        <v>164</v>
      </c>
      <c r="F51" s="34" t="s">
        <v>101</v>
      </c>
      <c r="G51" s="35">
        <v>41</v>
      </c>
      <c r="H51" s="36">
        <v>0</v>
      </c>
      <c r="I51" s="36">
        <f>ROUND(G51*H51,P4)</f>
        <v>0</v>
      </c>
      <c r="J51" s="34" t="s">
        <v>41</v>
      </c>
      <c r="O51" s="37">
        <f>I51*0.21</f>
        <v>0</v>
      </c>
      <c r="P51">
        <v>3</v>
      </c>
    </row>
    <row r="52" spans="1:10" ht="45">
      <c r="A52" s="31" t="s">
        <v>42</v>
      </c>
      <c r="B52" s="38"/>
      <c r="C52" s="39"/>
      <c r="D52" s="39"/>
      <c r="E52" s="33" t="s">
        <v>165</v>
      </c>
      <c r="F52" s="39"/>
      <c r="G52" s="39"/>
      <c r="H52" s="39"/>
      <c r="I52" s="39"/>
      <c r="J52" s="40"/>
    </row>
    <row r="53" spans="1:10" ht="45">
      <c r="A53" s="31" t="s">
        <v>103</v>
      </c>
      <c r="B53" s="38"/>
      <c r="C53" s="39"/>
      <c r="D53" s="39"/>
      <c r="E53" s="42" t="s">
        <v>166</v>
      </c>
      <c r="F53" s="39"/>
      <c r="G53" s="39"/>
      <c r="H53" s="39"/>
      <c r="I53" s="39"/>
      <c r="J53" s="40"/>
    </row>
    <row r="54" spans="1:10" ht="90">
      <c r="A54" s="31" t="s">
        <v>44</v>
      </c>
      <c r="B54" s="38"/>
      <c r="C54" s="39"/>
      <c r="D54" s="39"/>
      <c r="E54" s="33" t="s">
        <v>150</v>
      </c>
      <c r="F54" s="39"/>
      <c r="G54" s="39"/>
      <c r="H54" s="39"/>
      <c r="I54" s="39"/>
      <c r="J54" s="40"/>
    </row>
    <row r="55" spans="1:16" ht="30">
      <c r="A55" s="31" t="s">
        <v>36</v>
      </c>
      <c r="B55" s="31">
        <v>13</v>
      </c>
      <c r="C55" s="32" t="s">
        <v>167</v>
      </c>
      <c r="D55" s="31" t="s">
        <v>38</v>
      </c>
      <c r="E55" s="33" t="s">
        <v>168</v>
      </c>
      <c r="F55" s="34" t="s">
        <v>101</v>
      </c>
      <c r="G55" s="35">
        <v>45</v>
      </c>
      <c r="H55" s="36">
        <v>0</v>
      </c>
      <c r="I55" s="36">
        <f>ROUND(G55*H55,P4)</f>
        <v>0</v>
      </c>
      <c r="J55" s="34" t="s">
        <v>41</v>
      </c>
      <c r="O55" s="37">
        <f>I55*0.21</f>
        <v>0</v>
      </c>
      <c r="P55">
        <v>3</v>
      </c>
    </row>
    <row r="56" spans="1:10" ht="45">
      <c r="A56" s="31" t="s">
        <v>42</v>
      </c>
      <c r="B56" s="38"/>
      <c r="C56" s="39"/>
      <c r="D56" s="39"/>
      <c r="E56" s="33" t="s">
        <v>169</v>
      </c>
      <c r="F56" s="39"/>
      <c r="G56" s="39"/>
      <c r="H56" s="39"/>
      <c r="I56" s="39"/>
      <c r="J56" s="40"/>
    </row>
    <row r="57" spans="1:10" ht="45">
      <c r="A57" s="31" t="s">
        <v>103</v>
      </c>
      <c r="B57" s="38"/>
      <c r="C57" s="39"/>
      <c r="D57" s="39"/>
      <c r="E57" s="42" t="s">
        <v>170</v>
      </c>
      <c r="F57" s="39"/>
      <c r="G57" s="39"/>
      <c r="H57" s="39"/>
      <c r="I57" s="39"/>
      <c r="J57" s="40"/>
    </row>
    <row r="58" spans="1:10" ht="90">
      <c r="A58" s="31" t="s">
        <v>44</v>
      </c>
      <c r="B58" s="38"/>
      <c r="C58" s="39"/>
      <c r="D58" s="39"/>
      <c r="E58" s="33" t="s">
        <v>150</v>
      </c>
      <c r="F58" s="39"/>
      <c r="G58" s="39"/>
      <c r="H58" s="39"/>
      <c r="I58" s="39"/>
      <c r="J58" s="40"/>
    </row>
    <row r="59" spans="1:16" ht="15">
      <c r="A59" s="31" t="s">
        <v>36</v>
      </c>
      <c r="B59" s="31">
        <v>14</v>
      </c>
      <c r="C59" s="32" t="s">
        <v>171</v>
      </c>
      <c r="D59" s="31" t="s">
        <v>38</v>
      </c>
      <c r="E59" s="33" t="s">
        <v>172</v>
      </c>
      <c r="F59" s="34" t="s">
        <v>118</v>
      </c>
      <c r="G59" s="35">
        <v>9</v>
      </c>
      <c r="H59" s="36">
        <v>0</v>
      </c>
      <c r="I59" s="36">
        <f>ROUND(G59*H59,P4)</f>
        <v>0</v>
      </c>
      <c r="J59" s="34" t="s">
        <v>41</v>
      </c>
      <c r="O59" s="37">
        <f>I59*0.21</f>
        <v>0</v>
      </c>
      <c r="P59">
        <v>3</v>
      </c>
    </row>
    <row r="60" spans="1:10" ht="45">
      <c r="A60" s="31" t="s">
        <v>42</v>
      </c>
      <c r="B60" s="38"/>
      <c r="C60" s="39"/>
      <c r="D60" s="39"/>
      <c r="E60" s="33" t="s">
        <v>173</v>
      </c>
      <c r="F60" s="39"/>
      <c r="G60" s="39"/>
      <c r="H60" s="39"/>
      <c r="I60" s="39"/>
      <c r="J60" s="40"/>
    </row>
    <row r="61" spans="1:10" ht="15">
      <c r="A61" s="31" t="s">
        <v>103</v>
      </c>
      <c r="B61" s="38"/>
      <c r="C61" s="39"/>
      <c r="D61" s="39"/>
      <c r="E61" s="42" t="s">
        <v>174</v>
      </c>
      <c r="F61" s="39"/>
      <c r="G61" s="39"/>
      <c r="H61" s="39"/>
      <c r="I61" s="39"/>
      <c r="J61" s="40"/>
    </row>
    <row r="62" spans="1:10" ht="90">
      <c r="A62" s="31" t="s">
        <v>44</v>
      </c>
      <c r="B62" s="38"/>
      <c r="C62" s="39"/>
      <c r="D62" s="39"/>
      <c r="E62" s="33" t="s">
        <v>150</v>
      </c>
      <c r="F62" s="39"/>
      <c r="G62" s="39"/>
      <c r="H62" s="39"/>
      <c r="I62" s="39"/>
      <c r="J62" s="40"/>
    </row>
    <row r="63" spans="1:16" ht="15">
      <c r="A63" s="31" t="s">
        <v>36</v>
      </c>
      <c r="B63" s="31">
        <v>15</v>
      </c>
      <c r="C63" s="32" t="s">
        <v>175</v>
      </c>
      <c r="D63" s="31" t="s">
        <v>38</v>
      </c>
      <c r="E63" s="33" t="s">
        <v>176</v>
      </c>
      <c r="F63" s="34" t="s">
        <v>118</v>
      </c>
      <c r="G63" s="35">
        <v>22.5</v>
      </c>
      <c r="H63" s="36">
        <v>0</v>
      </c>
      <c r="I63" s="36">
        <f>ROUND(G63*H63,P4)</f>
        <v>0</v>
      </c>
      <c r="J63" s="34" t="s">
        <v>41</v>
      </c>
      <c r="O63" s="37">
        <f>I63*0.21</f>
        <v>0</v>
      </c>
      <c r="P63">
        <v>3</v>
      </c>
    </row>
    <row r="64" spans="1:10" ht="45">
      <c r="A64" s="31" t="s">
        <v>42</v>
      </c>
      <c r="B64" s="38"/>
      <c r="C64" s="39"/>
      <c r="D64" s="39"/>
      <c r="E64" s="33" t="s">
        <v>177</v>
      </c>
      <c r="F64" s="39"/>
      <c r="G64" s="39"/>
      <c r="H64" s="39"/>
      <c r="I64" s="39"/>
      <c r="J64" s="40"/>
    </row>
    <row r="65" spans="1:10" ht="45">
      <c r="A65" s="31" t="s">
        <v>103</v>
      </c>
      <c r="B65" s="38"/>
      <c r="C65" s="39"/>
      <c r="D65" s="39"/>
      <c r="E65" s="42" t="s">
        <v>178</v>
      </c>
      <c r="F65" s="39"/>
      <c r="G65" s="39"/>
      <c r="H65" s="39"/>
      <c r="I65" s="39"/>
      <c r="J65" s="40"/>
    </row>
    <row r="66" spans="1:10" ht="45">
      <c r="A66" s="31" t="s">
        <v>44</v>
      </c>
      <c r="B66" s="38"/>
      <c r="C66" s="39"/>
      <c r="D66" s="39"/>
      <c r="E66" s="33" t="s">
        <v>179</v>
      </c>
      <c r="F66" s="39"/>
      <c r="G66" s="39"/>
      <c r="H66" s="39"/>
      <c r="I66" s="39"/>
      <c r="J66" s="40"/>
    </row>
    <row r="67" spans="1:16" ht="15">
      <c r="A67" s="31" t="s">
        <v>36</v>
      </c>
      <c r="B67" s="31">
        <v>16</v>
      </c>
      <c r="C67" s="32" t="s">
        <v>180</v>
      </c>
      <c r="D67" s="31" t="s">
        <v>38</v>
      </c>
      <c r="E67" s="33" t="s">
        <v>181</v>
      </c>
      <c r="F67" s="34" t="s">
        <v>118</v>
      </c>
      <c r="G67" s="35">
        <v>48</v>
      </c>
      <c r="H67" s="36">
        <v>0</v>
      </c>
      <c r="I67" s="36">
        <f>ROUND(G67*H67,P4)</f>
        <v>0</v>
      </c>
      <c r="J67" s="34" t="s">
        <v>41</v>
      </c>
      <c r="O67" s="37">
        <f>I67*0.21</f>
        <v>0</v>
      </c>
      <c r="P67">
        <v>3</v>
      </c>
    </row>
    <row r="68" spans="1:10" ht="30">
      <c r="A68" s="31" t="s">
        <v>42</v>
      </c>
      <c r="B68" s="38"/>
      <c r="C68" s="39"/>
      <c r="D68" s="39"/>
      <c r="E68" s="33" t="s">
        <v>182</v>
      </c>
      <c r="F68" s="39"/>
      <c r="G68" s="39"/>
      <c r="H68" s="39"/>
      <c r="I68" s="39"/>
      <c r="J68" s="40"/>
    </row>
    <row r="69" spans="1:10" ht="75">
      <c r="A69" s="31" t="s">
        <v>103</v>
      </c>
      <c r="B69" s="38"/>
      <c r="C69" s="39"/>
      <c r="D69" s="39"/>
      <c r="E69" s="42" t="s">
        <v>183</v>
      </c>
      <c r="F69" s="39"/>
      <c r="G69" s="39"/>
      <c r="H69" s="39"/>
      <c r="I69" s="39"/>
      <c r="J69" s="40"/>
    </row>
    <row r="70" spans="1:10" ht="409.5">
      <c r="A70" s="31" t="s">
        <v>44</v>
      </c>
      <c r="B70" s="38"/>
      <c r="C70" s="39"/>
      <c r="D70" s="39"/>
      <c r="E70" s="33" t="s">
        <v>184</v>
      </c>
      <c r="F70" s="39"/>
      <c r="G70" s="39"/>
      <c r="H70" s="39"/>
      <c r="I70" s="39"/>
      <c r="J70" s="40"/>
    </row>
    <row r="71" spans="1:16" ht="15">
      <c r="A71" s="31" t="s">
        <v>36</v>
      </c>
      <c r="B71" s="31">
        <v>17</v>
      </c>
      <c r="C71" s="32" t="s">
        <v>185</v>
      </c>
      <c r="D71" s="31" t="s">
        <v>38</v>
      </c>
      <c r="E71" s="33" t="s">
        <v>186</v>
      </c>
      <c r="F71" s="34" t="s">
        <v>118</v>
      </c>
      <c r="G71" s="35">
        <v>79.5</v>
      </c>
      <c r="H71" s="36">
        <v>0</v>
      </c>
      <c r="I71" s="36">
        <f>ROUND(G71*H71,P4)</f>
        <v>0</v>
      </c>
      <c r="J71" s="34" t="s">
        <v>41</v>
      </c>
      <c r="O71" s="37">
        <f>I71*0.21</f>
        <v>0</v>
      </c>
      <c r="P71">
        <v>3</v>
      </c>
    </row>
    <row r="72" spans="1:10" ht="15">
      <c r="A72" s="31" t="s">
        <v>42</v>
      </c>
      <c r="B72" s="38"/>
      <c r="C72" s="39"/>
      <c r="D72" s="39"/>
      <c r="E72" s="33" t="s">
        <v>187</v>
      </c>
      <c r="F72" s="39"/>
      <c r="G72" s="39"/>
      <c r="H72" s="39"/>
      <c r="I72" s="39"/>
      <c r="J72" s="40"/>
    </row>
    <row r="73" spans="1:10" ht="45">
      <c r="A73" s="31" t="s">
        <v>103</v>
      </c>
      <c r="B73" s="38"/>
      <c r="C73" s="39"/>
      <c r="D73" s="39"/>
      <c r="E73" s="42" t="s">
        <v>188</v>
      </c>
      <c r="F73" s="39"/>
      <c r="G73" s="39"/>
      <c r="H73" s="39"/>
      <c r="I73" s="39"/>
      <c r="J73" s="40"/>
    </row>
    <row r="74" spans="1:10" ht="255">
      <c r="A74" s="31" t="s">
        <v>44</v>
      </c>
      <c r="B74" s="38"/>
      <c r="C74" s="39"/>
      <c r="D74" s="39"/>
      <c r="E74" s="33" t="s">
        <v>189</v>
      </c>
      <c r="F74" s="39"/>
      <c r="G74" s="39"/>
      <c r="H74" s="39"/>
      <c r="I74" s="39"/>
      <c r="J74" s="40"/>
    </row>
    <row r="75" spans="1:10" ht="15">
      <c r="A75" s="25" t="s">
        <v>34</v>
      </c>
      <c r="B75" s="26"/>
      <c r="C75" s="27" t="s">
        <v>97</v>
      </c>
      <c r="D75" s="28"/>
      <c r="E75" s="25" t="s">
        <v>98</v>
      </c>
      <c r="F75" s="28"/>
      <c r="G75" s="28"/>
      <c r="H75" s="28"/>
      <c r="I75" s="29">
        <f>SUMIFS(I76:I104,A76:A104,"P")</f>
        <v>0</v>
      </c>
      <c r="J75" s="30"/>
    </row>
    <row r="76" spans="1:16" ht="15">
      <c r="A76" s="31" t="s">
        <v>36</v>
      </c>
      <c r="B76" s="31">
        <v>18</v>
      </c>
      <c r="C76" s="32" t="s">
        <v>190</v>
      </c>
      <c r="D76" s="31" t="s">
        <v>38</v>
      </c>
      <c r="E76" s="33" t="s">
        <v>191</v>
      </c>
      <c r="F76" s="34" t="s">
        <v>101</v>
      </c>
      <c r="G76" s="35">
        <v>22</v>
      </c>
      <c r="H76" s="36">
        <v>0</v>
      </c>
      <c r="I76" s="36">
        <f>ROUND(G76*H76,P4)</f>
        <v>0</v>
      </c>
      <c r="J76" s="34" t="s">
        <v>41</v>
      </c>
      <c r="O76" s="37">
        <f>I76*0.21</f>
        <v>0</v>
      </c>
      <c r="P76">
        <v>3</v>
      </c>
    </row>
    <row r="77" spans="1:10" ht="45">
      <c r="A77" s="31" t="s">
        <v>42</v>
      </c>
      <c r="B77" s="38"/>
      <c r="C77" s="39"/>
      <c r="D77" s="39"/>
      <c r="E77" s="33" t="s">
        <v>192</v>
      </c>
      <c r="F77" s="39"/>
      <c r="G77" s="39"/>
      <c r="H77" s="39"/>
      <c r="I77" s="39"/>
      <c r="J77" s="40"/>
    </row>
    <row r="78" spans="1:10" ht="45">
      <c r="A78" s="31" t="s">
        <v>103</v>
      </c>
      <c r="B78" s="38"/>
      <c r="C78" s="39"/>
      <c r="D78" s="39"/>
      <c r="E78" s="42" t="s">
        <v>193</v>
      </c>
      <c r="F78" s="39"/>
      <c r="G78" s="39"/>
      <c r="H78" s="39"/>
      <c r="I78" s="39"/>
      <c r="J78" s="40"/>
    </row>
    <row r="79" spans="1:10" ht="45">
      <c r="A79" s="31" t="s">
        <v>44</v>
      </c>
      <c r="B79" s="38"/>
      <c r="C79" s="39"/>
      <c r="D79" s="39"/>
      <c r="E79" s="33" t="s">
        <v>194</v>
      </c>
      <c r="F79" s="39"/>
      <c r="G79" s="39"/>
      <c r="H79" s="39"/>
      <c r="I79" s="39"/>
      <c r="J79" s="40"/>
    </row>
    <row r="80" spans="1:16" ht="30">
      <c r="A80" s="31" t="s">
        <v>36</v>
      </c>
      <c r="B80" s="31">
        <v>19</v>
      </c>
      <c r="C80" s="32" t="s">
        <v>195</v>
      </c>
      <c r="D80" s="31" t="s">
        <v>38</v>
      </c>
      <c r="E80" s="33" t="s">
        <v>196</v>
      </c>
      <c r="F80" s="34" t="s">
        <v>61</v>
      </c>
      <c r="G80" s="35">
        <v>1</v>
      </c>
      <c r="H80" s="36">
        <v>0</v>
      </c>
      <c r="I80" s="36">
        <f>ROUND(G80*H80,P4)</f>
        <v>0</v>
      </c>
      <c r="J80" s="34" t="s">
        <v>41</v>
      </c>
      <c r="O80" s="37">
        <f>I80*0.21</f>
        <v>0</v>
      </c>
      <c r="P80">
        <v>3</v>
      </c>
    </row>
    <row r="81" spans="1:10" ht="45">
      <c r="A81" s="31" t="s">
        <v>42</v>
      </c>
      <c r="B81" s="38"/>
      <c r="C81" s="39"/>
      <c r="D81" s="39"/>
      <c r="E81" s="33" t="s">
        <v>197</v>
      </c>
      <c r="F81" s="39"/>
      <c r="G81" s="39"/>
      <c r="H81" s="39"/>
      <c r="I81" s="39"/>
      <c r="J81" s="40"/>
    </row>
    <row r="82" spans="1:10" ht="30">
      <c r="A82" s="31" t="s">
        <v>44</v>
      </c>
      <c r="B82" s="38"/>
      <c r="C82" s="39"/>
      <c r="D82" s="39"/>
      <c r="E82" s="33" t="s">
        <v>198</v>
      </c>
      <c r="F82" s="39"/>
      <c r="G82" s="39"/>
      <c r="H82" s="39"/>
      <c r="I82" s="39"/>
      <c r="J82" s="40"/>
    </row>
    <row r="83" spans="1:16" ht="15">
      <c r="A83" s="31" t="s">
        <v>36</v>
      </c>
      <c r="B83" s="31">
        <v>20</v>
      </c>
      <c r="C83" s="32" t="s">
        <v>199</v>
      </c>
      <c r="D83" s="31" t="s">
        <v>38</v>
      </c>
      <c r="E83" s="33" t="s">
        <v>200</v>
      </c>
      <c r="F83" s="34" t="s">
        <v>101</v>
      </c>
      <c r="G83" s="35">
        <v>22</v>
      </c>
      <c r="H83" s="36">
        <v>0</v>
      </c>
      <c r="I83" s="36">
        <f>ROUND(G83*H83,P4)</f>
        <v>0</v>
      </c>
      <c r="J83" s="34" t="s">
        <v>41</v>
      </c>
      <c r="O83" s="37">
        <f>I83*0.21</f>
        <v>0</v>
      </c>
      <c r="P83">
        <v>3</v>
      </c>
    </row>
    <row r="84" spans="1:10" ht="15">
      <c r="A84" s="31" t="s">
        <v>42</v>
      </c>
      <c r="B84" s="38"/>
      <c r="C84" s="39"/>
      <c r="D84" s="39"/>
      <c r="E84" s="33" t="s">
        <v>201</v>
      </c>
      <c r="F84" s="39"/>
      <c r="G84" s="39"/>
      <c r="H84" s="39"/>
      <c r="I84" s="39"/>
      <c r="J84" s="40"/>
    </row>
    <row r="85" spans="1:10" ht="15">
      <c r="A85" s="31" t="s">
        <v>103</v>
      </c>
      <c r="B85" s="38"/>
      <c r="C85" s="39"/>
      <c r="D85" s="39"/>
      <c r="E85" s="42" t="s">
        <v>202</v>
      </c>
      <c r="F85" s="39"/>
      <c r="G85" s="39"/>
      <c r="H85" s="39"/>
      <c r="I85" s="39"/>
      <c r="J85" s="40"/>
    </row>
    <row r="86" spans="1:10" ht="30">
      <c r="A86" s="31" t="s">
        <v>44</v>
      </c>
      <c r="B86" s="38"/>
      <c r="C86" s="39"/>
      <c r="D86" s="39"/>
      <c r="E86" s="33" t="s">
        <v>203</v>
      </c>
      <c r="F86" s="39"/>
      <c r="G86" s="39"/>
      <c r="H86" s="39"/>
      <c r="I86" s="39"/>
      <c r="J86" s="40"/>
    </row>
    <row r="87" spans="1:16" ht="15">
      <c r="A87" s="31" t="s">
        <v>36</v>
      </c>
      <c r="B87" s="31">
        <v>21</v>
      </c>
      <c r="C87" s="32" t="s">
        <v>204</v>
      </c>
      <c r="D87" s="31" t="s">
        <v>38</v>
      </c>
      <c r="E87" s="33" t="s">
        <v>205</v>
      </c>
      <c r="F87" s="34" t="s">
        <v>118</v>
      </c>
      <c r="G87" s="35">
        <v>36.563</v>
      </c>
      <c r="H87" s="36">
        <v>0</v>
      </c>
      <c r="I87" s="36">
        <f>ROUND(G87*H87,P4)</f>
        <v>0</v>
      </c>
      <c r="J87" s="34" t="s">
        <v>41</v>
      </c>
      <c r="O87" s="37">
        <f>I87*0.21</f>
        <v>0</v>
      </c>
      <c r="P87">
        <v>3</v>
      </c>
    </row>
    <row r="88" spans="1:10" ht="30">
      <c r="A88" s="31" t="s">
        <v>42</v>
      </c>
      <c r="B88" s="38"/>
      <c r="C88" s="39"/>
      <c r="D88" s="39"/>
      <c r="E88" s="33" t="s">
        <v>206</v>
      </c>
      <c r="F88" s="39"/>
      <c r="G88" s="39"/>
      <c r="H88" s="39"/>
      <c r="I88" s="39"/>
      <c r="J88" s="40"/>
    </row>
    <row r="89" spans="1:10" ht="45">
      <c r="A89" s="31" t="s">
        <v>103</v>
      </c>
      <c r="B89" s="38"/>
      <c r="C89" s="39"/>
      <c r="D89" s="39"/>
      <c r="E89" s="42" t="s">
        <v>207</v>
      </c>
      <c r="F89" s="39"/>
      <c r="G89" s="39"/>
      <c r="H89" s="39"/>
      <c r="I89" s="39"/>
      <c r="J89" s="40"/>
    </row>
    <row r="90" spans="1:10" ht="150">
      <c r="A90" s="31" t="s">
        <v>44</v>
      </c>
      <c r="B90" s="38"/>
      <c r="C90" s="39"/>
      <c r="D90" s="39"/>
      <c r="E90" s="33" t="s">
        <v>208</v>
      </c>
      <c r="F90" s="39"/>
      <c r="G90" s="39"/>
      <c r="H90" s="39"/>
      <c r="I90" s="39"/>
      <c r="J90" s="40"/>
    </row>
    <row r="91" spans="1:16" ht="15">
      <c r="A91" s="31" t="s">
        <v>36</v>
      </c>
      <c r="B91" s="31">
        <v>22</v>
      </c>
      <c r="C91" s="32" t="s">
        <v>209</v>
      </c>
      <c r="D91" s="31" t="s">
        <v>38</v>
      </c>
      <c r="E91" s="33" t="s">
        <v>210</v>
      </c>
      <c r="F91" s="34" t="s">
        <v>118</v>
      </c>
      <c r="G91" s="35">
        <v>4.375</v>
      </c>
      <c r="H91" s="36">
        <v>0</v>
      </c>
      <c r="I91" s="36">
        <f>ROUND(G91*H91,P4)</f>
        <v>0</v>
      </c>
      <c r="J91" s="34" t="s">
        <v>41</v>
      </c>
      <c r="O91" s="37">
        <f>I91*0.21</f>
        <v>0</v>
      </c>
      <c r="P91">
        <v>3</v>
      </c>
    </row>
    <row r="92" spans="1:10" ht="30">
      <c r="A92" s="31" t="s">
        <v>42</v>
      </c>
      <c r="B92" s="38"/>
      <c r="C92" s="39"/>
      <c r="D92" s="39"/>
      <c r="E92" s="33" t="s">
        <v>211</v>
      </c>
      <c r="F92" s="39"/>
      <c r="G92" s="39"/>
      <c r="H92" s="39"/>
      <c r="I92" s="39"/>
      <c r="J92" s="40"/>
    </row>
    <row r="93" spans="1:10" ht="15">
      <c r="A93" s="31" t="s">
        <v>103</v>
      </c>
      <c r="B93" s="38"/>
      <c r="C93" s="39"/>
      <c r="D93" s="39"/>
      <c r="E93" s="42" t="s">
        <v>212</v>
      </c>
      <c r="F93" s="39"/>
      <c r="G93" s="39"/>
      <c r="H93" s="39"/>
      <c r="I93" s="39"/>
      <c r="J93" s="40"/>
    </row>
    <row r="94" spans="1:10" ht="150">
      <c r="A94" s="31" t="s">
        <v>44</v>
      </c>
      <c r="B94" s="38"/>
      <c r="C94" s="39"/>
      <c r="D94" s="39"/>
      <c r="E94" s="33" t="s">
        <v>208</v>
      </c>
      <c r="F94" s="39"/>
      <c r="G94" s="39"/>
      <c r="H94" s="39"/>
      <c r="I94" s="39"/>
      <c r="J94" s="40"/>
    </row>
    <row r="95" spans="1:16" ht="15">
      <c r="A95" s="31" t="s">
        <v>36</v>
      </c>
      <c r="B95" s="31">
        <v>23</v>
      </c>
      <c r="C95" s="32" t="s">
        <v>213</v>
      </c>
      <c r="D95" s="31" t="s">
        <v>38</v>
      </c>
      <c r="E95" s="33" t="s">
        <v>214</v>
      </c>
      <c r="F95" s="34" t="s">
        <v>118</v>
      </c>
      <c r="G95" s="35">
        <v>48.6</v>
      </c>
      <c r="H95" s="36">
        <v>0</v>
      </c>
      <c r="I95" s="36">
        <f>ROUND(G95*H95,P4)</f>
        <v>0</v>
      </c>
      <c r="J95" s="34" t="s">
        <v>41</v>
      </c>
      <c r="O95" s="37">
        <f>I95*0.21</f>
        <v>0</v>
      </c>
      <c r="P95">
        <v>3</v>
      </c>
    </row>
    <row r="96" spans="1:10" ht="30">
      <c r="A96" s="31" t="s">
        <v>42</v>
      </c>
      <c r="B96" s="38"/>
      <c r="C96" s="39"/>
      <c r="D96" s="39"/>
      <c r="E96" s="33" t="s">
        <v>215</v>
      </c>
      <c r="F96" s="39"/>
      <c r="G96" s="39"/>
      <c r="H96" s="39"/>
      <c r="I96" s="39"/>
      <c r="J96" s="40"/>
    </row>
    <row r="97" spans="1:10" ht="105">
      <c r="A97" s="31" t="s">
        <v>103</v>
      </c>
      <c r="B97" s="38"/>
      <c r="C97" s="39"/>
      <c r="D97" s="39"/>
      <c r="E97" s="42" t="s">
        <v>216</v>
      </c>
      <c r="F97" s="39"/>
      <c r="G97" s="39"/>
      <c r="H97" s="39"/>
      <c r="I97" s="39"/>
      <c r="J97" s="40"/>
    </row>
    <row r="98" spans="1:10" ht="150">
      <c r="A98" s="31" t="s">
        <v>44</v>
      </c>
      <c r="B98" s="38"/>
      <c r="C98" s="39"/>
      <c r="D98" s="39"/>
      <c r="E98" s="33" t="s">
        <v>208</v>
      </c>
      <c r="F98" s="39"/>
      <c r="G98" s="39"/>
      <c r="H98" s="39"/>
      <c r="I98" s="39"/>
      <c r="J98" s="40"/>
    </row>
    <row r="99" spans="1:16" ht="15">
      <c r="A99" s="31" t="s">
        <v>36</v>
      </c>
      <c r="B99" s="31">
        <v>24</v>
      </c>
      <c r="C99" s="32" t="s">
        <v>217</v>
      </c>
      <c r="D99" s="31" t="s">
        <v>38</v>
      </c>
      <c r="E99" s="33" t="s">
        <v>218</v>
      </c>
      <c r="F99" s="34" t="s">
        <v>101</v>
      </c>
      <c r="G99" s="35">
        <v>20</v>
      </c>
      <c r="H99" s="36">
        <v>0</v>
      </c>
      <c r="I99" s="36">
        <f>ROUND(G99*H99,P4)</f>
        <v>0</v>
      </c>
      <c r="J99" s="34" t="s">
        <v>41</v>
      </c>
      <c r="O99" s="37">
        <f>I99*0.21</f>
        <v>0</v>
      </c>
      <c r="P99">
        <v>3</v>
      </c>
    </row>
    <row r="100" spans="1:10" ht="30">
      <c r="A100" s="31" t="s">
        <v>42</v>
      </c>
      <c r="B100" s="38"/>
      <c r="C100" s="39"/>
      <c r="D100" s="39"/>
      <c r="E100" s="33" t="s">
        <v>219</v>
      </c>
      <c r="F100" s="39"/>
      <c r="G100" s="39"/>
      <c r="H100" s="39"/>
      <c r="I100" s="39"/>
      <c r="J100" s="40"/>
    </row>
    <row r="101" spans="1:10" ht="180">
      <c r="A101" s="31" t="s">
        <v>44</v>
      </c>
      <c r="B101" s="38"/>
      <c r="C101" s="39"/>
      <c r="D101" s="39"/>
      <c r="E101" s="33" t="s">
        <v>220</v>
      </c>
      <c r="F101" s="39"/>
      <c r="G101" s="39"/>
      <c r="H101" s="39"/>
      <c r="I101" s="39"/>
      <c r="J101" s="40"/>
    </row>
    <row r="102" spans="1:16" ht="15">
      <c r="A102" s="31" t="s">
        <v>36</v>
      </c>
      <c r="B102" s="31">
        <v>25</v>
      </c>
      <c r="C102" s="32" t="s">
        <v>221</v>
      </c>
      <c r="D102" s="31" t="s">
        <v>38</v>
      </c>
      <c r="E102" s="33" t="s">
        <v>222</v>
      </c>
      <c r="F102" s="34" t="s">
        <v>61</v>
      </c>
      <c r="G102" s="35">
        <v>4</v>
      </c>
      <c r="H102" s="36">
        <v>0</v>
      </c>
      <c r="I102" s="36">
        <f>ROUND(G102*H102,P4)</f>
        <v>0</v>
      </c>
      <c r="J102" s="34" t="s">
        <v>41</v>
      </c>
      <c r="O102" s="37">
        <f>I102*0.21</f>
        <v>0</v>
      </c>
      <c r="P102">
        <v>3</v>
      </c>
    </row>
    <row r="103" spans="1:10" ht="30">
      <c r="A103" s="31" t="s">
        <v>42</v>
      </c>
      <c r="B103" s="38"/>
      <c r="C103" s="39"/>
      <c r="D103" s="39"/>
      <c r="E103" s="33" t="s">
        <v>223</v>
      </c>
      <c r="F103" s="39"/>
      <c r="G103" s="39"/>
      <c r="H103" s="39"/>
      <c r="I103" s="39"/>
      <c r="J103" s="40"/>
    </row>
    <row r="104" spans="1:10" ht="105">
      <c r="A104" s="31" t="s">
        <v>44</v>
      </c>
      <c r="B104" s="43"/>
      <c r="C104" s="44"/>
      <c r="D104" s="44"/>
      <c r="E104" s="33" t="s">
        <v>224</v>
      </c>
      <c r="F104" s="44"/>
      <c r="G104" s="44"/>
      <c r="H104" s="44"/>
      <c r="I104" s="44"/>
      <c r="J104" s="45"/>
    </row>
  </sheetData>
  <sheetProtection sheet="1" objects="1" scenarios="1"/>
  <protectedRanges>
    <protectedRange sqref="H9:I104" name="Oblast1"/>
  </protectedRanges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9"/>
  <sheetViews>
    <sheetView workbookViewId="0" topLeftCell="B313">
      <selection activeCell="H316" sqref="H316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0.25">
      <c r="A2" s="1"/>
      <c r="B2" s="13"/>
      <c r="C2" s="14"/>
      <c r="D2" s="14"/>
      <c r="E2" s="15" t="s">
        <v>17</v>
      </c>
      <c r="F2" s="14"/>
      <c r="G2" s="14"/>
      <c r="H2" s="14"/>
      <c r="I2" s="14"/>
      <c r="J2" s="16"/>
    </row>
    <row r="3" spans="1:16" ht="15">
      <c r="A3" s="3" t="s">
        <v>18</v>
      </c>
      <c r="B3" s="17" t="s">
        <v>19</v>
      </c>
      <c r="C3" s="48" t="s">
        <v>20</v>
      </c>
      <c r="D3" s="49"/>
      <c r="E3" s="18" t="s">
        <v>16</v>
      </c>
      <c r="F3" s="14"/>
      <c r="G3" s="14"/>
      <c r="H3" s="19" t="s">
        <v>15</v>
      </c>
      <c r="I3" s="20">
        <f>SUMIFS(I8:I319,A8:A319,"SD")</f>
        <v>0</v>
      </c>
      <c r="J3" s="16"/>
      <c r="O3">
        <v>0</v>
      </c>
      <c r="P3">
        <v>2</v>
      </c>
    </row>
    <row r="4" spans="1:16" ht="15">
      <c r="A4" s="3" t="s">
        <v>21</v>
      </c>
      <c r="B4" s="17" t="s">
        <v>22</v>
      </c>
      <c r="C4" s="48" t="s">
        <v>15</v>
      </c>
      <c r="D4" s="49"/>
      <c r="E4" s="18" t="s">
        <v>16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50" t="s">
        <v>23</v>
      </c>
      <c r="B5" s="51" t="s">
        <v>24</v>
      </c>
      <c r="C5" s="52" t="s">
        <v>25</v>
      </c>
      <c r="D5" s="52" t="s">
        <v>26</v>
      </c>
      <c r="E5" s="52" t="s">
        <v>27</v>
      </c>
      <c r="F5" s="52" t="s">
        <v>28</v>
      </c>
      <c r="G5" s="52" t="s">
        <v>29</v>
      </c>
      <c r="H5" s="52" t="s">
        <v>30</v>
      </c>
      <c r="I5" s="52"/>
      <c r="J5" s="53" t="s">
        <v>31</v>
      </c>
      <c r="O5">
        <v>0.21</v>
      </c>
    </row>
    <row r="6" spans="1:10" ht="15">
      <c r="A6" s="50"/>
      <c r="B6" s="51"/>
      <c r="C6" s="52"/>
      <c r="D6" s="52"/>
      <c r="E6" s="52"/>
      <c r="F6" s="52"/>
      <c r="G6" s="52"/>
      <c r="H6" s="6" t="s">
        <v>32</v>
      </c>
      <c r="I6" s="6" t="s">
        <v>33</v>
      </c>
      <c r="J6" s="53"/>
    </row>
    <row r="7" spans="1:10" ht="15">
      <c r="A7" s="23">
        <v>0</v>
      </c>
      <c r="B7" s="21">
        <v>1</v>
      </c>
      <c r="C7" s="24">
        <v>2</v>
      </c>
      <c r="D7" s="6">
        <v>3</v>
      </c>
      <c r="E7" s="24">
        <v>4</v>
      </c>
      <c r="F7" s="6">
        <v>5</v>
      </c>
      <c r="G7" s="6">
        <v>6</v>
      </c>
      <c r="H7" s="6">
        <v>7</v>
      </c>
      <c r="I7" s="24">
        <v>8</v>
      </c>
      <c r="J7" s="22">
        <v>9</v>
      </c>
    </row>
    <row r="8" spans="1:10" ht="15">
      <c r="A8" s="25" t="s">
        <v>34</v>
      </c>
      <c r="B8" s="26"/>
      <c r="C8" s="27" t="s">
        <v>35</v>
      </c>
      <c r="D8" s="28"/>
      <c r="E8" s="25" t="s">
        <v>12</v>
      </c>
      <c r="F8" s="28"/>
      <c r="G8" s="28"/>
      <c r="H8" s="28"/>
      <c r="I8" s="29">
        <f>SUMIFS(I9:I16,A9:A16,"P")</f>
        <v>0</v>
      </c>
      <c r="J8" s="30"/>
    </row>
    <row r="9" spans="1:16" ht="15">
      <c r="A9" s="31" t="s">
        <v>36</v>
      </c>
      <c r="B9" s="54">
        <v>1</v>
      </c>
      <c r="C9" s="55" t="s">
        <v>116</v>
      </c>
      <c r="D9" s="54" t="s">
        <v>38</v>
      </c>
      <c r="E9" s="56" t="s">
        <v>117</v>
      </c>
      <c r="F9" s="57" t="s">
        <v>118</v>
      </c>
      <c r="G9" s="58">
        <v>131.56</v>
      </c>
      <c r="H9" s="36">
        <v>0</v>
      </c>
      <c r="I9" s="36">
        <f>ROUND(G9*H9,P4)</f>
        <v>0</v>
      </c>
      <c r="J9" s="34" t="s">
        <v>41</v>
      </c>
      <c r="O9" s="37">
        <f>I9*0.21</f>
        <v>0</v>
      </c>
      <c r="P9">
        <v>3</v>
      </c>
    </row>
    <row r="10" spans="1:10" ht="15">
      <c r="A10" s="31" t="s">
        <v>42</v>
      </c>
      <c r="B10" s="59"/>
      <c r="C10" s="60"/>
      <c r="D10" s="60"/>
      <c r="E10" s="56" t="s">
        <v>225</v>
      </c>
      <c r="F10" s="60"/>
      <c r="G10" s="60"/>
      <c r="H10" s="39"/>
      <c r="I10" s="39"/>
      <c r="J10" s="40"/>
    </row>
    <row r="11" spans="1:10" ht="45">
      <c r="A11" s="31" t="s">
        <v>103</v>
      </c>
      <c r="B11" s="59"/>
      <c r="C11" s="60"/>
      <c r="D11" s="60"/>
      <c r="E11" s="61" t="s">
        <v>226</v>
      </c>
      <c r="F11" s="60"/>
      <c r="G11" s="60"/>
      <c r="H11" s="39"/>
      <c r="I11" s="39"/>
      <c r="J11" s="40"/>
    </row>
    <row r="12" spans="1:10" ht="30">
      <c r="A12" s="31" t="s">
        <v>44</v>
      </c>
      <c r="B12" s="59"/>
      <c r="C12" s="60"/>
      <c r="D12" s="60"/>
      <c r="E12" s="56" t="s">
        <v>121</v>
      </c>
      <c r="F12" s="60"/>
      <c r="G12" s="60"/>
      <c r="H12" s="39"/>
      <c r="I12" s="39"/>
      <c r="J12" s="40"/>
    </row>
    <row r="13" spans="1:16" ht="15">
      <c r="A13" s="31" t="s">
        <v>36</v>
      </c>
      <c r="B13" s="54">
        <v>2</v>
      </c>
      <c r="C13" s="55" t="s">
        <v>227</v>
      </c>
      <c r="D13" s="54" t="s">
        <v>38</v>
      </c>
      <c r="E13" s="56" t="s">
        <v>228</v>
      </c>
      <c r="F13" s="57" t="s">
        <v>118</v>
      </c>
      <c r="G13" s="58">
        <v>5.4</v>
      </c>
      <c r="H13" s="36">
        <v>0</v>
      </c>
      <c r="I13" s="36">
        <f>ROUND(G13*H13,P4)</f>
        <v>0</v>
      </c>
      <c r="J13" s="34" t="s">
        <v>41</v>
      </c>
      <c r="O13" s="37">
        <f>I13*0.21</f>
        <v>0</v>
      </c>
      <c r="P13">
        <v>3</v>
      </c>
    </row>
    <row r="14" spans="1:10" ht="15">
      <c r="A14" s="31" t="s">
        <v>42</v>
      </c>
      <c r="B14" s="59"/>
      <c r="C14" s="60"/>
      <c r="D14" s="60"/>
      <c r="E14" s="56" t="s">
        <v>229</v>
      </c>
      <c r="F14" s="60"/>
      <c r="G14" s="60"/>
      <c r="H14" s="39"/>
      <c r="I14" s="39"/>
      <c r="J14" s="40"/>
    </row>
    <row r="15" spans="1:10" ht="15">
      <c r="A15" s="31" t="s">
        <v>103</v>
      </c>
      <c r="B15" s="59"/>
      <c r="C15" s="60"/>
      <c r="D15" s="60"/>
      <c r="E15" s="61" t="s">
        <v>230</v>
      </c>
      <c r="F15" s="60"/>
      <c r="G15" s="60"/>
      <c r="H15" s="39"/>
      <c r="I15" s="39"/>
      <c r="J15" s="40"/>
    </row>
    <row r="16" spans="1:10" ht="30">
      <c r="A16" s="31" t="s">
        <v>44</v>
      </c>
      <c r="B16" s="59"/>
      <c r="C16" s="60"/>
      <c r="D16" s="60"/>
      <c r="E16" s="56" t="s">
        <v>231</v>
      </c>
      <c r="F16" s="60"/>
      <c r="G16" s="60"/>
      <c r="H16" s="39"/>
      <c r="I16" s="39"/>
      <c r="J16" s="40"/>
    </row>
    <row r="17" spans="1:10" ht="15">
      <c r="A17" s="25" t="s">
        <v>34</v>
      </c>
      <c r="B17" s="62"/>
      <c r="C17" s="63" t="s">
        <v>135</v>
      </c>
      <c r="D17" s="64"/>
      <c r="E17" s="65" t="s">
        <v>136</v>
      </c>
      <c r="F17" s="64"/>
      <c r="G17" s="64"/>
      <c r="H17" s="28"/>
      <c r="I17" s="29">
        <f>SUMIFS(I18:I69,A18:A69,"P")</f>
        <v>0</v>
      </c>
      <c r="J17" s="30"/>
    </row>
    <row r="18" spans="1:16" ht="15">
      <c r="A18" s="31" t="s">
        <v>36</v>
      </c>
      <c r="B18" s="54">
        <v>3</v>
      </c>
      <c r="C18" s="55" t="s">
        <v>232</v>
      </c>
      <c r="D18" s="54" t="s">
        <v>38</v>
      </c>
      <c r="E18" s="56" t="s">
        <v>233</v>
      </c>
      <c r="F18" s="57" t="s">
        <v>118</v>
      </c>
      <c r="G18" s="58">
        <v>105.84</v>
      </c>
      <c r="H18" s="36">
        <v>0</v>
      </c>
      <c r="I18" s="36">
        <f>ROUND(G18*H18,P4)</f>
        <v>0</v>
      </c>
      <c r="J18" s="34" t="s">
        <v>41</v>
      </c>
      <c r="O18" s="37">
        <f>I18*0.21</f>
        <v>0</v>
      </c>
      <c r="P18">
        <v>3</v>
      </c>
    </row>
    <row r="19" spans="1:10" ht="15">
      <c r="A19" s="31" t="s">
        <v>42</v>
      </c>
      <c r="B19" s="59"/>
      <c r="C19" s="60"/>
      <c r="D19" s="60"/>
      <c r="E19" s="56" t="s">
        <v>234</v>
      </c>
      <c r="F19" s="60"/>
      <c r="G19" s="60"/>
      <c r="H19" s="39"/>
      <c r="I19" s="39"/>
      <c r="J19" s="40"/>
    </row>
    <row r="20" spans="1:10" ht="60">
      <c r="A20" s="31" t="s">
        <v>103</v>
      </c>
      <c r="B20" s="59"/>
      <c r="C20" s="60"/>
      <c r="D20" s="60"/>
      <c r="E20" s="61" t="s">
        <v>235</v>
      </c>
      <c r="F20" s="60"/>
      <c r="G20" s="60"/>
      <c r="H20" s="39"/>
      <c r="I20" s="39"/>
      <c r="J20" s="40"/>
    </row>
    <row r="21" spans="1:10" ht="390">
      <c r="A21" s="31" t="s">
        <v>44</v>
      </c>
      <c r="B21" s="59"/>
      <c r="C21" s="60"/>
      <c r="D21" s="60"/>
      <c r="E21" s="56" t="s">
        <v>236</v>
      </c>
      <c r="F21" s="60"/>
      <c r="G21" s="60"/>
      <c r="H21" s="39"/>
      <c r="I21" s="39"/>
      <c r="J21" s="40"/>
    </row>
    <row r="22" spans="1:16" ht="15">
      <c r="A22" s="31" t="s">
        <v>36</v>
      </c>
      <c r="B22" s="54">
        <v>4</v>
      </c>
      <c r="C22" s="55" t="s">
        <v>237</v>
      </c>
      <c r="D22" s="54" t="s">
        <v>38</v>
      </c>
      <c r="E22" s="56" t="s">
        <v>238</v>
      </c>
      <c r="F22" s="57" t="s">
        <v>118</v>
      </c>
      <c r="G22" s="58">
        <v>77.94</v>
      </c>
      <c r="H22" s="36">
        <v>0</v>
      </c>
      <c r="I22" s="36">
        <f>ROUND(G22*H22,P4)</f>
        <v>0</v>
      </c>
      <c r="J22" s="34" t="s">
        <v>41</v>
      </c>
      <c r="O22" s="37">
        <f>I22*0.21</f>
        <v>0</v>
      </c>
      <c r="P22">
        <v>3</v>
      </c>
    </row>
    <row r="23" spans="1:10" ht="30">
      <c r="A23" s="31" t="s">
        <v>42</v>
      </c>
      <c r="B23" s="59"/>
      <c r="C23" s="60"/>
      <c r="D23" s="60"/>
      <c r="E23" s="56" t="s">
        <v>239</v>
      </c>
      <c r="F23" s="60"/>
      <c r="G23" s="60"/>
      <c r="H23" s="39"/>
      <c r="I23" s="39"/>
      <c r="J23" s="40"/>
    </row>
    <row r="24" spans="1:10" ht="15">
      <c r="A24" s="31" t="s">
        <v>103</v>
      </c>
      <c r="B24" s="59"/>
      <c r="C24" s="60"/>
      <c r="D24" s="60"/>
      <c r="E24" s="61" t="s">
        <v>240</v>
      </c>
      <c r="F24" s="60"/>
      <c r="G24" s="60"/>
      <c r="H24" s="39"/>
      <c r="I24" s="39"/>
      <c r="J24" s="40"/>
    </row>
    <row r="25" spans="1:10" ht="409.5">
      <c r="A25" s="31" t="s">
        <v>44</v>
      </c>
      <c r="B25" s="59"/>
      <c r="C25" s="60"/>
      <c r="D25" s="60"/>
      <c r="E25" s="56" t="s">
        <v>184</v>
      </c>
      <c r="F25" s="60"/>
      <c r="G25" s="60"/>
      <c r="H25" s="39"/>
      <c r="I25" s="39"/>
      <c r="J25" s="40"/>
    </row>
    <row r="26" spans="1:16" ht="15">
      <c r="A26" s="31" t="s">
        <v>36</v>
      </c>
      <c r="B26" s="54">
        <v>5</v>
      </c>
      <c r="C26" s="55" t="s">
        <v>180</v>
      </c>
      <c r="D26" s="54" t="s">
        <v>38</v>
      </c>
      <c r="E26" s="56" t="s">
        <v>181</v>
      </c>
      <c r="F26" s="57" t="s">
        <v>118</v>
      </c>
      <c r="G26" s="58">
        <v>71.56</v>
      </c>
      <c r="H26" s="36">
        <v>0</v>
      </c>
      <c r="I26" s="36">
        <f>ROUND(G26*H26,P4)</f>
        <v>0</v>
      </c>
      <c r="J26" s="34" t="s">
        <v>41</v>
      </c>
      <c r="O26" s="37">
        <f>I26*0.21</f>
        <v>0</v>
      </c>
      <c r="P26">
        <v>3</v>
      </c>
    </row>
    <row r="27" spans="1:10" ht="15">
      <c r="A27" s="31" t="s">
        <v>42</v>
      </c>
      <c r="B27" s="59"/>
      <c r="C27" s="60"/>
      <c r="D27" s="60"/>
      <c r="E27" s="56" t="s">
        <v>241</v>
      </c>
      <c r="F27" s="60"/>
      <c r="G27" s="60"/>
      <c r="H27" s="39"/>
      <c r="I27" s="39"/>
      <c r="J27" s="40"/>
    </row>
    <row r="28" spans="1:10" ht="60">
      <c r="A28" s="31" t="s">
        <v>103</v>
      </c>
      <c r="B28" s="59"/>
      <c r="C28" s="60"/>
      <c r="D28" s="60"/>
      <c r="E28" s="61" t="s">
        <v>242</v>
      </c>
      <c r="F28" s="60"/>
      <c r="G28" s="60"/>
      <c r="H28" s="39"/>
      <c r="I28" s="39"/>
      <c r="J28" s="40"/>
    </row>
    <row r="29" spans="1:10" ht="409.5">
      <c r="A29" s="31" t="s">
        <v>44</v>
      </c>
      <c r="B29" s="59"/>
      <c r="C29" s="60"/>
      <c r="D29" s="60"/>
      <c r="E29" s="56" t="s">
        <v>184</v>
      </c>
      <c r="F29" s="60"/>
      <c r="G29" s="60"/>
      <c r="H29" s="39"/>
      <c r="I29" s="39"/>
      <c r="J29" s="40"/>
    </row>
    <row r="30" spans="1:16" ht="15">
      <c r="A30" s="31" t="s">
        <v>36</v>
      </c>
      <c r="B30" s="54">
        <v>6</v>
      </c>
      <c r="C30" s="55" t="s">
        <v>185</v>
      </c>
      <c r="D30" s="54" t="s">
        <v>38</v>
      </c>
      <c r="E30" s="56" t="s">
        <v>186</v>
      </c>
      <c r="F30" s="57" t="s">
        <v>118</v>
      </c>
      <c r="G30" s="58">
        <v>209.5</v>
      </c>
      <c r="H30" s="36">
        <v>0</v>
      </c>
      <c r="I30" s="36">
        <f>ROUND(G30*H30,P4)</f>
        <v>0</v>
      </c>
      <c r="J30" s="34" t="s">
        <v>41</v>
      </c>
      <c r="O30" s="37">
        <f>I30*0.21</f>
        <v>0</v>
      </c>
      <c r="P30">
        <v>3</v>
      </c>
    </row>
    <row r="31" spans="1:10" ht="15">
      <c r="A31" s="31" t="s">
        <v>42</v>
      </c>
      <c r="B31" s="59"/>
      <c r="C31" s="60"/>
      <c r="D31" s="60"/>
      <c r="E31" s="56" t="s">
        <v>243</v>
      </c>
      <c r="F31" s="60"/>
      <c r="G31" s="60"/>
      <c r="H31" s="39"/>
      <c r="I31" s="39"/>
      <c r="J31" s="40"/>
    </row>
    <row r="32" spans="1:10" ht="60">
      <c r="A32" s="31" t="s">
        <v>103</v>
      </c>
      <c r="B32" s="59"/>
      <c r="C32" s="60"/>
      <c r="D32" s="60"/>
      <c r="E32" s="61" t="s">
        <v>244</v>
      </c>
      <c r="F32" s="60"/>
      <c r="G32" s="60"/>
      <c r="H32" s="39"/>
      <c r="I32" s="39"/>
      <c r="J32" s="40"/>
    </row>
    <row r="33" spans="1:10" ht="255">
      <c r="A33" s="31" t="s">
        <v>44</v>
      </c>
      <c r="B33" s="59"/>
      <c r="C33" s="60"/>
      <c r="D33" s="60"/>
      <c r="E33" s="56" t="s">
        <v>189</v>
      </c>
      <c r="F33" s="60"/>
      <c r="G33" s="60"/>
      <c r="H33" s="39"/>
      <c r="I33" s="39"/>
      <c r="J33" s="40"/>
    </row>
    <row r="34" spans="1:16" ht="15">
      <c r="A34" s="31" t="s">
        <v>36</v>
      </c>
      <c r="B34" s="54">
        <v>7</v>
      </c>
      <c r="C34" s="55" t="s">
        <v>245</v>
      </c>
      <c r="D34" s="54" t="s">
        <v>38</v>
      </c>
      <c r="E34" s="56" t="s">
        <v>246</v>
      </c>
      <c r="F34" s="57" t="s">
        <v>118</v>
      </c>
      <c r="G34" s="58">
        <v>77.94</v>
      </c>
      <c r="H34" s="36">
        <v>0</v>
      </c>
      <c r="I34" s="36">
        <f>ROUND(G34*H34,P4)</f>
        <v>0</v>
      </c>
      <c r="J34" s="34" t="s">
        <v>41</v>
      </c>
      <c r="O34" s="37">
        <f>I34*0.21</f>
        <v>0</v>
      </c>
      <c r="P34">
        <v>3</v>
      </c>
    </row>
    <row r="35" spans="1:10" ht="30">
      <c r="A35" s="31" t="s">
        <v>42</v>
      </c>
      <c r="B35" s="59"/>
      <c r="C35" s="60"/>
      <c r="D35" s="60"/>
      <c r="E35" s="56" t="s">
        <v>247</v>
      </c>
      <c r="F35" s="60"/>
      <c r="G35" s="60"/>
      <c r="H35" s="39"/>
      <c r="I35" s="39"/>
      <c r="J35" s="40"/>
    </row>
    <row r="36" spans="1:10" ht="105">
      <c r="A36" s="31" t="s">
        <v>103</v>
      </c>
      <c r="B36" s="59"/>
      <c r="C36" s="60"/>
      <c r="D36" s="60"/>
      <c r="E36" s="61" t="s">
        <v>248</v>
      </c>
      <c r="F36" s="60"/>
      <c r="G36" s="60"/>
      <c r="H36" s="39"/>
      <c r="I36" s="39"/>
      <c r="J36" s="40"/>
    </row>
    <row r="37" spans="1:10" ht="345">
      <c r="A37" s="31" t="s">
        <v>44</v>
      </c>
      <c r="B37" s="59"/>
      <c r="C37" s="60"/>
      <c r="D37" s="60"/>
      <c r="E37" s="56" t="s">
        <v>249</v>
      </c>
      <c r="F37" s="60"/>
      <c r="G37" s="60"/>
      <c r="H37" s="39"/>
      <c r="I37" s="39"/>
      <c r="J37" s="40"/>
    </row>
    <row r="38" spans="1:16" ht="15">
      <c r="A38" s="31" t="s">
        <v>36</v>
      </c>
      <c r="B38" s="54">
        <v>8</v>
      </c>
      <c r="C38" s="55" t="s">
        <v>250</v>
      </c>
      <c r="D38" s="54" t="s">
        <v>38</v>
      </c>
      <c r="E38" s="56" t="s">
        <v>251</v>
      </c>
      <c r="F38" s="57" t="s">
        <v>118</v>
      </c>
      <c r="G38" s="58">
        <v>16.8</v>
      </c>
      <c r="H38" s="36">
        <v>0</v>
      </c>
      <c r="I38" s="36">
        <f>ROUND(G38*H38,P4)</f>
        <v>0</v>
      </c>
      <c r="J38" s="34" t="s">
        <v>41</v>
      </c>
      <c r="O38" s="37">
        <f>I38*0.21</f>
        <v>0</v>
      </c>
      <c r="P38">
        <v>3</v>
      </c>
    </row>
    <row r="39" spans="1:10" ht="15">
      <c r="A39" s="31" t="s">
        <v>42</v>
      </c>
      <c r="B39" s="59"/>
      <c r="C39" s="60"/>
      <c r="D39" s="60"/>
      <c r="E39" s="56" t="s">
        <v>252</v>
      </c>
      <c r="F39" s="60"/>
      <c r="G39" s="60"/>
      <c r="H39" s="39"/>
      <c r="I39" s="39"/>
      <c r="J39" s="40"/>
    </row>
    <row r="40" spans="1:10" ht="45">
      <c r="A40" s="31" t="s">
        <v>103</v>
      </c>
      <c r="B40" s="59"/>
      <c r="C40" s="60"/>
      <c r="D40" s="60"/>
      <c r="E40" s="61" t="s">
        <v>253</v>
      </c>
      <c r="F40" s="60"/>
      <c r="G40" s="60"/>
      <c r="H40" s="39"/>
      <c r="I40" s="39"/>
      <c r="J40" s="40"/>
    </row>
    <row r="41" spans="1:10" ht="330">
      <c r="A41" s="31" t="s">
        <v>44</v>
      </c>
      <c r="B41" s="59"/>
      <c r="C41" s="60"/>
      <c r="D41" s="60"/>
      <c r="E41" s="56" t="s">
        <v>254</v>
      </c>
      <c r="F41" s="60"/>
      <c r="G41" s="60"/>
      <c r="H41" s="39"/>
      <c r="I41" s="39"/>
      <c r="J41" s="40"/>
    </row>
    <row r="42" spans="1:16" ht="15">
      <c r="A42" s="31" t="s">
        <v>36</v>
      </c>
      <c r="B42" s="54">
        <v>9</v>
      </c>
      <c r="C42" s="55" t="s">
        <v>255</v>
      </c>
      <c r="D42" s="54" t="s">
        <v>38</v>
      </c>
      <c r="E42" s="56" t="s">
        <v>256</v>
      </c>
      <c r="F42" s="57" t="s">
        <v>118</v>
      </c>
      <c r="G42" s="58">
        <v>60</v>
      </c>
      <c r="H42" s="36">
        <v>0</v>
      </c>
      <c r="I42" s="36">
        <f>ROUND(G42*H42,P4)</f>
        <v>0</v>
      </c>
      <c r="J42" s="34" t="s">
        <v>41</v>
      </c>
      <c r="O42" s="37">
        <f>I42*0.21</f>
        <v>0</v>
      </c>
      <c r="P42">
        <v>3</v>
      </c>
    </row>
    <row r="43" spans="1:10" ht="30">
      <c r="A43" s="31" t="s">
        <v>42</v>
      </c>
      <c r="B43" s="59"/>
      <c r="C43" s="60"/>
      <c r="D43" s="60"/>
      <c r="E43" s="56" t="s">
        <v>257</v>
      </c>
      <c r="F43" s="60"/>
      <c r="G43" s="60"/>
      <c r="H43" s="39"/>
      <c r="I43" s="39"/>
      <c r="J43" s="40"/>
    </row>
    <row r="44" spans="1:10" ht="15">
      <c r="A44" s="31" t="s">
        <v>103</v>
      </c>
      <c r="B44" s="59"/>
      <c r="C44" s="60"/>
      <c r="D44" s="60"/>
      <c r="E44" s="61" t="s">
        <v>258</v>
      </c>
      <c r="F44" s="60"/>
      <c r="G44" s="60"/>
      <c r="H44" s="39"/>
      <c r="I44" s="39"/>
      <c r="J44" s="40"/>
    </row>
    <row r="45" spans="1:10" ht="390">
      <c r="A45" s="31" t="s">
        <v>44</v>
      </c>
      <c r="B45" s="59"/>
      <c r="C45" s="60"/>
      <c r="D45" s="60"/>
      <c r="E45" s="56" t="s">
        <v>259</v>
      </c>
      <c r="F45" s="60"/>
      <c r="G45" s="60"/>
      <c r="H45" s="39"/>
      <c r="I45" s="39"/>
      <c r="J45" s="40"/>
    </row>
    <row r="46" spans="1:16" ht="15">
      <c r="A46" s="31" t="s">
        <v>36</v>
      </c>
      <c r="B46" s="54">
        <v>10</v>
      </c>
      <c r="C46" s="55" t="s">
        <v>260</v>
      </c>
      <c r="D46" s="54" t="s">
        <v>38</v>
      </c>
      <c r="E46" s="56" t="s">
        <v>261</v>
      </c>
      <c r="F46" s="57" t="s">
        <v>132</v>
      </c>
      <c r="G46" s="58">
        <v>150</v>
      </c>
      <c r="H46" s="36">
        <v>0</v>
      </c>
      <c r="I46" s="36">
        <f>ROUND(G46*H46,P4)</f>
        <v>0</v>
      </c>
      <c r="J46" s="34" t="s">
        <v>41</v>
      </c>
      <c r="O46" s="37">
        <f>I46*0.21</f>
        <v>0</v>
      </c>
      <c r="P46">
        <v>3</v>
      </c>
    </row>
    <row r="47" spans="1:10" ht="15">
      <c r="A47" s="31" t="s">
        <v>42</v>
      </c>
      <c r="B47" s="59"/>
      <c r="C47" s="60"/>
      <c r="D47" s="60"/>
      <c r="E47" s="56" t="s">
        <v>262</v>
      </c>
      <c r="F47" s="60"/>
      <c r="G47" s="60"/>
      <c r="H47" s="39"/>
      <c r="I47" s="39"/>
      <c r="J47" s="40"/>
    </row>
    <row r="48" spans="1:10" ht="15">
      <c r="A48" s="31" t="s">
        <v>103</v>
      </c>
      <c r="B48" s="59"/>
      <c r="C48" s="60"/>
      <c r="D48" s="60"/>
      <c r="E48" s="61" t="s">
        <v>263</v>
      </c>
      <c r="F48" s="60"/>
      <c r="G48" s="60"/>
      <c r="H48" s="39"/>
      <c r="I48" s="39"/>
      <c r="J48" s="40"/>
    </row>
    <row r="49" spans="1:10" ht="15">
      <c r="A49" s="31" t="s">
        <v>44</v>
      </c>
      <c r="B49" s="59"/>
      <c r="C49" s="60"/>
      <c r="D49" s="60"/>
      <c r="E49" s="56" t="s">
        <v>264</v>
      </c>
      <c r="F49" s="60"/>
      <c r="G49" s="60"/>
      <c r="H49" s="39"/>
      <c r="I49" s="39"/>
      <c r="J49" s="40"/>
    </row>
    <row r="50" spans="1:16" ht="15">
      <c r="A50" s="31" t="s">
        <v>36</v>
      </c>
      <c r="B50" s="54">
        <v>11</v>
      </c>
      <c r="C50" s="55" t="s">
        <v>265</v>
      </c>
      <c r="D50" s="54" t="s">
        <v>38</v>
      </c>
      <c r="E50" s="56" t="s">
        <v>266</v>
      </c>
      <c r="F50" s="57" t="s">
        <v>118</v>
      </c>
      <c r="G50" s="58">
        <v>5.4</v>
      </c>
      <c r="H50" s="36">
        <v>0</v>
      </c>
      <c r="I50" s="36">
        <f>ROUND(G50*H50,P4)</f>
        <v>0</v>
      </c>
      <c r="J50" s="34" t="s">
        <v>41</v>
      </c>
      <c r="O50" s="37">
        <f>I50*0.21</f>
        <v>0</v>
      </c>
      <c r="P50">
        <v>3</v>
      </c>
    </row>
    <row r="51" spans="1:10" ht="30">
      <c r="A51" s="31" t="s">
        <v>42</v>
      </c>
      <c r="B51" s="59"/>
      <c r="C51" s="60"/>
      <c r="D51" s="60"/>
      <c r="E51" s="56" t="s">
        <v>267</v>
      </c>
      <c r="F51" s="60"/>
      <c r="G51" s="60"/>
      <c r="H51" s="39"/>
      <c r="I51" s="39"/>
      <c r="J51" s="40"/>
    </row>
    <row r="52" spans="1:10" ht="15">
      <c r="A52" s="31" t="s">
        <v>103</v>
      </c>
      <c r="B52" s="59"/>
      <c r="C52" s="60"/>
      <c r="D52" s="60"/>
      <c r="E52" s="61" t="s">
        <v>268</v>
      </c>
      <c r="F52" s="60"/>
      <c r="G52" s="60"/>
      <c r="H52" s="39"/>
      <c r="I52" s="39"/>
      <c r="J52" s="40"/>
    </row>
    <row r="53" spans="1:10" ht="45">
      <c r="A53" s="31" t="s">
        <v>44</v>
      </c>
      <c r="B53" s="59"/>
      <c r="C53" s="60"/>
      <c r="D53" s="60"/>
      <c r="E53" s="56" t="s">
        <v>269</v>
      </c>
      <c r="F53" s="60"/>
      <c r="G53" s="60"/>
      <c r="H53" s="39"/>
      <c r="I53" s="39"/>
      <c r="J53" s="40"/>
    </row>
    <row r="54" spans="1:16" ht="15">
      <c r="A54" s="31" t="s">
        <v>36</v>
      </c>
      <c r="B54" s="54">
        <v>12</v>
      </c>
      <c r="C54" s="55" t="s">
        <v>270</v>
      </c>
      <c r="D54" s="54" t="s">
        <v>38</v>
      </c>
      <c r="E54" s="56" t="s">
        <v>271</v>
      </c>
      <c r="F54" s="57" t="s">
        <v>118</v>
      </c>
      <c r="G54" s="58">
        <v>22.5</v>
      </c>
      <c r="H54" s="36">
        <v>0</v>
      </c>
      <c r="I54" s="36">
        <f>ROUND(G54*H54,P4)</f>
        <v>0</v>
      </c>
      <c r="J54" s="34" t="s">
        <v>41</v>
      </c>
      <c r="O54" s="37">
        <f>I54*0.21</f>
        <v>0</v>
      </c>
      <c r="P54">
        <v>3</v>
      </c>
    </row>
    <row r="55" spans="1:10" ht="30">
      <c r="A55" s="31" t="s">
        <v>42</v>
      </c>
      <c r="B55" s="59"/>
      <c r="C55" s="60"/>
      <c r="D55" s="60"/>
      <c r="E55" s="56" t="s">
        <v>272</v>
      </c>
      <c r="F55" s="60"/>
      <c r="G55" s="60"/>
      <c r="H55" s="39"/>
      <c r="I55" s="39"/>
      <c r="J55" s="40"/>
    </row>
    <row r="56" spans="1:10" ht="15">
      <c r="A56" s="31" t="s">
        <v>103</v>
      </c>
      <c r="B56" s="59"/>
      <c r="C56" s="60"/>
      <c r="D56" s="60"/>
      <c r="E56" s="61" t="s">
        <v>273</v>
      </c>
      <c r="F56" s="60"/>
      <c r="G56" s="60"/>
      <c r="H56" s="39"/>
      <c r="I56" s="39"/>
      <c r="J56" s="40"/>
    </row>
    <row r="57" spans="1:10" ht="45">
      <c r="A57" s="31" t="s">
        <v>44</v>
      </c>
      <c r="B57" s="59"/>
      <c r="C57" s="60"/>
      <c r="D57" s="60"/>
      <c r="E57" s="56" t="s">
        <v>274</v>
      </c>
      <c r="F57" s="60"/>
      <c r="G57" s="60"/>
      <c r="H57" s="39"/>
      <c r="I57" s="39"/>
      <c r="J57" s="40"/>
    </row>
    <row r="58" spans="1:16" ht="15">
      <c r="A58" s="31" t="s">
        <v>36</v>
      </c>
      <c r="B58" s="54">
        <v>13</v>
      </c>
      <c r="C58" s="55" t="s">
        <v>275</v>
      </c>
      <c r="D58" s="54" t="s">
        <v>38</v>
      </c>
      <c r="E58" s="56" t="s">
        <v>276</v>
      </c>
      <c r="F58" s="57" t="s">
        <v>132</v>
      </c>
      <c r="G58" s="58">
        <v>186</v>
      </c>
      <c r="H58" s="36">
        <v>0</v>
      </c>
      <c r="I58" s="36">
        <f>ROUND(G58*H58,P4)</f>
        <v>0</v>
      </c>
      <c r="J58" s="34" t="s">
        <v>41</v>
      </c>
      <c r="O58" s="37">
        <f>I58*0.21</f>
        <v>0</v>
      </c>
      <c r="P58">
        <v>3</v>
      </c>
    </row>
    <row r="59" spans="1:10" ht="15">
      <c r="A59" s="31" t="s">
        <v>42</v>
      </c>
      <c r="B59" s="59"/>
      <c r="C59" s="60"/>
      <c r="D59" s="60"/>
      <c r="E59" s="56" t="s">
        <v>277</v>
      </c>
      <c r="F59" s="60"/>
      <c r="G59" s="60"/>
      <c r="H59" s="39"/>
      <c r="I59" s="39"/>
      <c r="J59" s="40"/>
    </row>
    <row r="60" spans="1:10" ht="45">
      <c r="A60" s="31" t="s">
        <v>103</v>
      </c>
      <c r="B60" s="59"/>
      <c r="C60" s="60"/>
      <c r="D60" s="60"/>
      <c r="E60" s="61" t="s">
        <v>278</v>
      </c>
      <c r="F60" s="60"/>
      <c r="G60" s="60"/>
      <c r="H60" s="39"/>
      <c r="I60" s="39"/>
      <c r="J60" s="40"/>
    </row>
    <row r="61" spans="1:10" ht="30">
      <c r="A61" s="31" t="s">
        <v>44</v>
      </c>
      <c r="B61" s="59"/>
      <c r="C61" s="60"/>
      <c r="D61" s="60"/>
      <c r="E61" s="56" t="s">
        <v>279</v>
      </c>
      <c r="F61" s="60"/>
      <c r="G61" s="60"/>
      <c r="H61" s="39"/>
      <c r="I61" s="39"/>
      <c r="J61" s="40"/>
    </row>
    <row r="62" spans="1:16" ht="15">
      <c r="A62" s="31" t="s">
        <v>36</v>
      </c>
      <c r="B62" s="54">
        <v>14</v>
      </c>
      <c r="C62" s="55" t="s">
        <v>280</v>
      </c>
      <c r="D62" s="54" t="s">
        <v>38</v>
      </c>
      <c r="E62" s="56" t="s">
        <v>281</v>
      </c>
      <c r="F62" s="57" t="s">
        <v>132</v>
      </c>
      <c r="G62" s="58">
        <v>372</v>
      </c>
      <c r="H62" s="36">
        <v>0</v>
      </c>
      <c r="I62" s="36">
        <f>ROUND(G62*H62,P4)</f>
        <v>0</v>
      </c>
      <c r="J62" s="34" t="s">
        <v>41</v>
      </c>
      <c r="O62" s="37">
        <f>I62*0.21</f>
        <v>0</v>
      </c>
      <c r="P62">
        <v>3</v>
      </c>
    </row>
    <row r="63" spans="1:10" ht="30">
      <c r="A63" s="31" t="s">
        <v>42</v>
      </c>
      <c r="B63" s="59"/>
      <c r="C63" s="60"/>
      <c r="D63" s="60"/>
      <c r="E63" s="56" t="s">
        <v>282</v>
      </c>
      <c r="F63" s="60"/>
      <c r="G63" s="60"/>
      <c r="H63" s="39"/>
      <c r="I63" s="39"/>
      <c r="J63" s="40"/>
    </row>
    <row r="64" spans="1:10" ht="15">
      <c r="A64" s="31" t="s">
        <v>103</v>
      </c>
      <c r="B64" s="59"/>
      <c r="C64" s="60"/>
      <c r="D64" s="60"/>
      <c r="E64" s="61" t="s">
        <v>283</v>
      </c>
      <c r="F64" s="60"/>
      <c r="G64" s="60"/>
      <c r="H64" s="39"/>
      <c r="I64" s="39"/>
      <c r="J64" s="40"/>
    </row>
    <row r="65" spans="1:10" ht="60">
      <c r="A65" s="31" t="s">
        <v>44</v>
      </c>
      <c r="B65" s="59"/>
      <c r="C65" s="60"/>
      <c r="D65" s="60"/>
      <c r="E65" s="56" t="s">
        <v>284</v>
      </c>
      <c r="F65" s="60"/>
      <c r="G65" s="60"/>
      <c r="H65" s="39"/>
      <c r="I65" s="39"/>
      <c r="J65" s="40"/>
    </row>
    <row r="66" spans="1:16" ht="15">
      <c r="A66" s="31" t="s">
        <v>36</v>
      </c>
      <c r="B66" s="54">
        <v>15</v>
      </c>
      <c r="C66" s="55" t="s">
        <v>285</v>
      </c>
      <c r="D66" s="54" t="s">
        <v>38</v>
      </c>
      <c r="E66" s="56" t="s">
        <v>286</v>
      </c>
      <c r="F66" s="57" t="s">
        <v>132</v>
      </c>
      <c r="G66" s="58">
        <v>30</v>
      </c>
      <c r="H66" s="36">
        <v>0</v>
      </c>
      <c r="I66" s="36">
        <f>ROUND(G66*H66,P4)</f>
        <v>0</v>
      </c>
      <c r="J66" s="34" t="s">
        <v>41</v>
      </c>
      <c r="O66" s="37">
        <f>I66*0.21</f>
        <v>0</v>
      </c>
      <c r="P66">
        <v>3</v>
      </c>
    </row>
    <row r="67" spans="1:10" ht="15">
      <c r="A67" s="31" t="s">
        <v>42</v>
      </c>
      <c r="B67" s="59"/>
      <c r="C67" s="60"/>
      <c r="D67" s="60"/>
      <c r="E67" s="56" t="s">
        <v>287</v>
      </c>
      <c r="F67" s="60"/>
      <c r="G67" s="60"/>
      <c r="H67" s="39"/>
      <c r="I67" s="39"/>
      <c r="J67" s="40"/>
    </row>
    <row r="68" spans="1:10" ht="45">
      <c r="A68" s="31" t="s">
        <v>103</v>
      </c>
      <c r="B68" s="59"/>
      <c r="C68" s="60"/>
      <c r="D68" s="60"/>
      <c r="E68" s="61" t="s">
        <v>288</v>
      </c>
      <c r="F68" s="60"/>
      <c r="G68" s="60"/>
      <c r="H68" s="39"/>
      <c r="I68" s="39"/>
      <c r="J68" s="40"/>
    </row>
    <row r="69" spans="1:10" ht="45">
      <c r="A69" s="31" t="s">
        <v>44</v>
      </c>
      <c r="B69" s="59"/>
      <c r="C69" s="60"/>
      <c r="D69" s="60"/>
      <c r="E69" s="56" t="s">
        <v>289</v>
      </c>
      <c r="F69" s="60"/>
      <c r="G69" s="60"/>
      <c r="H69" s="39"/>
      <c r="I69" s="39"/>
      <c r="J69" s="40"/>
    </row>
    <row r="70" spans="1:10" ht="15">
      <c r="A70" s="25" t="s">
        <v>34</v>
      </c>
      <c r="B70" s="62"/>
      <c r="C70" s="63" t="s">
        <v>290</v>
      </c>
      <c r="D70" s="64"/>
      <c r="E70" s="65" t="s">
        <v>291</v>
      </c>
      <c r="F70" s="64"/>
      <c r="G70" s="64"/>
      <c r="H70" s="28"/>
      <c r="I70" s="29">
        <f>SUMIFS(I71:I141,A71:A141,"P")</f>
        <v>0</v>
      </c>
      <c r="J70" s="30"/>
    </row>
    <row r="71" spans="1:16" ht="15">
      <c r="A71" s="31" t="s">
        <v>36</v>
      </c>
      <c r="B71" s="54">
        <v>16</v>
      </c>
      <c r="C71" s="55" t="s">
        <v>292</v>
      </c>
      <c r="D71" s="54" t="s">
        <v>38</v>
      </c>
      <c r="E71" s="56" t="s">
        <v>293</v>
      </c>
      <c r="F71" s="57" t="s">
        <v>118</v>
      </c>
      <c r="G71" s="58">
        <v>0.756</v>
      </c>
      <c r="H71" s="36">
        <v>0</v>
      </c>
      <c r="I71" s="36">
        <f>ROUND(G71*H71,P4)</f>
        <v>0</v>
      </c>
      <c r="J71" s="34" t="s">
        <v>41</v>
      </c>
      <c r="O71" s="37">
        <f>I71*0.21</f>
        <v>0</v>
      </c>
      <c r="P71">
        <v>3</v>
      </c>
    </row>
    <row r="72" spans="1:10" ht="15">
      <c r="A72" s="31" t="s">
        <v>42</v>
      </c>
      <c r="B72" s="59"/>
      <c r="C72" s="60"/>
      <c r="D72" s="60"/>
      <c r="E72" s="56" t="s">
        <v>294</v>
      </c>
      <c r="F72" s="60"/>
      <c r="G72" s="60"/>
      <c r="H72" s="39"/>
      <c r="I72" s="39"/>
      <c r="J72" s="40"/>
    </row>
    <row r="73" spans="1:10" ht="15">
      <c r="A73" s="31" t="s">
        <v>103</v>
      </c>
      <c r="B73" s="59"/>
      <c r="C73" s="60"/>
      <c r="D73" s="60"/>
      <c r="E73" s="61" t="s">
        <v>295</v>
      </c>
      <c r="F73" s="60"/>
      <c r="G73" s="60"/>
      <c r="H73" s="39"/>
      <c r="I73" s="39"/>
      <c r="J73" s="40"/>
    </row>
    <row r="74" spans="1:10" ht="75">
      <c r="A74" s="31" t="s">
        <v>44</v>
      </c>
      <c r="B74" s="59"/>
      <c r="C74" s="60"/>
      <c r="D74" s="60"/>
      <c r="E74" s="56" t="s">
        <v>296</v>
      </c>
      <c r="F74" s="60"/>
      <c r="G74" s="60"/>
      <c r="H74" s="39"/>
      <c r="I74" s="39"/>
      <c r="J74" s="40"/>
    </row>
    <row r="75" spans="1:16" ht="15">
      <c r="A75" s="31" t="s">
        <v>36</v>
      </c>
      <c r="B75" s="54">
        <v>17</v>
      </c>
      <c r="C75" s="55" t="s">
        <v>297</v>
      </c>
      <c r="D75" s="54" t="s">
        <v>38</v>
      </c>
      <c r="E75" s="56" t="s">
        <v>298</v>
      </c>
      <c r="F75" s="57" t="s">
        <v>123</v>
      </c>
      <c r="G75" s="58">
        <v>0.511</v>
      </c>
      <c r="H75" s="36">
        <v>0</v>
      </c>
      <c r="I75" s="36">
        <f>ROUND(G75*H75,P4)</f>
        <v>0</v>
      </c>
      <c r="J75" s="34" t="s">
        <v>41</v>
      </c>
      <c r="O75" s="37">
        <f>I75*0.21</f>
        <v>0</v>
      </c>
      <c r="P75">
        <v>3</v>
      </c>
    </row>
    <row r="76" spans="1:10" ht="45">
      <c r="A76" s="31" t="s">
        <v>42</v>
      </c>
      <c r="B76" s="59"/>
      <c r="C76" s="60"/>
      <c r="D76" s="60"/>
      <c r="E76" s="56" t="s">
        <v>299</v>
      </c>
      <c r="F76" s="60"/>
      <c r="G76" s="60"/>
      <c r="H76" s="39"/>
      <c r="I76" s="39"/>
      <c r="J76" s="40"/>
    </row>
    <row r="77" spans="1:10" ht="15">
      <c r="A77" s="31" t="s">
        <v>103</v>
      </c>
      <c r="B77" s="59"/>
      <c r="C77" s="60"/>
      <c r="D77" s="60"/>
      <c r="E77" s="61" t="s">
        <v>300</v>
      </c>
      <c r="F77" s="60"/>
      <c r="G77" s="60"/>
      <c r="H77" s="39"/>
      <c r="I77" s="39"/>
      <c r="J77" s="40"/>
    </row>
    <row r="78" spans="1:10" ht="60">
      <c r="A78" s="31" t="s">
        <v>44</v>
      </c>
      <c r="B78" s="59"/>
      <c r="C78" s="60"/>
      <c r="D78" s="60"/>
      <c r="E78" s="56" t="s">
        <v>301</v>
      </c>
      <c r="F78" s="60"/>
      <c r="G78" s="60"/>
      <c r="H78" s="39"/>
      <c r="I78" s="39"/>
      <c r="J78" s="40"/>
    </row>
    <row r="79" spans="1:16" ht="15">
      <c r="A79" s="31" t="s">
        <v>36</v>
      </c>
      <c r="B79" s="54">
        <v>18</v>
      </c>
      <c r="C79" s="55" t="s">
        <v>302</v>
      </c>
      <c r="D79" s="54" t="s">
        <v>38</v>
      </c>
      <c r="E79" s="56" t="s">
        <v>303</v>
      </c>
      <c r="F79" s="57" t="s">
        <v>132</v>
      </c>
      <c r="G79" s="58">
        <v>10</v>
      </c>
      <c r="H79" s="36">
        <v>0</v>
      </c>
      <c r="I79" s="36">
        <f>ROUND(G79*H79,P4)</f>
        <v>0</v>
      </c>
      <c r="J79" s="34" t="s">
        <v>41</v>
      </c>
      <c r="O79" s="37">
        <f>I79*0.21</f>
        <v>0</v>
      </c>
      <c r="P79">
        <v>3</v>
      </c>
    </row>
    <row r="80" spans="1:10" ht="15">
      <c r="A80" s="31" t="s">
        <v>42</v>
      </c>
      <c r="B80" s="59"/>
      <c r="C80" s="60"/>
      <c r="D80" s="60"/>
      <c r="E80" s="66" t="s">
        <v>38</v>
      </c>
      <c r="F80" s="60"/>
      <c r="G80" s="60"/>
      <c r="H80" s="39"/>
      <c r="I80" s="39"/>
      <c r="J80" s="40"/>
    </row>
    <row r="81" spans="1:10" ht="15">
      <c r="A81" s="31" t="s">
        <v>103</v>
      </c>
      <c r="B81" s="59"/>
      <c r="C81" s="60"/>
      <c r="D81" s="60"/>
      <c r="E81" s="61" t="s">
        <v>304</v>
      </c>
      <c r="F81" s="60"/>
      <c r="G81" s="60"/>
      <c r="H81" s="39"/>
      <c r="I81" s="39"/>
      <c r="J81" s="40"/>
    </row>
    <row r="82" spans="1:10" ht="30">
      <c r="A82" s="31" t="s">
        <v>44</v>
      </c>
      <c r="B82" s="59"/>
      <c r="C82" s="60"/>
      <c r="D82" s="60"/>
      <c r="E82" s="56" t="s">
        <v>305</v>
      </c>
      <c r="F82" s="60"/>
      <c r="G82" s="60"/>
      <c r="H82" s="39"/>
      <c r="I82" s="39"/>
      <c r="J82" s="40"/>
    </row>
    <row r="83" spans="1:16" ht="15">
      <c r="A83" s="31" t="s">
        <v>36</v>
      </c>
      <c r="B83" s="54">
        <v>19</v>
      </c>
      <c r="C83" s="55" t="s">
        <v>306</v>
      </c>
      <c r="D83" s="54" t="s">
        <v>38</v>
      </c>
      <c r="E83" s="56" t="s">
        <v>307</v>
      </c>
      <c r="F83" s="57" t="s">
        <v>101</v>
      </c>
      <c r="G83" s="58">
        <v>18</v>
      </c>
      <c r="H83" s="36">
        <v>0</v>
      </c>
      <c r="I83" s="36">
        <f>ROUND(G83*H83,P4)</f>
        <v>0</v>
      </c>
      <c r="J83" s="34" t="s">
        <v>41</v>
      </c>
      <c r="O83" s="37">
        <f>I83*0.21</f>
        <v>0</v>
      </c>
      <c r="P83">
        <v>3</v>
      </c>
    </row>
    <row r="84" spans="1:10" ht="15">
      <c r="A84" s="31" t="s">
        <v>42</v>
      </c>
      <c r="B84" s="59"/>
      <c r="C84" s="60"/>
      <c r="D84" s="60"/>
      <c r="E84" s="56" t="s">
        <v>308</v>
      </c>
      <c r="F84" s="60"/>
      <c r="G84" s="60"/>
      <c r="H84" s="39"/>
      <c r="I84" s="39"/>
      <c r="J84" s="40"/>
    </row>
    <row r="85" spans="1:10" ht="15">
      <c r="A85" s="31" t="s">
        <v>103</v>
      </c>
      <c r="B85" s="59"/>
      <c r="C85" s="60"/>
      <c r="D85" s="60"/>
      <c r="E85" s="61" t="s">
        <v>309</v>
      </c>
      <c r="F85" s="60"/>
      <c r="G85" s="60"/>
      <c r="H85" s="39"/>
      <c r="I85" s="39"/>
      <c r="J85" s="40"/>
    </row>
    <row r="86" spans="1:10" ht="75">
      <c r="A86" s="31" t="s">
        <v>44</v>
      </c>
      <c r="B86" s="59"/>
      <c r="C86" s="60"/>
      <c r="D86" s="60"/>
      <c r="E86" s="56" t="s">
        <v>310</v>
      </c>
      <c r="F86" s="60"/>
      <c r="G86" s="60"/>
      <c r="H86" s="39"/>
      <c r="I86" s="39"/>
      <c r="J86" s="40"/>
    </row>
    <row r="87" spans="1:16" ht="15">
      <c r="A87" s="31" t="s">
        <v>36</v>
      </c>
      <c r="B87" s="54">
        <v>20</v>
      </c>
      <c r="C87" s="55" t="s">
        <v>311</v>
      </c>
      <c r="D87" s="54" t="s">
        <v>38</v>
      </c>
      <c r="E87" s="56" t="s">
        <v>312</v>
      </c>
      <c r="F87" s="57" t="s">
        <v>101</v>
      </c>
      <c r="G87" s="58">
        <v>120</v>
      </c>
      <c r="H87" s="36">
        <v>0</v>
      </c>
      <c r="I87" s="36">
        <f>ROUND(G87*H87,P4)</f>
        <v>0</v>
      </c>
      <c r="J87" s="34" t="s">
        <v>41</v>
      </c>
      <c r="O87" s="37">
        <f>I87*0.21</f>
        <v>0</v>
      </c>
      <c r="P87">
        <v>3</v>
      </c>
    </row>
    <row r="88" spans="1:10" ht="15">
      <c r="A88" s="31" t="s">
        <v>42</v>
      </c>
      <c r="B88" s="59"/>
      <c r="C88" s="60"/>
      <c r="D88" s="60"/>
      <c r="E88" s="56" t="s">
        <v>313</v>
      </c>
      <c r="F88" s="60"/>
      <c r="G88" s="60"/>
      <c r="H88" s="39"/>
      <c r="I88" s="39"/>
      <c r="J88" s="40"/>
    </row>
    <row r="89" spans="1:10" ht="45">
      <c r="A89" s="31" t="s">
        <v>103</v>
      </c>
      <c r="B89" s="59"/>
      <c r="C89" s="60"/>
      <c r="D89" s="60"/>
      <c r="E89" s="61" t="s">
        <v>314</v>
      </c>
      <c r="F89" s="60"/>
      <c r="G89" s="60"/>
      <c r="H89" s="39"/>
      <c r="I89" s="39"/>
      <c r="J89" s="40"/>
    </row>
    <row r="90" spans="1:10" ht="75">
      <c r="A90" s="31" t="s">
        <v>44</v>
      </c>
      <c r="B90" s="59"/>
      <c r="C90" s="60"/>
      <c r="D90" s="60"/>
      <c r="E90" s="56" t="s">
        <v>310</v>
      </c>
      <c r="F90" s="60"/>
      <c r="G90" s="60"/>
      <c r="H90" s="39"/>
      <c r="I90" s="39"/>
      <c r="J90" s="40"/>
    </row>
    <row r="91" spans="1:16" ht="15">
      <c r="A91" s="31" t="s">
        <v>36</v>
      </c>
      <c r="B91" s="54">
        <v>21</v>
      </c>
      <c r="C91" s="55" t="s">
        <v>315</v>
      </c>
      <c r="D91" s="54" t="s">
        <v>38</v>
      </c>
      <c r="E91" s="56" t="s">
        <v>316</v>
      </c>
      <c r="F91" s="57" t="s">
        <v>132</v>
      </c>
      <c r="G91" s="58">
        <v>84</v>
      </c>
      <c r="H91" s="36">
        <v>0</v>
      </c>
      <c r="I91" s="36">
        <f>ROUND(G91*H91,P4)</f>
        <v>0</v>
      </c>
      <c r="J91" s="34" t="s">
        <v>41</v>
      </c>
      <c r="O91" s="37">
        <f>I91*0.21</f>
        <v>0</v>
      </c>
      <c r="P91">
        <v>3</v>
      </c>
    </row>
    <row r="92" spans="1:10" ht="30">
      <c r="A92" s="31" t="s">
        <v>42</v>
      </c>
      <c r="B92" s="59"/>
      <c r="C92" s="60"/>
      <c r="D92" s="60"/>
      <c r="E92" s="56" t="s">
        <v>317</v>
      </c>
      <c r="F92" s="60"/>
      <c r="G92" s="60"/>
      <c r="H92" s="39"/>
      <c r="I92" s="39"/>
      <c r="J92" s="40"/>
    </row>
    <row r="93" spans="1:10" ht="15">
      <c r="A93" s="31" t="s">
        <v>103</v>
      </c>
      <c r="B93" s="59"/>
      <c r="C93" s="60"/>
      <c r="D93" s="60"/>
      <c r="E93" s="61" t="s">
        <v>318</v>
      </c>
      <c r="F93" s="60"/>
      <c r="G93" s="60"/>
      <c r="H93" s="39"/>
      <c r="I93" s="39"/>
      <c r="J93" s="40"/>
    </row>
    <row r="94" spans="1:10" ht="409.5">
      <c r="A94" s="31" t="s">
        <v>44</v>
      </c>
      <c r="B94" s="59"/>
      <c r="C94" s="60"/>
      <c r="D94" s="60"/>
      <c r="E94" s="56" t="s">
        <v>319</v>
      </c>
      <c r="F94" s="60"/>
      <c r="G94" s="60"/>
      <c r="H94" s="39"/>
      <c r="I94" s="39"/>
      <c r="J94" s="40"/>
    </row>
    <row r="95" spans="1:16" ht="15">
      <c r="A95" s="31" t="s">
        <v>36</v>
      </c>
      <c r="B95" s="54">
        <v>22</v>
      </c>
      <c r="C95" s="55" t="s">
        <v>320</v>
      </c>
      <c r="D95" s="54" t="s">
        <v>38</v>
      </c>
      <c r="E95" s="56" t="s">
        <v>321</v>
      </c>
      <c r="F95" s="57" t="s">
        <v>132</v>
      </c>
      <c r="G95" s="58">
        <v>84</v>
      </c>
      <c r="H95" s="36">
        <v>0</v>
      </c>
      <c r="I95" s="36">
        <f>ROUND(G95*H95,P4)</f>
        <v>0</v>
      </c>
      <c r="J95" s="34" t="s">
        <v>41</v>
      </c>
      <c r="O95" s="37">
        <f>I95*0.21</f>
        <v>0</v>
      </c>
      <c r="P95">
        <v>3</v>
      </c>
    </row>
    <row r="96" spans="1:10" ht="15">
      <c r="A96" s="31" t="s">
        <v>42</v>
      </c>
      <c r="B96" s="59"/>
      <c r="C96" s="60"/>
      <c r="D96" s="60"/>
      <c r="E96" s="56" t="s">
        <v>322</v>
      </c>
      <c r="F96" s="60"/>
      <c r="G96" s="60"/>
      <c r="H96" s="39"/>
      <c r="I96" s="39"/>
      <c r="J96" s="40"/>
    </row>
    <row r="97" spans="1:10" ht="60">
      <c r="A97" s="31" t="s">
        <v>44</v>
      </c>
      <c r="B97" s="59"/>
      <c r="C97" s="60"/>
      <c r="D97" s="60"/>
      <c r="E97" s="56" t="s">
        <v>323</v>
      </c>
      <c r="F97" s="60"/>
      <c r="G97" s="60"/>
      <c r="H97" s="39"/>
      <c r="I97" s="39"/>
      <c r="J97" s="40"/>
    </row>
    <row r="98" spans="1:16" ht="30">
      <c r="A98" s="31" t="s">
        <v>36</v>
      </c>
      <c r="B98" s="54">
        <v>23</v>
      </c>
      <c r="C98" s="55" t="s">
        <v>324</v>
      </c>
      <c r="D98" s="54" t="s">
        <v>38</v>
      </c>
      <c r="E98" s="56" t="s">
        <v>325</v>
      </c>
      <c r="F98" s="57" t="s">
        <v>101</v>
      </c>
      <c r="G98" s="58">
        <v>19.5</v>
      </c>
      <c r="H98" s="36">
        <v>0</v>
      </c>
      <c r="I98" s="36">
        <f>ROUND(G98*H98,P4)</f>
        <v>0</v>
      </c>
      <c r="J98" s="34" t="s">
        <v>41</v>
      </c>
      <c r="O98" s="37">
        <f>I98*0.21</f>
        <v>0</v>
      </c>
      <c r="P98">
        <v>3</v>
      </c>
    </row>
    <row r="99" spans="1:10" ht="15">
      <c r="A99" s="31" t="s">
        <v>42</v>
      </c>
      <c r="B99" s="59"/>
      <c r="C99" s="60"/>
      <c r="D99" s="60"/>
      <c r="E99" s="56" t="s">
        <v>326</v>
      </c>
      <c r="F99" s="60"/>
      <c r="G99" s="60"/>
      <c r="H99" s="39"/>
      <c r="I99" s="39"/>
      <c r="J99" s="40"/>
    </row>
    <row r="100" spans="1:10" ht="15">
      <c r="A100" s="31" t="s">
        <v>103</v>
      </c>
      <c r="B100" s="59"/>
      <c r="C100" s="60"/>
      <c r="D100" s="60"/>
      <c r="E100" s="61" t="s">
        <v>327</v>
      </c>
      <c r="F100" s="60"/>
      <c r="G100" s="60"/>
      <c r="H100" s="39"/>
      <c r="I100" s="39"/>
      <c r="J100" s="40"/>
    </row>
    <row r="101" spans="1:10" ht="75">
      <c r="A101" s="31" t="s">
        <v>44</v>
      </c>
      <c r="B101" s="59"/>
      <c r="C101" s="60"/>
      <c r="D101" s="60"/>
      <c r="E101" s="56" t="s">
        <v>328</v>
      </c>
      <c r="F101" s="60"/>
      <c r="G101" s="60"/>
      <c r="H101" s="39"/>
      <c r="I101" s="39"/>
      <c r="J101" s="40"/>
    </row>
    <row r="102" spans="1:16" ht="30">
      <c r="A102" s="31" t="s">
        <v>36</v>
      </c>
      <c r="B102" s="54">
        <v>24</v>
      </c>
      <c r="C102" s="55" t="s">
        <v>329</v>
      </c>
      <c r="D102" s="54" t="s">
        <v>38</v>
      </c>
      <c r="E102" s="56" t="s">
        <v>330</v>
      </c>
      <c r="F102" s="57" t="s">
        <v>101</v>
      </c>
      <c r="G102" s="58">
        <v>130</v>
      </c>
      <c r="H102" s="36">
        <v>0</v>
      </c>
      <c r="I102" s="36">
        <f>ROUND(G102*H102,P4)</f>
        <v>0</v>
      </c>
      <c r="J102" s="34" t="s">
        <v>41</v>
      </c>
      <c r="O102" s="37">
        <f>I102*0.21</f>
        <v>0</v>
      </c>
      <c r="P102">
        <v>3</v>
      </c>
    </row>
    <row r="103" spans="1:10" ht="15">
      <c r="A103" s="31" t="s">
        <v>42</v>
      </c>
      <c r="B103" s="59"/>
      <c r="C103" s="60"/>
      <c r="D103" s="60"/>
      <c r="E103" s="66" t="s">
        <v>38</v>
      </c>
      <c r="F103" s="60"/>
      <c r="G103" s="60"/>
      <c r="H103" s="39"/>
      <c r="I103" s="39"/>
      <c r="J103" s="40"/>
    </row>
    <row r="104" spans="1:10" ht="45">
      <c r="A104" s="31" t="s">
        <v>103</v>
      </c>
      <c r="B104" s="59"/>
      <c r="C104" s="60"/>
      <c r="D104" s="60"/>
      <c r="E104" s="61" t="s">
        <v>331</v>
      </c>
      <c r="F104" s="60"/>
      <c r="G104" s="60"/>
      <c r="H104" s="39"/>
      <c r="I104" s="39"/>
      <c r="J104" s="40"/>
    </row>
    <row r="105" spans="1:10" ht="75">
      <c r="A105" s="31" t="s">
        <v>44</v>
      </c>
      <c r="B105" s="59"/>
      <c r="C105" s="60"/>
      <c r="D105" s="60"/>
      <c r="E105" s="56" t="s">
        <v>328</v>
      </c>
      <c r="F105" s="60"/>
      <c r="G105" s="60"/>
      <c r="H105" s="39"/>
      <c r="I105" s="39"/>
      <c r="J105" s="40"/>
    </row>
    <row r="106" spans="1:16" ht="30">
      <c r="A106" s="31" t="s">
        <v>36</v>
      </c>
      <c r="B106" s="54">
        <v>25</v>
      </c>
      <c r="C106" s="55" t="s">
        <v>332</v>
      </c>
      <c r="D106" s="54" t="s">
        <v>38</v>
      </c>
      <c r="E106" s="56" t="s">
        <v>333</v>
      </c>
      <c r="F106" s="57" t="s">
        <v>101</v>
      </c>
      <c r="G106" s="58">
        <v>1.5</v>
      </c>
      <c r="H106" s="36">
        <v>0</v>
      </c>
      <c r="I106" s="36">
        <f>ROUND(G106*H106,P4)</f>
        <v>0</v>
      </c>
      <c r="J106" s="34" t="s">
        <v>41</v>
      </c>
      <c r="O106" s="37">
        <f>I106*0.21</f>
        <v>0</v>
      </c>
      <c r="P106">
        <v>3</v>
      </c>
    </row>
    <row r="107" spans="1:10" ht="30">
      <c r="A107" s="31" t="s">
        <v>42</v>
      </c>
      <c r="B107" s="59"/>
      <c r="C107" s="60"/>
      <c r="D107" s="60"/>
      <c r="E107" s="56" t="s">
        <v>334</v>
      </c>
      <c r="F107" s="60"/>
      <c r="G107" s="60"/>
      <c r="H107" s="39"/>
      <c r="I107" s="39"/>
      <c r="J107" s="40"/>
    </row>
    <row r="108" spans="1:10" ht="15">
      <c r="A108" s="31" t="s">
        <v>103</v>
      </c>
      <c r="B108" s="59"/>
      <c r="C108" s="60"/>
      <c r="D108" s="60"/>
      <c r="E108" s="61" t="s">
        <v>335</v>
      </c>
      <c r="F108" s="60"/>
      <c r="G108" s="60"/>
      <c r="H108" s="39"/>
      <c r="I108" s="39"/>
      <c r="J108" s="40"/>
    </row>
    <row r="109" spans="1:10" ht="75">
      <c r="A109" s="31" t="s">
        <v>44</v>
      </c>
      <c r="B109" s="59"/>
      <c r="C109" s="60"/>
      <c r="D109" s="60"/>
      <c r="E109" s="56" t="s">
        <v>328</v>
      </c>
      <c r="F109" s="60"/>
      <c r="G109" s="60"/>
      <c r="H109" s="39"/>
      <c r="I109" s="39"/>
      <c r="J109" s="40"/>
    </row>
    <row r="110" spans="1:16" ht="30">
      <c r="A110" s="31" t="s">
        <v>36</v>
      </c>
      <c r="B110" s="54">
        <v>26</v>
      </c>
      <c r="C110" s="55" t="s">
        <v>336</v>
      </c>
      <c r="D110" s="54" t="s">
        <v>38</v>
      </c>
      <c r="E110" s="56" t="s">
        <v>337</v>
      </c>
      <c r="F110" s="57" t="s">
        <v>101</v>
      </c>
      <c r="G110" s="58">
        <v>10</v>
      </c>
      <c r="H110" s="36">
        <v>0</v>
      </c>
      <c r="I110" s="36">
        <f>ROUND(G110*H110,P4)</f>
        <v>0</v>
      </c>
      <c r="J110" s="34" t="s">
        <v>41</v>
      </c>
      <c r="O110" s="37">
        <f>I110*0.21</f>
        <v>0</v>
      </c>
      <c r="P110">
        <v>3</v>
      </c>
    </row>
    <row r="111" spans="1:10" ht="15">
      <c r="A111" s="31" t="s">
        <v>42</v>
      </c>
      <c r="B111" s="59"/>
      <c r="C111" s="60"/>
      <c r="D111" s="60"/>
      <c r="E111" s="56" t="s">
        <v>338</v>
      </c>
      <c r="F111" s="60"/>
      <c r="G111" s="60"/>
      <c r="H111" s="39"/>
      <c r="I111" s="39"/>
      <c r="J111" s="40"/>
    </row>
    <row r="112" spans="1:10" ht="45">
      <c r="A112" s="31" t="s">
        <v>103</v>
      </c>
      <c r="B112" s="59"/>
      <c r="C112" s="60"/>
      <c r="D112" s="60"/>
      <c r="E112" s="61" t="s">
        <v>339</v>
      </c>
      <c r="F112" s="60"/>
      <c r="G112" s="60"/>
      <c r="H112" s="39"/>
      <c r="I112" s="39"/>
      <c r="J112" s="40"/>
    </row>
    <row r="113" spans="1:10" ht="75">
      <c r="A113" s="31" t="s">
        <v>44</v>
      </c>
      <c r="B113" s="59"/>
      <c r="C113" s="60"/>
      <c r="D113" s="60"/>
      <c r="E113" s="56" t="s">
        <v>328</v>
      </c>
      <c r="F113" s="60"/>
      <c r="G113" s="60"/>
      <c r="H113" s="39"/>
      <c r="I113" s="39"/>
      <c r="J113" s="40"/>
    </row>
    <row r="114" spans="1:16" ht="15">
      <c r="A114" s="31" t="s">
        <v>36</v>
      </c>
      <c r="B114" s="54">
        <v>27</v>
      </c>
      <c r="C114" s="55" t="s">
        <v>340</v>
      </c>
      <c r="D114" s="54" t="s">
        <v>38</v>
      </c>
      <c r="E114" s="56" t="s">
        <v>341</v>
      </c>
      <c r="F114" s="57" t="s">
        <v>118</v>
      </c>
      <c r="G114" s="58">
        <v>4.914</v>
      </c>
      <c r="H114" s="36">
        <v>0</v>
      </c>
      <c r="I114" s="36">
        <f>ROUND(G114*H114,P4)</f>
        <v>0</v>
      </c>
      <c r="J114" s="34" t="s">
        <v>41</v>
      </c>
      <c r="O114" s="37">
        <f>I114*0.21</f>
        <v>0</v>
      </c>
      <c r="P114">
        <v>3</v>
      </c>
    </row>
    <row r="115" spans="1:10" ht="15">
      <c r="A115" s="31" t="s">
        <v>42</v>
      </c>
      <c r="B115" s="59"/>
      <c r="C115" s="60"/>
      <c r="D115" s="60"/>
      <c r="E115" s="56" t="s">
        <v>342</v>
      </c>
      <c r="F115" s="60"/>
      <c r="G115" s="60"/>
      <c r="H115" s="39"/>
      <c r="I115" s="39"/>
      <c r="J115" s="40"/>
    </row>
    <row r="116" spans="1:10" ht="45">
      <c r="A116" s="31" t="s">
        <v>103</v>
      </c>
      <c r="B116" s="59"/>
      <c r="C116" s="60"/>
      <c r="D116" s="60"/>
      <c r="E116" s="61" t="s">
        <v>343</v>
      </c>
      <c r="F116" s="60"/>
      <c r="G116" s="60"/>
      <c r="H116" s="39"/>
      <c r="I116" s="39"/>
      <c r="J116" s="40"/>
    </row>
    <row r="117" spans="1:10" ht="409.5">
      <c r="A117" s="31" t="s">
        <v>44</v>
      </c>
      <c r="B117" s="59"/>
      <c r="C117" s="60"/>
      <c r="D117" s="60"/>
      <c r="E117" s="56" t="s">
        <v>344</v>
      </c>
      <c r="F117" s="60"/>
      <c r="G117" s="60"/>
      <c r="H117" s="39"/>
      <c r="I117" s="39"/>
      <c r="J117" s="40"/>
    </row>
    <row r="118" spans="1:16" ht="15">
      <c r="A118" s="31" t="s">
        <v>36</v>
      </c>
      <c r="B118" s="54">
        <v>28</v>
      </c>
      <c r="C118" s="55" t="s">
        <v>345</v>
      </c>
      <c r="D118" s="54" t="s">
        <v>51</v>
      </c>
      <c r="E118" s="56" t="s">
        <v>346</v>
      </c>
      <c r="F118" s="57" t="s">
        <v>118</v>
      </c>
      <c r="G118" s="58">
        <v>11.424</v>
      </c>
      <c r="H118" s="36">
        <v>0</v>
      </c>
      <c r="I118" s="36">
        <f>ROUND(G118*H118,P4)</f>
        <v>0</v>
      </c>
      <c r="J118" s="34" t="s">
        <v>41</v>
      </c>
      <c r="O118" s="37">
        <f>I118*0.21</f>
        <v>0</v>
      </c>
      <c r="P118">
        <v>3</v>
      </c>
    </row>
    <row r="119" spans="1:10" ht="30">
      <c r="A119" s="31" t="s">
        <v>42</v>
      </c>
      <c r="B119" s="59"/>
      <c r="C119" s="60"/>
      <c r="D119" s="60"/>
      <c r="E119" s="56" t="s">
        <v>347</v>
      </c>
      <c r="F119" s="60"/>
      <c r="G119" s="60"/>
      <c r="H119" s="39"/>
      <c r="I119" s="39"/>
      <c r="J119" s="40"/>
    </row>
    <row r="120" spans="1:10" ht="15">
      <c r="A120" s="31" t="s">
        <v>103</v>
      </c>
      <c r="B120" s="59"/>
      <c r="C120" s="60"/>
      <c r="D120" s="60"/>
      <c r="E120" s="61" t="s">
        <v>348</v>
      </c>
      <c r="F120" s="60"/>
      <c r="G120" s="60"/>
      <c r="H120" s="39"/>
      <c r="I120" s="39"/>
      <c r="J120" s="40"/>
    </row>
    <row r="121" spans="1:10" ht="409.5">
      <c r="A121" s="31" t="s">
        <v>44</v>
      </c>
      <c r="B121" s="59"/>
      <c r="C121" s="60"/>
      <c r="D121" s="60"/>
      <c r="E121" s="56" t="s">
        <v>344</v>
      </c>
      <c r="F121" s="60"/>
      <c r="G121" s="60"/>
      <c r="H121" s="39"/>
      <c r="I121" s="39"/>
      <c r="J121" s="40"/>
    </row>
    <row r="122" spans="1:16" ht="15">
      <c r="A122" s="31" t="s">
        <v>36</v>
      </c>
      <c r="B122" s="54">
        <v>29</v>
      </c>
      <c r="C122" s="55" t="s">
        <v>345</v>
      </c>
      <c r="D122" s="54" t="s">
        <v>55</v>
      </c>
      <c r="E122" s="56" t="s">
        <v>346</v>
      </c>
      <c r="F122" s="57" t="s">
        <v>118</v>
      </c>
      <c r="G122" s="58">
        <v>7.755</v>
      </c>
      <c r="H122" s="36">
        <v>0</v>
      </c>
      <c r="I122" s="36">
        <f>ROUND(G122*H122,P4)</f>
        <v>0</v>
      </c>
      <c r="J122" s="34" t="s">
        <v>41</v>
      </c>
      <c r="O122" s="37">
        <f>I122*0.21</f>
        <v>0</v>
      </c>
      <c r="P122">
        <v>3</v>
      </c>
    </row>
    <row r="123" spans="1:10" ht="30">
      <c r="A123" s="31" t="s">
        <v>42</v>
      </c>
      <c r="B123" s="59"/>
      <c r="C123" s="60"/>
      <c r="D123" s="60"/>
      <c r="E123" s="56" t="s">
        <v>349</v>
      </c>
      <c r="F123" s="60"/>
      <c r="G123" s="60"/>
      <c r="H123" s="39"/>
      <c r="I123" s="39"/>
      <c r="J123" s="40"/>
    </row>
    <row r="124" spans="1:10" ht="45">
      <c r="A124" s="31" t="s">
        <v>103</v>
      </c>
      <c r="B124" s="59"/>
      <c r="C124" s="60"/>
      <c r="D124" s="60"/>
      <c r="E124" s="61" t="s">
        <v>350</v>
      </c>
      <c r="F124" s="60"/>
      <c r="G124" s="60"/>
      <c r="H124" s="39"/>
      <c r="I124" s="39"/>
      <c r="J124" s="40"/>
    </row>
    <row r="125" spans="1:10" ht="409.5">
      <c r="A125" s="31" t="s">
        <v>44</v>
      </c>
      <c r="B125" s="59"/>
      <c r="C125" s="60"/>
      <c r="D125" s="60"/>
      <c r="E125" s="56" t="s">
        <v>344</v>
      </c>
      <c r="F125" s="60"/>
      <c r="G125" s="60"/>
      <c r="H125" s="39"/>
      <c r="I125" s="39"/>
      <c r="J125" s="40"/>
    </row>
    <row r="126" spans="1:16" ht="15">
      <c r="A126" s="31" t="s">
        <v>36</v>
      </c>
      <c r="B126" s="54">
        <v>30</v>
      </c>
      <c r="C126" s="55" t="s">
        <v>351</v>
      </c>
      <c r="D126" s="54" t="s">
        <v>38</v>
      </c>
      <c r="E126" s="56" t="s">
        <v>352</v>
      </c>
      <c r="F126" s="57" t="s">
        <v>123</v>
      </c>
      <c r="G126" s="58">
        <v>1.714</v>
      </c>
      <c r="H126" s="36">
        <v>0</v>
      </c>
      <c r="I126" s="36">
        <f>ROUND(G126*H126,P4)</f>
        <v>0</v>
      </c>
      <c r="J126" s="34" t="s">
        <v>41</v>
      </c>
      <c r="O126" s="37">
        <f>I126*0.21</f>
        <v>0</v>
      </c>
      <c r="P126">
        <v>3</v>
      </c>
    </row>
    <row r="127" spans="1:10" ht="15">
      <c r="A127" s="31" t="s">
        <v>42</v>
      </c>
      <c r="B127" s="59"/>
      <c r="C127" s="60"/>
      <c r="D127" s="60"/>
      <c r="E127" s="56" t="s">
        <v>353</v>
      </c>
      <c r="F127" s="60"/>
      <c r="G127" s="60"/>
      <c r="H127" s="39"/>
      <c r="I127" s="39"/>
      <c r="J127" s="40"/>
    </row>
    <row r="128" spans="1:10" ht="15">
      <c r="A128" s="31" t="s">
        <v>103</v>
      </c>
      <c r="B128" s="59"/>
      <c r="C128" s="60"/>
      <c r="D128" s="60"/>
      <c r="E128" s="61" t="s">
        <v>354</v>
      </c>
      <c r="F128" s="60"/>
      <c r="G128" s="60"/>
      <c r="H128" s="39"/>
      <c r="I128" s="39"/>
      <c r="J128" s="40"/>
    </row>
    <row r="129" spans="1:10" ht="330">
      <c r="A129" s="31" t="s">
        <v>44</v>
      </c>
      <c r="B129" s="59"/>
      <c r="C129" s="60"/>
      <c r="D129" s="60"/>
      <c r="E129" s="56" t="s">
        <v>355</v>
      </c>
      <c r="F129" s="60"/>
      <c r="G129" s="60"/>
      <c r="H129" s="39"/>
      <c r="I129" s="39"/>
      <c r="J129" s="40"/>
    </row>
    <row r="130" spans="1:16" ht="15">
      <c r="A130" s="31" t="s">
        <v>36</v>
      </c>
      <c r="B130" s="54">
        <v>31</v>
      </c>
      <c r="C130" s="55" t="s">
        <v>356</v>
      </c>
      <c r="D130" s="54" t="s">
        <v>38</v>
      </c>
      <c r="E130" s="56" t="s">
        <v>357</v>
      </c>
      <c r="F130" s="57" t="s">
        <v>123</v>
      </c>
      <c r="G130" s="58">
        <v>0.245</v>
      </c>
      <c r="H130" s="36">
        <v>0</v>
      </c>
      <c r="I130" s="36">
        <f>ROUND(G130*H130,P4)</f>
        <v>0</v>
      </c>
      <c r="J130" s="34" t="s">
        <v>41</v>
      </c>
      <c r="O130" s="37">
        <f>I130*0.21</f>
        <v>0</v>
      </c>
      <c r="P130">
        <v>3</v>
      </c>
    </row>
    <row r="131" spans="1:10" ht="45">
      <c r="A131" s="31" t="s">
        <v>42</v>
      </c>
      <c r="B131" s="59"/>
      <c r="C131" s="60"/>
      <c r="D131" s="60"/>
      <c r="E131" s="56" t="s">
        <v>358</v>
      </c>
      <c r="F131" s="60"/>
      <c r="G131" s="60"/>
      <c r="H131" s="39"/>
      <c r="I131" s="39"/>
      <c r="J131" s="40"/>
    </row>
    <row r="132" spans="1:10" ht="15">
      <c r="A132" s="31" t="s">
        <v>103</v>
      </c>
      <c r="B132" s="59"/>
      <c r="C132" s="60"/>
      <c r="D132" s="60"/>
      <c r="E132" s="61" t="s">
        <v>359</v>
      </c>
      <c r="F132" s="60"/>
      <c r="G132" s="60"/>
      <c r="H132" s="39"/>
      <c r="I132" s="39"/>
      <c r="J132" s="40"/>
    </row>
    <row r="133" spans="1:10" ht="330">
      <c r="A133" s="31" t="s">
        <v>44</v>
      </c>
      <c r="B133" s="59"/>
      <c r="C133" s="60"/>
      <c r="D133" s="60"/>
      <c r="E133" s="56" t="s">
        <v>355</v>
      </c>
      <c r="F133" s="60"/>
      <c r="G133" s="60"/>
      <c r="H133" s="39"/>
      <c r="I133" s="39"/>
      <c r="J133" s="40"/>
    </row>
    <row r="134" spans="1:16" ht="15">
      <c r="A134" s="31" t="s">
        <v>36</v>
      </c>
      <c r="B134" s="54">
        <v>32</v>
      </c>
      <c r="C134" s="55" t="s">
        <v>360</v>
      </c>
      <c r="D134" s="54" t="s">
        <v>38</v>
      </c>
      <c r="E134" s="56" t="s">
        <v>361</v>
      </c>
      <c r="F134" s="57" t="s">
        <v>132</v>
      </c>
      <c r="G134" s="58">
        <v>36.96</v>
      </c>
      <c r="H134" s="36">
        <v>0</v>
      </c>
      <c r="I134" s="36">
        <f>ROUND(G134*H134,P4)</f>
        <v>0</v>
      </c>
      <c r="J134" s="34" t="s">
        <v>41</v>
      </c>
      <c r="O134" s="37">
        <f>I134*0.21</f>
        <v>0</v>
      </c>
      <c r="P134">
        <v>3</v>
      </c>
    </row>
    <row r="135" spans="1:10" ht="15">
      <c r="A135" s="31" t="s">
        <v>42</v>
      </c>
      <c r="B135" s="59"/>
      <c r="C135" s="60"/>
      <c r="D135" s="60"/>
      <c r="E135" s="56" t="s">
        <v>362</v>
      </c>
      <c r="F135" s="60"/>
      <c r="G135" s="60"/>
      <c r="H135" s="39"/>
      <c r="I135" s="39"/>
      <c r="J135" s="40"/>
    </row>
    <row r="136" spans="1:10" ht="15">
      <c r="A136" s="31" t="s">
        <v>103</v>
      </c>
      <c r="B136" s="59"/>
      <c r="C136" s="60"/>
      <c r="D136" s="60"/>
      <c r="E136" s="61" t="s">
        <v>363</v>
      </c>
      <c r="F136" s="60"/>
      <c r="G136" s="60"/>
      <c r="H136" s="39"/>
      <c r="I136" s="39"/>
      <c r="J136" s="40"/>
    </row>
    <row r="137" spans="1:10" ht="120">
      <c r="A137" s="31" t="s">
        <v>44</v>
      </c>
      <c r="B137" s="59"/>
      <c r="C137" s="60"/>
      <c r="D137" s="60"/>
      <c r="E137" s="56" t="s">
        <v>364</v>
      </c>
      <c r="F137" s="60"/>
      <c r="G137" s="60"/>
      <c r="H137" s="39"/>
      <c r="I137" s="39"/>
      <c r="J137" s="40"/>
    </row>
    <row r="138" spans="1:16" ht="15">
      <c r="A138" s="31" t="s">
        <v>36</v>
      </c>
      <c r="B138" s="54">
        <v>33</v>
      </c>
      <c r="C138" s="55" t="s">
        <v>365</v>
      </c>
      <c r="D138" s="54" t="s">
        <v>38</v>
      </c>
      <c r="E138" s="56" t="s">
        <v>366</v>
      </c>
      <c r="F138" s="57" t="s">
        <v>132</v>
      </c>
      <c r="G138" s="58">
        <v>18.48</v>
      </c>
      <c r="H138" s="36">
        <v>0</v>
      </c>
      <c r="I138" s="36">
        <f>ROUND(G138*H138,P4)</f>
        <v>0</v>
      </c>
      <c r="J138" s="34" t="s">
        <v>41</v>
      </c>
      <c r="O138" s="37">
        <f>I138*0.21</f>
        <v>0</v>
      </c>
      <c r="P138">
        <v>3</v>
      </c>
    </row>
    <row r="139" spans="1:10" ht="15">
      <c r="A139" s="31" t="s">
        <v>42</v>
      </c>
      <c r="B139" s="59"/>
      <c r="C139" s="60"/>
      <c r="D139" s="60"/>
      <c r="E139" s="56" t="s">
        <v>367</v>
      </c>
      <c r="F139" s="60"/>
      <c r="G139" s="60"/>
      <c r="H139" s="39"/>
      <c r="I139" s="39"/>
      <c r="J139" s="40"/>
    </row>
    <row r="140" spans="1:10" ht="15">
      <c r="A140" s="31" t="s">
        <v>103</v>
      </c>
      <c r="B140" s="59"/>
      <c r="C140" s="60"/>
      <c r="D140" s="60"/>
      <c r="E140" s="61" t="s">
        <v>368</v>
      </c>
      <c r="F140" s="60"/>
      <c r="G140" s="60"/>
      <c r="H140" s="39"/>
      <c r="I140" s="39"/>
      <c r="J140" s="40"/>
    </row>
    <row r="141" spans="1:10" ht="120">
      <c r="A141" s="31" t="s">
        <v>44</v>
      </c>
      <c r="B141" s="59"/>
      <c r="C141" s="60"/>
      <c r="D141" s="60"/>
      <c r="E141" s="56" t="s">
        <v>369</v>
      </c>
      <c r="F141" s="60"/>
      <c r="G141" s="60"/>
      <c r="H141" s="39"/>
      <c r="I141" s="39"/>
      <c r="J141" s="40"/>
    </row>
    <row r="142" spans="1:10" ht="15">
      <c r="A142" s="25" t="s">
        <v>34</v>
      </c>
      <c r="B142" s="62"/>
      <c r="C142" s="63" t="s">
        <v>370</v>
      </c>
      <c r="D142" s="64"/>
      <c r="E142" s="65" t="s">
        <v>371</v>
      </c>
      <c r="F142" s="64"/>
      <c r="G142" s="64"/>
      <c r="H142" s="28"/>
      <c r="I142" s="29">
        <f>SUMIFS(I143:I170,A143:A170,"P")</f>
        <v>0</v>
      </c>
      <c r="J142" s="30"/>
    </row>
    <row r="143" spans="1:16" ht="15">
      <c r="A143" s="31" t="s">
        <v>36</v>
      </c>
      <c r="B143" s="54">
        <v>34</v>
      </c>
      <c r="C143" s="55" t="s">
        <v>372</v>
      </c>
      <c r="D143" s="54" t="s">
        <v>38</v>
      </c>
      <c r="E143" s="56" t="s">
        <v>373</v>
      </c>
      <c r="F143" s="57" t="s">
        <v>118</v>
      </c>
      <c r="G143" s="58">
        <v>1.7</v>
      </c>
      <c r="H143" s="36">
        <v>0</v>
      </c>
      <c r="I143" s="36">
        <f>ROUND(G143*H143,P4)</f>
        <v>0</v>
      </c>
      <c r="J143" s="34" t="s">
        <v>41</v>
      </c>
      <c r="O143" s="37">
        <f>I143*0.21</f>
        <v>0</v>
      </c>
      <c r="P143">
        <v>3</v>
      </c>
    </row>
    <row r="144" spans="1:10" ht="15">
      <c r="A144" s="31" t="s">
        <v>42</v>
      </c>
      <c r="B144" s="59"/>
      <c r="C144" s="60"/>
      <c r="D144" s="60"/>
      <c r="E144" s="56" t="s">
        <v>374</v>
      </c>
      <c r="F144" s="60"/>
      <c r="G144" s="60"/>
      <c r="H144" s="39"/>
      <c r="I144" s="39"/>
      <c r="J144" s="40"/>
    </row>
    <row r="145" spans="1:10" ht="15">
      <c r="A145" s="31" t="s">
        <v>103</v>
      </c>
      <c r="B145" s="59"/>
      <c r="C145" s="60"/>
      <c r="D145" s="60"/>
      <c r="E145" s="61" t="s">
        <v>375</v>
      </c>
      <c r="F145" s="60"/>
      <c r="G145" s="60"/>
      <c r="H145" s="39"/>
      <c r="I145" s="39"/>
      <c r="J145" s="40"/>
    </row>
    <row r="146" spans="1:10" ht="45">
      <c r="A146" s="31" t="s">
        <v>44</v>
      </c>
      <c r="B146" s="59"/>
      <c r="C146" s="60"/>
      <c r="D146" s="60"/>
      <c r="E146" s="56" t="s">
        <v>376</v>
      </c>
      <c r="F146" s="60"/>
      <c r="G146" s="60"/>
      <c r="H146" s="39"/>
      <c r="I146" s="39"/>
      <c r="J146" s="40"/>
    </row>
    <row r="147" spans="1:16" ht="15">
      <c r="A147" s="31" t="s">
        <v>36</v>
      </c>
      <c r="B147" s="54">
        <v>35</v>
      </c>
      <c r="C147" s="55" t="s">
        <v>377</v>
      </c>
      <c r="D147" s="54" t="s">
        <v>38</v>
      </c>
      <c r="E147" s="56" t="s">
        <v>378</v>
      </c>
      <c r="F147" s="57" t="s">
        <v>118</v>
      </c>
      <c r="G147" s="58">
        <v>0.15</v>
      </c>
      <c r="H147" s="36">
        <v>0</v>
      </c>
      <c r="I147" s="36">
        <f>ROUND(G147*H147,P4)</f>
        <v>0</v>
      </c>
      <c r="J147" s="34" t="s">
        <v>41</v>
      </c>
      <c r="O147" s="37">
        <f>I147*0.21</f>
        <v>0</v>
      </c>
      <c r="P147">
        <v>3</v>
      </c>
    </row>
    <row r="148" spans="1:10" ht="30">
      <c r="A148" s="31" t="s">
        <v>42</v>
      </c>
      <c r="B148" s="59"/>
      <c r="C148" s="60"/>
      <c r="D148" s="60"/>
      <c r="E148" s="56" t="s">
        <v>379</v>
      </c>
      <c r="F148" s="60"/>
      <c r="G148" s="60"/>
      <c r="H148" s="39"/>
      <c r="I148" s="39"/>
      <c r="J148" s="40"/>
    </row>
    <row r="149" spans="1:10" ht="15">
      <c r="A149" s="31" t="s">
        <v>103</v>
      </c>
      <c r="B149" s="59"/>
      <c r="C149" s="60"/>
      <c r="D149" s="60"/>
      <c r="E149" s="61" t="s">
        <v>380</v>
      </c>
      <c r="F149" s="60"/>
      <c r="G149" s="60"/>
      <c r="H149" s="39"/>
      <c r="I149" s="39"/>
      <c r="J149" s="40"/>
    </row>
    <row r="150" spans="1:10" ht="300">
      <c r="A150" s="31" t="s">
        <v>44</v>
      </c>
      <c r="B150" s="59"/>
      <c r="C150" s="60"/>
      <c r="D150" s="60"/>
      <c r="E150" s="56" t="s">
        <v>381</v>
      </c>
      <c r="F150" s="60"/>
      <c r="G150" s="60"/>
      <c r="H150" s="39"/>
      <c r="I150" s="39"/>
      <c r="J150" s="40"/>
    </row>
    <row r="151" spans="1:16" ht="15">
      <c r="A151" s="31" t="s">
        <v>36</v>
      </c>
      <c r="B151" s="54">
        <v>36</v>
      </c>
      <c r="C151" s="55" t="s">
        <v>382</v>
      </c>
      <c r="D151" s="54" t="s">
        <v>38</v>
      </c>
      <c r="E151" s="56" t="s">
        <v>383</v>
      </c>
      <c r="F151" s="57" t="s">
        <v>118</v>
      </c>
      <c r="G151" s="58">
        <v>13.5</v>
      </c>
      <c r="H151" s="36">
        <v>0</v>
      </c>
      <c r="I151" s="36">
        <f>ROUND(G151*H151,P4)</f>
        <v>0</v>
      </c>
      <c r="J151" s="34" t="s">
        <v>41</v>
      </c>
      <c r="O151" s="37">
        <f>I151*0.21</f>
        <v>0</v>
      </c>
      <c r="P151">
        <v>3</v>
      </c>
    </row>
    <row r="152" spans="1:10" ht="15">
      <c r="A152" s="31" t="s">
        <v>42</v>
      </c>
      <c r="B152" s="59"/>
      <c r="C152" s="60"/>
      <c r="D152" s="60"/>
      <c r="E152" s="56" t="s">
        <v>384</v>
      </c>
      <c r="F152" s="60"/>
      <c r="G152" s="60"/>
      <c r="H152" s="39"/>
      <c r="I152" s="39"/>
      <c r="J152" s="40"/>
    </row>
    <row r="153" spans="1:10" ht="15">
      <c r="A153" s="31" t="s">
        <v>103</v>
      </c>
      <c r="B153" s="59"/>
      <c r="C153" s="60"/>
      <c r="D153" s="60"/>
      <c r="E153" s="61" t="s">
        <v>385</v>
      </c>
      <c r="F153" s="60"/>
      <c r="G153" s="60"/>
      <c r="H153" s="39"/>
      <c r="I153" s="39"/>
      <c r="J153" s="40"/>
    </row>
    <row r="154" spans="1:10" ht="30">
      <c r="A154" s="31" t="s">
        <v>44</v>
      </c>
      <c r="B154" s="59"/>
      <c r="C154" s="60"/>
      <c r="D154" s="60"/>
      <c r="E154" s="56" t="s">
        <v>386</v>
      </c>
      <c r="F154" s="60"/>
      <c r="G154" s="60"/>
      <c r="H154" s="39"/>
      <c r="I154" s="39"/>
      <c r="J154" s="40"/>
    </row>
    <row r="155" spans="1:16" ht="15">
      <c r="A155" s="31" t="s">
        <v>36</v>
      </c>
      <c r="B155" s="54">
        <v>37</v>
      </c>
      <c r="C155" s="55" t="s">
        <v>387</v>
      </c>
      <c r="D155" s="54" t="s">
        <v>38</v>
      </c>
      <c r="E155" s="56" t="s">
        <v>388</v>
      </c>
      <c r="F155" s="57" t="s">
        <v>118</v>
      </c>
      <c r="G155" s="58">
        <v>6.4</v>
      </c>
      <c r="H155" s="36">
        <v>0</v>
      </c>
      <c r="I155" s="36">
        <f>ROUND(G155*H155,P4)</f>
        <v>0</v>
      </c>
      <c r="J155" s="34" t="s">
        <v>41</v>
      </c>
      <c r="O155" s="37">
        <f>I155*0.21</f>
        <v>0</v>
      </c>
      <c r="P155">
        <v>3</v>
      </c>
    </row>
    <row r="156" spans="1:10" ht="15">
      <c r="A156" s="31" t="s">
        <v>42</v>
      </c>
      <c r="B156" s="59"/>
      <c r="C156" s="60"/>
      <c r="D156" s="60"/>
      <c r="E156" s="56" t="s">
        <v>389</v>
      </c>
      <c r="F156" s="60"/>
      <c r="G156" s="60"/>
      <c r="H156" s="39"/>
      <c r="I156" s="39"/>
      <c r="J156" s="40"/>
    </row>
    <row r="157" spans="1:10" ht="15">
      <c r="A157" s="31" t="s">
        <v>103</v>
      </c>
      <c r="B157" s="59"/>
      <c r="C157" s="60"/>
      <c r="D157" s="60"/>
      <c r="E157" s="61" t="s">
        <v>390</v>
      </c>
      <c r="F157" s="60"/>
      <c r="G157" s="60"/>
      <c r="H157" s="39"/>
      <c r="I157" s="39"/>
      <c r="J157" s="40"/>
    </row>
    <row r="158" spans="1:10" ht="409.5">
      <c r="A158" s="31" t="s">
        <v>44</v>
      </c>
      <c r="B158" s="59"/>
      <c r="C158" s="60"/>
      <c r="D158" s="60"/>
      <c r="E158" s="56" t="s">
        <v>391</v>
      </c>
      <c r="F158" s="60"/>
      <c r="G158" s="60"/>
      <c r="H158" s="39"/>
      <c r="I158" s="39"/>
      <c r="J158" s="40"/>
    </row>
    <row r="159" spans="1:16" ht="30">
      <c r="A159" s="31" t="s">
        <v>36</v>
      </c>
      <c r="B159" s="54">
        <v>38</v>
      </c>
      <c r="C159" s="55" t="s">
        <v>392</v>
      </c>
      <c r="D159" s="54" t="s">
        <v>38</v>
      </c>
      <c r="E159" s="56" t="s">
        <v>393</v>
      </c>
      <c r="F159" s="57" t="s">
        <v>123</v>
      </c>
      <c r="G159" s="58">
        <v>1.326</v>
      </c>
      <c r="H159" s="36">
        <v>0</v>
      </c>
      <c r="I159" s="36">
        <f>ROUND(G159*H159,P4)</f>
        <v>0</v>
      </c>
      <c r="J159" s="34" t="s">
        <v>41</v>
      </c>
      <c r="O159" s="37">
        <f>I159*0.21</f>
        <v>0</v>
      </c>
      <c r="P159">
        <v>3</v>
      </c>
    </row>
    <row r="160" spans="1:10" ht="30">
      <c r="A160" s="31" t="s">
        <v>42</v>
      </c>
      <c r="B160" s="59"/>
      <c r="C160" s="60"/>
      <c r="D160" s="60"/>
      <c r="E160" s="56" t="s">
        <v>394</v>
      </c>
      <c r="F160" s="60"/>
      <c r="G160" s="60"/>
      <c r="H160" s="39"/>
      <c r="I160" s="39"/>
      <c r="J160" s="40"/>
    </row>
    <row r="161" spans="1:10" ht="45">
      <c r="A161" s="31" t="s">
        <v>103</v>
      </c>
      <c r="B161" s="59"/>
      <c r="C161" s="60"/>
      <c r="D161" s="60"/>
      <c r="E161" s="61" t="s">
        <v>395</v>
      </c>
      <c r="F161" s="60"/>
      <c r="G161" s="60"/>
      <c r="H161" s="39"/>
      <c r="I161" s="39"/>
      <c r="J161" s="40"/>
    </row>
    <row r="162" spans="1:10" ht="330">
      <c r="A162" s="31" t="s">
        <v>44</v>
      </c>
      <c r="B162" s="59"/>
      <c r="C162" s="60"/>
      <c r="D162" s="60"/>
      <c r="E162" s="56" t="s">
        <v>355</v>
      </c>
      <c r="F162" s="60"/>
      <c r="G162" s="60"/>
      <c r="H162" s="39"/>
      <c r="I162" s="39"/>
      <c r="J162" s="40"/>
    </row>
    <row r="163" spans="1:16" ht="15">
      <c r="A163" s="31" t="s">
        <v>36</v>
      </c>
      <c r="B163" s="54">
        <v>39</v>
      </c>
      <c r="C163" s="55" t="s">
        <v>396</v>
      </c>
      <c r="D163" s="54" t="s">
        <v>38</v>
      </c>
      <c r="E163" s="56" t="s">
        <v>397</v>
      </c>
      <c r="F163" s="57" t="s">
        <v>118</v>
      </c>
      <c r="G163" s="58">
        <v>11.088</v>
      </c>
      <c r="H163" s="36">
        <v>0</v>
      </c>
      <c r="I163" s="36">
        <f>ROUND(G163*H163,P4)</f>
        <v>0</v>
      </c>
      <c r="J163" s="34" t="s">
        <v>41</v>
      </c>
      <c r="O163" s="37">
        <f>I163*0.21</f>
        <v>0</v>
      </c>
      <c r="P163">
        <v>3</v>
      </c>
    </row>
    <row r="164" spans="1:10" ht="30">
      <c r="A164" s="31" t="s">
        <v>42</v>
      </c>
      <c r="B164" s="59"/>
      <c r="C164" s="60"/>
      <c r="D164" s="60"/>
      <c r="E164" s="56" t="s">
        <v>398</v>
      </c>
      <c r="F164" s="60"/>
      <c r="G164" s="60"/>
      <c r="H164" s="39"/>
      <c r="I164" s="39"/>
      <c r="J164" s="40"/>
    </row>
    <row r="165" spans="1:10" ht="15">
      <c r="A165" s="31" t="s">
        <v>103</v>
      </c>
      <c r="B165" s="59"/>
      <c r="C165" s="60"/>
      <c r="D165" s="60"/>
      <c r="E165" s="61" t="s">
        <v>399</v>
      </c>
      <c r="F165" s="60"/>
      <c r="G165" s="60"/>
      <c r="H165" s="39"/>
      <c r="I165" s="39"/>
      <c r="J165" s="40"/>
    </row>
    <row r="166" spans="1:10" ht="409.5">
      <c r="A166" s="31" t="s">
        <v>44</v>
      </c>
      <c r="B166" s="59"/>
      <c r="C166" s="60"/>
      <c r="D166" s="60"/>
      <c r="E166" s="56" t="s">
        <v>391</v>
      </c>
      <c r="F166" s="60"/>
      <c r="G166" s="60"/>
      <c r="H166" s="39"/>
      <c r="I166" s="39"/>
      <c r="J166" s="40"/>
    </row>
    <row r="167" spans="1:16" ht="15">
      <c r="A167" s="31" t="s">
        <v>36</v>
      </c>
      <c r="B167" s="54">
        <v>40</v>
      </c>
      <c r="C167" s="55" t="s">
        <v>400</v>
      </c>
      <c r="D167" s="54" t="s">
        <v>38</v>
      </c>
      <c r="E167" s="56" t="s">
        <v>401</v>
      </c>
      <c r="F167" s="57" t="s">
        <v>123</v>
      </c>
      <c r="G167" s="58">
        <v>1.885</v>
      </c>
      <c r="H167" s="36">
        <v>0</v>
      </c>
      <c r="I167" s="36">
        <f>ROUND(G167*H167,P4)</f>
        <v>0</v>
      </c>
      <c r="J167" s="34" t="s">
        <v>41</v>
      </c>
      <c r="O167" s="37">
        <f>I167*0.21</f>
        <v>0</v>
      </c>
      <c r="P167">
        <v>3</v>
      </c>
    </row>
    <row r="168" spans="1:10" ht="30">
      <c r="A168" s="31" t="s">
        <v>42</v>
      </c>
      <c r="B168" s="59"/>
      <c r="C168" s="60"/>
      <c r="D168" s="60"/>
      <c r="E168" s="56" t="s">
        <v>402</v>
      </c>
      <c r="F168" s="60"/>
      <c r="G168" s="60"/>
      <c r="H168" s="39"/>
      <c r="I168" s="39"/>
      <c r="J168" s="40"/>
    </row>
    <row r="169" spans="1:10" ht="15">
      <c r="A169" s="31" t="s">
        <v>103</v>
      </c>
      <c r="B169" s="59"/>
      <c r="C169" s="60"/>
      <c r="D169" s="60"/>
      <c r="E169" s="61" t="s">
        <v>403</v>
      </c>
      <c r="F169" s="60"/>
      <c r="G169" s="60"/>
      <c r="H169" s="39"/>
      <c r="I169" s="39"/>
      <c r="J169" s="40"/>
    </row>
    <row r="170" spans="1:10" ht="330">
      <c r="A170" s="31" t="s">
        <v>44</v>
      </c>
      <c r="B170" s="59"/>
      <c r="C170" s="60"/>
      <c r="D170" s="60"/>
      <c r="E170" s="56" t="s">
        <v>355</v>
      </c>
      <c r="F170" s="60"/>
      <c r="G170" s="60"/>
      <c r="H170" s="39"/>
      <c r="I170" s="39"/>
      <c r="J170" s="40"/>
    </row>
    <row r="171" spans="1:10" ht="15">
      <c r="A171" s="25" t="s">
        <v>34</v>
      </c>
      <c r="B171" s="62"/>
      <c r="C171" s="63" t="s">
        <v>404</v>
      </c>
      <c r="D171" s="64"/>
      <c r="E171" s="65" t="s">
        <v>405</v>
      </c>
      <c r="F171" s="64"/>
      <c r="G171" s="64"/>
      <c r="H171" s="28"/>
      <c r="I171" s="29">
        <f>SUMIFS(I172:I203,A172:A203,"P")</f>
        <v>0</v>
      </c>
      <c r="J171" s="30"/>
    </row>
    <row r="172" spans="1:16" ht="15">
      <c r="A172" s="31" t="s">
        <v>36</v>
      </c>
      <c r="B172" s="54">
        <v>41</v>
      </c>
      <c r="C172" s="55" t="s">
        <v>406</v>
      </c>
      <c r="D172" s="54" t="s">
        <v>38</v>
      </c>
      <c r="E172" s="56" t="s">
        <v>407</v>
      </c>
      <c r="F172" s="57" t="s">
        <v>118</v>
      </c>
      <c r="G172" s="58">
        <v>74.151</v>
      </c>
      <c r="H172" s="36">
        <v>0</v>
      </c>
      <c r="I172" s="36">
        <f>ROUND(G172*H172,P4)</f>
        <v>0</v>
      </c>
      <c r="J172" s="34" t="s">
        <v>41</v>
      </c>
      <c r="O172" s="37">
        <f>I172*0.21</f>
        <v>0</v>
      </c>
      <c r="P172">
        <v>3</v>
      </c>
    </row>
    <row r="173" spans="1:10" ht="15">
      <c r="A173" s="31" t="s">
        <v>42</v>
      </c>
      <c r="B173" s="59"/>
      <c r="C173" s="60"/>
      <c r="D173" s="60"/>
      <c r="E173" s="56" t="s">
        <v>408</v>
      </c>
      <c r="F173" s="60"/>
      <c r="G173" s="60"/>
      <c r="H173" s="39"/>
      <c r="I173" s="39"/>
      <c r="J173" s="40"/>
    </row>
    <row r="174" spans="1:10" ht="285">
      <c r="A174" s="31" t="s">
        <v>103</v>
      </c>
      <c r="B174" s="59"/>
      <c r="C174" s="60"/>
      <c r="D174" s="60"/>
      <c r="E174" s="61" t="s">
        <v>409</v>
      </c>
      <c r="F174" s="60"/>
      <c r="G174" s="60"/>
      <c r="H174" s="39"/>
      <c r="I174" s="39"/>
      <c r="J174" s="40"/>
    </row>
    <row r="175" spans="1:10" ht="409.5">
      <c r="A175" s="31" t="s">
        <v>44</v>
      </c>
      <c r="B175" s="59"/>
      <c r="C175" s="60"/>
      <c r="D175" s="60"/>
      <c r="E175" s="56" t="s">
        <v>391</v>
      </c>
      <c r="F175" s="60"/>
      <c r="G175" s="60"/>
      <c r="H175" s="39"/>
      <c r="I175" s="39"/>
      <c r="J175" s="40"/>
    </row>
    <row r="176" spans="1:16" ht="15">
      <c r="A176" s="31" t="s">
        <v>36</v>
      </c>
      <c r="B176" s="54">
        <v>42</v>
      </c>
      <c r="C176" s="55" t="s">
        <v>410</v>
      </c>
      <c r="D176" s="54" t="s">
        <v>38</v>
      </c>
      <c r="E176" s="56" t="s">
        <v>411</v>
      </c>
      <c r="F176" s="57" t="s">
        <v>123</v>
      </c>
      <c r="G176" s="58">
        <v>13.347</v>
      </c>
      <c r="H176" s="36">
        <v>0</v>
      </c>
      <c r="I176" s="36">
        <f>ROUND(G176*H176,P4)</f>
        <v>0</v>
      </c>
      <c r="J176" s="34" t="s">
        <v>41</v>
      </c>
      <c r="O176" s="37">
        <f>I176*0.21</f>
        <v>0</v>
      </c>
      <c r="P176">
        <v>3</v>
      </c>
    </row>
    <row r="177" spans="1:10" ht="15">
      <c r="A177" s="31" t="s">
        <v>42</v>
      </c>
      <c r="B177" s="59"/>
      <c r="C177" s="60"/>
      <c r="D177" s="60"/>
      <c r="E177" s="56" t="s">
        <v>412</v>
      </c>
      <c r="F177" s="60"/>
      <c r="G177" s="60"/>
      <c r="H177" s="39"/>
      <c r="I177" s="39"/>
      <c r="J177" s="40"/>
    </row>
    <row r="178" spans="1:10" ht="15">
      <c r="A178" s="31" t="s">
        <v>103</v>
      </c>
      <c r="B178" s="59"/>
      <c r="C178" s="60"/>
      <c r="D178" s="60"/>
      <c r="E178" s="61" t="s">
        <v>413</v>
      </c>
      <c r="F178" s="60"/>
      <c r="G178" s="60"/>
      <c r="H178" s="39"/>
      <c r="I178" s="39"/>
      <c r="J178" s="40"/>
    </row>
    <row r="179" spans="1:10" ht="330">
      <c r="A179" s="31" t="s">
        <v>44</v>
      </c>
      <c r="B179" s="59"/>
      <c r="C179" s="60"/>
      <c r="D179" s="60"/>
      <c r="E179" s="56" t="s">
        <v>414</v>
      </c>
      <c r="F179" s="60"/>
      <c r="G179" s="60"/>
      <c r="H179" s="39"/>
      <c r="I179" s="39"/>
      <c r="J179" s="40"/>
    </row>
    <row r="180" spans="1:16" ht="15">
      <c r="A180" s="31" t="s">
        <v>36</v>
      </c>
      <c r="B180" s="54">
        <v>43</v>
      </c>
      <c r="C180" s="55" t="s">
        <v>415</v>
      </c>
      <c r="D180" s="54" t="s">
        <v>38</v>
      </c>
      <c r="E180" s="56" t="s">
        <v>416</v>
      </c>
      <c r="F180" s="57" t="s">
        <v>123</v>
      </c>
      <c r="G180" s="58">
        <v>1.126</v>
      </c>
      <c r="H180" s="36">
        <v>0</v>
      </c>
      <c r="I180" s="36">
        <f>ROUND(G180*H180,P4)</f>
        <v>0</v>
      </c>
      <c r="J180" s="34" t="s">
        <v>41</v>
      </c>
      <c r="O180" s="37">
        <f>I180*0.21</f>
        <v>0</v>
      </c>
      <c r="P180">
        <v>3</v>
      </c>
    </row>
    <row r="181" spans="1:10" ht="30">
      <c r="A181" s="31" t="s">
        <v>42</v>
      </c>
      <c r="B181" s="59"/>
      <c r="C181" s="60"/>
      <c r="D181" s="60"/>
      <c r="E181" s="56" t="s">
        <v>417</v>
      </c>
      <c r="F181" s="60"/>
      <c r="G181" s="60"/>
      <c r="H181" s="39"/>
      <c r="I181" s="39"/>
      <c r="J181" s="40"/>
    </row>
    <row r="182" spans="1:10" ht="15">
      <c r="A182" s="31" t="s">
        <v>103</v>
      </c>
      <c r="B182" s="59"/>
      <c r="C182" s="60"/>
      <c r="D182" s="60"/>
      <c r="E182" s="61" t="s">
        <v>418</v>
      </c>
      <c r="F182" s="60"/>
      <c r="G182" s="60"/>
      <c r="H182" s="39"/>
      <c r="I182" s="39"/>
      <c r="J182" s="40"/>
    </row>
    <row r="183" spans="1:10" ht="345">
      <c r="A183" s="31" t="s">
        <v>44</v>
      </c>
      <c r="B183" s="59"/>
      <c r="C183" s="60"/>
      <c r="D183" s="60"/>
      <c r="E183" s="56" t="s">
        <v>419</v>
      </c>
      <c r="F183" s="60"/>
      <c r="G183" s="60"/>
      <c r="H183" s="39"/>
      <c r="I183" s="39"/>
      <c r="J183" s="40"/>
    </row>
    <row r="184" spans="1:16" ht="15">
      <c r="A184" s="31" t="s">
        <v>36</v>
      </c>
      <c r="B184" s="54">
        <v>44</v>
      </c>
      <c r="C184" s="55" t="s">
        <v>420</v>
      </c>
      <c r="D184" s="54" t="s">
        <v>38</v>
      </c>
      <c r="E184" s="56" t="s">
        <v>421</v>
      </c>
      <c r="F184" s="57" t="s">
        <v>118</v>
      </c>
      <c r="G184" s="58">
        <v>10.65</v>
      </c>
      <c r="H184" s="36">
        <v>0</v>
      </c>
      <c r="I184" s="36">
        <f>ROUND(G184*H184,P4)</f>
        <v>0</v>
      </c>
      <c r="J184" s="34" t="s">
        <v>41</v>
      </c>
      <c r="O184" s="37">
        <f>I184*0.21</f>
        <v>0</v>
      </c>
      <c r="P184">
        <v>3</v>
      </c>
    </row>
    <row r="185" spans="1:10" ht="30">
      <c r="A185" s="31" t="s">
        <v>42</v>
      </c>
      <c r="B185" s="59"/>
      <c r="C185" s="60"/>
      <c r="D185" s="60"/>
      <c r="E185" s="56" t="s">
        <v>422</v>
      </c>
      <c r="F185" s="60"/>
      <c r="G185" s="60"/>
      <c r="H185" s="39"/>
      <c r="I185" s="39"/>
      <c r="J185" s="40"/>
    </row>
    <row r="186" spans="1:10" ht="45">
      <c r="A186" s="31" t="s">
        <v>103</v>
      </c>
      <c r="B186" s="59"/>
      <c r="C186" s="60"/>
      <c r="D186" s="60"/>
      <c r="E186" s="61" t="s">
        <v>423</v>
      </c>
      <c r="F186" s="60"/>
      <c r="G186" s="60"/>
      <c r="H186" s="39"/>
      <c r="I186" s="39"/>
      <c r="J186" s="40"/>
    </row>
    <row r="187" spans="1:10" ht="409.5">
      <c r="A187" s="31" t="s">
        <v>44</v>
      </c>
      <c r="B187" s="59"/>
      <c r="C187" s="60"/>
      <c r="D187" s="60"/>
      <c r="E187" s="56" t="s">
        <v>391</v>
      </c>
      <c r="F187" s="60"/>
      <c r="G187" s="60"/>
      <c r="H187" s="39"/>
      <c r="I187" s="39"/>
      <c r="J187" s="40"/>
    </row>
    <row r="188" spans="1:16" ht="15">
      <c r="A188" s="31" t="s">
        <v>36</v>
      </c>
      <c r="B188" s="54">
        <v>45</v>
      </c>
      <c r="C188" s="55" t="s">
        <v>424</v>
      </c>
      <c r="D188" s="54" t="s">
        <v>38</v>
      </c>
      <c r="E188" s="56" t="s">
        <v>425</v>
      </c>
      <c r="F188" s="57" t="s">
        <v>118</v>
      </c>
      <c r="G188" s="58">
        <v>25.2</v>
      </c>
      <c r="H188" s="36">
        <v>0</v>
      </c>
      <c r="I188" s="36">
        <f>ROUND(G188*H188,P4)</f>
        <v>0</v>
      </c>
      <c r="J188" s="34" t="s">
        <v>41</v>
      </c>
      <c r="O188" s="37">
        <f>I188*0.21</f>
        <v>0</v>
      </c>
      <c r="P188">
        <v>3</v>
      </c>
    </row>
    <row r="189" spans="1:10" ht="15">
      <c r="A189" s="31" t="s">
        <v>42</v>
      </c>
      <c r="B189" s="59"/>
      <c r="C189" s="60"/>
      <c r="D189" s="60"/>
      <c r="E189" s="56" t="s">
        <v>426</v>
      </c>
      <c r="F189" s="60"/>
      <c r="G189" s="60"/>
      <c r="H189" s="39"/>
      <c r="I189" s="39"/>
      <c r="J189" s="40"/>
    </row>
    <row r="190" spans="1:10" ht="15">
      <c r="A190" s="31" t="s">
        <v>103</v>
      </c>
      <c r="B190" s="59"/>
      <c r="C190" s="60"/>
      <c r="D190" s="60"/>
      <c r="E190" s="61" t="s">
        <v>427</v>
      </c>
      <c r="F190" s="60"/>
      <c r="G190" s="60"/>
      <c r="H190" s="39"/>
      <c r="I190" s="39"/>
      <c r="J190" s="40"/>
    </row>
    <row r="191" spans="1:10" ht="60">
      <c r="A191" s="31" t="s">
        <v>44</v>
      </c>
      <c r="B191" s="59"/>
      <c r="C191" s="60"/>
      <c r="D191" s="60"/>
      <c r="E191" s="56" t="s">
        <v>428</v>
      </c>
      <c r="F191" s="60"/>
      <c r="G191" s="60"/>
      <c r="H191" s="39"/>
      <c r="I191" s="39"/>
      <c r="J191" s="40"/>
    </row>
    <row r="192" spans="1:16" ht="15">
      <c r="A192" s="31" t="s">
        <v>36</v>
      </c>
      <c r="B192" s="54">
        <v>46</v>
      </c>
      <c r="C192" s="55" t="s">
        <v>429</v>
      </c>
      <c r="D192" s="54" t="s">
        <v>38</v>
      </c>
      <c r="E192" s="56" t="s">
        <v>430</v>
      </c>
      <c r="F192" s="57" t="s">
        <v>118</v>
      </c>
      <c r="G192" s="58">
        <v>45.6</v>
      </c>
      <c r="H192" s="36">
        <v>0</v>
      </c>
      <c r="I192" s="36">
        <f>ROUND(G192*H192,P4)</f>
        <v>0</v>
      </c>
      <c r="J192" s="34" t="s">
        <v>41</v>
      </c>
      <c r="O192" s="37">
        <f>I192*0.21</f>
        <v>0</v>
      </c>
      <c r="P192">
        <v>3</v>
      </c>
    </row>
    <row r="193" spans="1:10" ht="30">
      <c r="A193" s="31" t="s">
        <v>42</v>
      </c>
      <c r="B193" s="59"/>
      <c r="C193" s="60"/>
      <c r="D193" s="60"/>
      <c r="E193" s="56" t="s">
        <v>431</v>
      </c>
      <c r="F193" s="60"/>
      <c r="G193" s="60"/>
      <c r="H193" s="39"/>
      <c r="I193" s="39"/>
      <c r="J193" s="40"/>
    </row>
    <row r="194" spans="1:10" ht="45">
      <c r="A194" s="31" t="s">
        <v>103</v>
      </c>
      <c r="B194" s="59"/>
      <c r="C194" s="60"/>
      <c r="D194" s="60"/>
      <c r="E194" s="61" t="s">
        <v>432</v>
      </c>
      <c r="F194" s="60"/>
      <c r="G194" s="60"/>
      <c r="H194" s="39"/>
      <c r="I194" s="39"/>
      <c r="J194" s="40"/>
    </row>
    <row r="195" spans="1:10" ht="75">
      <c r="A195" s="31" t="s">
        <v>44</v>
      </c>
      <c r="B195" s="59"/>
      <c r="C195" s="60"/>
      <c r="D195" s="60"/>
      <c r="E195" s="56" t="s">
        <v>433</v>
      </c>
      <c r="F195" s="60"/>
      <c r="G195" s="60"/>
      <c r="H195" s="39"/>
      <c r="I195" s="39"/>
      <c r="J195" s="40"/>
    </row>
    <row r="196" spans="1:16" ht="15">
      <c r="A196" s="31" t="s">
        <v>36</v>
      </c>
      <c r="B196" s="54">
        <v>47</v>
      </c>
      <c r="C196" s="55" t="s">
        <v>434</v>
      </c>
      <c r="D196" s="54" t="s">
        <v>38</v>
      </c>
      <c r="E196" s="56" t="s">
        <v>435</v>
      </c>
      <c r="F196" s="57" t="s">
        <v>118</v>
      </c>
      <c r="G196" s="58">
        <v>7.4</v>
      </c>
      <c r="H196" s="36">
        <v>0</v>
      </c>
      <c r="I196" s="36">
        <f>ROUND(G196*H196,P4)</f>
        <v>0</v>
      </c>
      <c r="J196" s="34" t="s">
        <v>41</v>
      </c>
      <c r="O196" s="37">
        <f>I196*0.21</f>
        <v>0</v>
      </c>
      <c r="P196">
        <v>3</v>
      </c>
    </row>
    <row r="197" spans="1:10" ht="45">
      <c r="A197" s="31" t="s">
        <v>42</v>
      </c>
      <c r="B197" s="59"/>
      <c r="C197" s="60"/>
      <c r="D197" s="60"/>
      <c r="E197" s="56" t="s">
        <v>436</v>
      </c>
      <c r="F197" s="60"/>
      <c r="G197" s="60"/>
      <c r="H197" s="39"/>
      <c r="I197" s="39"/>
      <c r="J197" s="40"/>
    </row>
    <row r="198" spans="1:10" ht="45">
      <c r="A198" s="31" t="s">
        <v>103</v>
      </c>
      <c r="B198" s="59"/>
      <c r="C198" s="60"/>
      <c r="D198" s="60"/>
      <c r="E198" s="61" t="s">
        <v>437</v>
      </c>
      <c r="F198" s="60"/>
      <c r="G198" s="60"/>
      <c r="H198" s="39"/>
      <c r="I198" s="39"/>
      <c r="J198" s="40"/>
    </row>
    <row r="199" spans="1:10" ht="180">
      <c r="A199" s="31" t="s">
        <v>44</v>
      </c>
      <c r="B199" s="59"/>
      <c r="C199" s="60"/>
      <c r="D199" s="60"/>
      <c r="E199" s="56" t="s">
        <v>438</v>
      </c>
      <c r="F199" s="60"/>
      <c r="G199" s="60"/>
      <c r="H199" s="39"/>
      <c r="I199" s="39"/>
      <c r="J199" s="40"/>
    </row>
    <row r="200" spans="1:16" ht="15">
      <c r="A200" s="31" t="s">
        <v>36</v>
      </c>
      <c r="B200" s="54">
        <v>48</v>
      </c>
      <c r="C200" s="55" t="s">
        <v>439</v>
      </c>
      <c r="D200" s="54" t="s">
        <v>38</v>
      </c>
      <c r="E200" s="56" t="s">
        <v>440</v>
      </c>
      <c r="F200" s="57" t="s">
        <v>118</v>
      </c>
      <c r="G200" s="58">
        <v>4.4</v>
      </c>
      <c r="H200" s="36">
        <v>0</v>
      </c>
      <c r="I200" s="36">
        <f>ROUND(G200*H200,P4)</f>
        <v>0</v>
      </c>
      <c r="J200" s="34" t="s">
        <v>41</v>
      </c>
      <c r="O200" s="37">
        <f>I200*0.21</f>
        <v>0</v>
      </c>
      <c r="P200">
        <v>3</v>
      </c>
    </row>
    <row r="201" spans="1:10" ht="30">
      <c r="A201" s="31" t="s">
        <v>42</v>
      </c>
      <c r="B201" s="59"/>
      <c r="C201" s="60"/>
      <c r="D201" s="60"/>
      <c r="E201" s="56" t="s">
        <v>441</v>
      </c>
      <c r="F201" s="60"/>
      <c r="G201" s="60"/>
      <c r="H201" s="39"/>
      <c r="I201" s="39"/>
      <c r="J201" s="40"/>
    </row>
    <row r="202" spans="1:10" ht="15">
      <c r="A202" s="31" t="s">
        <v>103</v>
      </c>
      <c r="B202" s="59"/>
      <c r="C202" s="60"/>
      <c r="D202" s="60"/>
      <c r="E202" s="61" t="s">
        <v>442</v>
      </c>
      <c r="F202" s="60"/>
      <c r="G202" s="60"/>
      <c r="H202" s="39"/>
      <c r="I202" s="39"/>
      <c r="J202" s="40"/>
    </row>
    <row r="203" spans="1:10" ht="150">
      <c r="A203" s="31" t="s">
        <v>44</v>
      </c>
      <c r="B203" s="59"/>
      <c r="C203" s="60"/>
      <c r="D203" s="60"/>
      <c r="E203" s="56" t="s">
        <v>443</v>
      </c>
      <c r="F203" s="60"/>
      <c r="G203" s="60"/>
      <c r="H203" s="39"/>
      <c r="I203" s="39"/>
      <c r="J203" s="40"/>
    </row>
    <row r="204" spans="1:10" ht="15">
      <c r="A204" s="25" t="s">
        <v>34</v>
      </c>
      <c r="B204" s="62"/>
      <c r="C204" s="63" t="s">
        <v>444</v>
      </c>
      <c r="D204" s="64"/>
      <c r="E204" s="65" t="s">
        <v>445</v>
      </c>
      <c r="F204" s="64"/>
      <c r="G204" s="64"/>
      <c r="H204" s="28"/>
      <c r="I204" s="29">
        <f>SUMIFS(I205:I236,A205:A236,"P")</f>
        <v>0</v>
      </c>
      <c r="J204" s="30"/>
    </row>
    <row r="205" spans="1:16" ht="15">
      <c r="A205" s="31" t="s">
        <v>36</v>
      </c>
      <c r="B205" s="54">
        <v>49</v>
      </c>
      <c r="C205" s="55" t="s">
        <v>446</v>
      </c>
      <c r="D205" s="54" t="s">
        <v>38</v>
      </c>
      <c r="E205" s="56" t="s">
        <v>447</v>
      </c>
      <c r="F205" s="57" t="s">
        <v>132</v>
      </c>
      <c r="G205" s="58">
        <v>42</v>
      </c>
      <c r="H205" s="36">
        <v>0</v>
      </c>
      <c r="I205" s="36">
        <f>ROUND(G205*H205,P4)</f>
        <v>0</v>
      </c>
      <c r="J205" s="34" t="s">
        <v>41</v>
      </c>
      <c r="O205" s="37">
        <f>I205*0.21</f>
        <v>0</v>
      </c>
      <c r="P205">
        <v>3</v>
      </c>
    </row>
    <row r="206" spans="1:10" ht="15">
      <c r="A206" s="31" t="s">
        <v>42</v>
      </c>
      <c r="B206" s="59"/>
      <c r="C206" s="60"/>
      <c r="D206" s="60"/>
      <c r="E206" s="56" t="s">
        <v>448</v>
      </c>
      <c r="F206" s="60"/>
      <c r="G206" s="60"/>
      <c r="H206" s="39"/>
      <c r="I206" s="39"/>
      <c r="J206" s="40"/>
    </row>
    <row r="207" spans="1:10" ht="15">
      <c r="A207" s="31" t="s">
        <v>103</v>
      </c>
      <c r="B207" s="59"/>
      <c r="C207" s="60"/>
      <c r="D207" s="60"/>
      <c r="E207" s="61" t="s">
        <v>449</v>
      </c>
      <c r="F207" s="60"/>
      <c r="G207" s="60"/>
      <c r="H207" s="39"/>
      <c r="I207" s="39"/>
      <c r="J207" s="40"/>
    </row>
    <row r="208" spans="1:10" ht="60">
      <c r="A208" s="31" t="s">
        <v>44</v>
      </c>
      <c r="B208" s="59"/>
      <c r="C208" s="60"/>
      <c r="D208" s="60"/>
      <c r="E208" s="56" t="s">
        <v>450</v>
      </c>
      <c r="F208" s="60"/>
      <c r="G208" s="60"/>
      <c r="H208" s="39"/>
      <c r="I208" s="39"/>
      <c r="J208" s="40"/>
    </row>
    <row r="209" spans="1:16" ht="15">
      <c r="A209" s="31" t="s">
        <v>36</v>
      </c>
      <c r="B209" s="54">
        <v>50</v>
      </c>
      <c r="C209" s="55" t="s">
        <v>451</v>
      </c>
      <c r="D209" s="54" t="s">
        <v>38</v>
      </c>
      <c r="E209" s="56" t="s">
        <v>452</v>
      </c>
      <c r="F209" s="57" t="s">
        <v>132</v>
      </c>
      <c r="G209" s="58">
        <v>150</v>
      </c>
      <c r="H209" s="36">
        <v>0</v>
      </c>
      <c r="I209" s="36">
        <f>ROUND(G209*H209,P4)</f>
        <v>0</v>
      </c>
      <c r="J209" s="34" t="s">
        <v>41</v>
      </c>
      <c r="O209" s="37">
        <f>I209*0.21</f>
        <v>0</v>
      </c>
      <c r="P209">
        <v>3</v>
      </c>
    </row>
    <row r="210" spans="1:10" ht="15">
      <c r="A210" s="31" t="s">
        <v>42</v>
      </c>
      <c r="B210" s="59"/>
      <c r="C210" s="60"/>
      <c r="D210" s="60"/>
      <c r="E210" s="56" t="s">
        <v>453</v>
      </c>
      <c r="F210" s="60"/>
      <c r="G210" s="60"/>
      <c r="H210" s="39"/>
      <c r="I210" s="39"/>
      <c r="J210" s="40"/>
    </row>
    <row r="211" spans="1:10" ht="15">
      <c r="A211" s="31" t="s">
        <v>103</v>
      </c>
      <c r="B211" s="59"/>
      <c r="C211" s="60"/>
      <c r="D211" s="60"/>
      <c r="E211" s="61" t="s">
        <v>263</v>
      </c>
      <c r="F211" s="60"/>
      <c r="G211" s="60"/>
      <c r="H211" s="39"/>
      <c r="I211" s="39"/>
      <c r="J211" s="40"/>
    </row>
    <row r="212" spans="1:10" ht="60">
      <c r="A212" s="31" t="s">
        <v>44</v>
      </c>
      <c r="B212" s="59"/>
      <c r="C212" s="60"/>
      <c r="D212" s="60"/>
      <c r="E212" s="56" t="s">
        <v>450</v>
      </c>
      <c r="F212" s="60"/>
      <c r="G212" s="60"/>
      <c r="H212" s="39"/>
      <c r="I212" s="39"/>
      <c r="J212" s="40"/>
    </row>
    <row r="213" spans="1:16" ht="15">
      <c r="A213" s="31" t="s">
        <v>36</v>
      </c>
      <c r="B213" s="54">
        <v>51</v>
      </c>
      <c r="C213" s="55" t="s">
        <v>454</v>
      </c>
      <c r="D213" s="54" t="s">
        <v>38</v>
      </c>
      <c r="E213" s="56" t="s">
        <v>455</v>
      </c>
      <c r="F213" s="57" t="s">
        <v>132</v>
      </c>
      <c r="G213" s="58">
        <v>150</v>
      </c>
      <c r="H213" s="36">
        <v>0</v>
      </c>
      <c r="I213" s="36">
        <f>ROUND(G213*H213,P4)</f>
        <v>0</v>
      </c>
      <c r="J213" s="34" t="s">
        <v>41</v>
      </c>
      <c r="O213" s="37">
        <f>I213*0.21</f>
        <v>0</v>
      </c>
      <c r="P213">
        <v>3</v>
      </c>
    </row>
    <row r="214" spans="1:10" ht="30">
      <c r="A214" s="31" t="s">
        <v>42</v>
      </c>
      <c r="B214" s="59"/>
      <c r="C214" s="60"/>
      <c r="D214" s="60"/>
      <c r="E214" s="56" t="s">
        <v>456</v>
      </c>
      <c r="F214" s="60"/>
      <c r="G214" s="60"/>
      <c r="H214" s="39"/>
      <c r="I214" s="39"/>
      <c r="J214" s="40"/>
    </row>
    <row r="215" spans="1:10" ht="15">
      <c r="A215" s="31" t="s">
        <v>103</v>
      </c>
      <c r="B215" s="59"/>
      <c r="C215" s="60"/>
      <c r="D215" s="60"/>
      <c r="E215" s="61" t="s">
        <v>263</v>
      </c>
      <c r="F215" s="60"/>
      <c r="G215" s="60"/>
      <c r="H215" s="39"/>
      <c r="I215" s="39"/>
      <c r="J215" s="40"/>
    </row>
    <row r="216" spans="1:10" ht="120">
      <c r="A216" s="31" t="s">
        <v>44</v>
      </c>
      <c r="B216" s="59"/>
      <c r="C216" s="60"/>
      <c r="D216" s="60"/>
      <c r="E216" s="56" t="s">
        <v>457</v>
      </c>
      <c r="F216" s="60"/>
      <c r="G216" s="60"/>
      <c r="H216" s="39"/>
      <c r="I216" s="39"/>
      <c r="J216" s="40"/>
    </row>
    <row r="217" spans="1:16" ht="15">
      <c r="A217" s="31" t="s">
        <v>36</v>
      </c>
      <c r="B217" s="54">
        <v>52</v>
      </c>
      <c r="C217" s="55" t="s">
        <v>458</v>
      </c>
      <c r="D217" s="54" t="s">
        <v>38</v>
      </c>
      <c r="E217" s="56" t="s">
        <v>459</v>
      </c>
      <c r="F217" s="57" t="s">
        <v>132</v>
      </c>
      <c r="G217" s="58">
        <v>150</v>
      </c>
      <c r="H217" s="36">
        <v>0</v>
      </c>
      <c r="I217" s="36">
        <f>ROUND(G217*H217,P4)</f>
        <v>0</v>
      </c>
      <c r="J217" s="34" t="s">
        <v>41</v>
      </c>
      <c r="O217" s="37">
        <f>I217*0.21</f>
        <v>0</v>
      </c>
      <c r="P217">
        <v>3</v>
      </c>
    </row>
    <row r="218" spans="1:10" ht="15">
      <c r="A218" s="31" t="s">
        <v>42</v>
      </c>
      <c r="B218" s="59"/>
      <c r="C218" s="60"/>
      <c r="D218" s="60"/>
      <c r="E218" s="56" t="s">
        <v>460</v>
      </c>
      <c r="F218" s="60"/>
      <c r="G218" s="60"/>
      <c r="H218" s="39"/>
      <c r="I218" s="39"/>
      <c r="J218" s="40"/>
    </row>
    <row r="219" spans="1:10" ht="15">
      <c r="A219" s="31" t="s">
        <v>103</v>
      </c>
      <c r="B219" s="59"/>
      <c r="C219" s="60"/>
      <c r="D219" s="60"/>
      <c r="E219" s="61" t="s">
        <v>263</v>
      </c>
      <c r="F219" s="60"/>
      <c r="G219" s="60"/>
      <c r="H219" s="39"/>
      <c r="I219" s="39"/>
      <c r="J219" s="40"/>
    </row>
    <row r="220" spans="1:10" ht="75">
      <c r="A220" s="31" t="s">
        <v>44</v>
      </c>
      <c r="B220" s="59"/>
      <c r="C220" s="60"/>
      <c r="D220" s="60"/>
      <c r="E220" s="56" t="s">
        <v>461</v>
      </c>
      <c r="F220" s="60"/>
      <c r="G220" s="60"/>
      <c r="H220" s="39"/>
      <c r="I220" s="39"/>
      <c r="J220" s="40"/>
    </row>
    <row r="221" spans="1:16" ht="15">
      <c r="A221" s="31" t="s">
        <v>36</v>
      </c>
      <c r="B221" s="54">
        <v>53</v>
      </c>
      <c r="C221" s="55" t="s">
        <v>462</v>
      </c>
      <c r="D221" s="54" t="s">
        <v>38</v>
      </c>
      <c r="E221" s="56" t="s">
        <v>463</v>
      </c>
      <c r="F221" s="57" t="s">
        <v>132</v>
      </c>
      <c r="G221" s="58">
        <v>150</v>
      </c>
      <c r="H221" s="36">
        <v>0</v>
      </c>
      <c r="I221" s="36">
        <f>ROUND(G221*H221,P4)</f>
        <v>0</v>
      </c>
      <c r="J221" s="34" t="s">
        <v>41</v>
      </c>
      <c r="O221" s="37">
        <f>I221*0.21</f>
        <v>0</v>
      </c>
      <c r="P221">
        <v>3</v>
      </c>
    </row>
    <row r="222" spans="1:10" ht="15">
      <c r="A222" s="31" t="s">
        <v>42</v>
      </c>
      <c r="B222" s="59"/>
      <c r="C222" s="60"/>
      <c r="D222" s="60"/>
      <c r="E222" s="56" t="s">
        <v>464</v>
      </c>
      <c r="F222" s="60"/>
      <c r="G222" s="60"/>
      <c r="H222" s="39"/>
      <c r="I222" s="39"/>
      <c r="J222" s="40"/>
    </row>
    <row r="223" spans="1:10" ht="15">
      <c r="A223" s="31" t="s">
        <v>103</v>
      </c>
      <c r="B223" s="59"/>
      <c r="C223" s="60"/>
      <c r="D223" s="60"/>
      <c r="E223" s="61" t="s">
        <v>263</v>
      </c>
      <c r="F223" s="60"/>
      <c r="G223" s="60"/>
      <c r="H223" s="39"/>
      <c r="I223" s="39"/>
      <c r="J223" s="40"/>
    </row>
    <row r="224" spans="1:10" ht="165">
      <c r="A224" s="31" t="s">
        <v>44</v>
      </c>
      <c r="B224" s="59"/>
      <c r="C224" s="60"/>
      <c r="D224" s="60"/>
      <c r="E224" s="56" t="s">
        <v>465</v>
      </c>
      <c r="F224" s="60"/>
      <c r="G224" s="60"/>
      <c r="H224" s="39"/>
      <c r="I224" s="39"/>
      <c r="J224" s="40"/>
    </row>
    <row r="225" spans="1:16" ht="15">
      <c r="A225" s="31" t="s">
        <v>36</v>
      </c>
      <c r="B225" s="54">
        <v>54</v>
      </c>
      <c r="C225" s="55" t="s">
        <v>466</v>
      </c>
      <c r="D225" s="54" t="s">
        <v>38</v>
      </c>
      <c r="E225" s="56" t="s">
        <v>467</v>
      </c>
      <c r="F225" s="57" t="s">
        <v>132</v>
      </c>
      <c r="G225" s="58">
        <v>42</v>
      </c>
      <c r="H225" s="36">
        <v>0</v>
      </c>
      <c r="I225" s="36">
        <f>ROUND(G225*H225,P4)</f>
        <v>0</v>
      </c>
      <c r="J225" s="34" t="s">
        <v>41</v>
      </c>
      <c r="O225" s="37">
        <f>I225*0.21</f>
        <v>0</v>
      </c>
      <c r="P225">
        <v>3</v>
      </c>
    </row>
    <row r="226" spans="1:10" ht="30">
      <c r="A226" s="31" t="s">
        <v>42</v>
      </c>
      <c r="B226" s="59"/>
      <c r="C226" s="60"/>
      <c r="D226" s="60"/>
      <c r="E226" s="56" t="s">
        <v>468</v>
      </c>
      <c r="F226" s="60"/>
      <c r="G226" s="60"/>
      <c r="H226" s="39"/>
      <c r="I226" s="39"/>
      <c r="J226" s="40"/>
    </row>
    <row r="227" spans="1:10" ht="15">
      <c r="A227" s="31" t="s">
        <v>103</v>
      </c>
      <c r="B227" s="59"/>
      <c r="C227" s="60"/>
      <c r="D227" s="60"/>
      <c r="E227" s="61" t="s">
        <v>449</v>
      </c>
      <c r="F227" s="60"/>
      <c r="G227" s="60"/>
      <c r="H227" s="39"/>
      <c r="I227" s="39"/>
      <c r="J227" s="40"/>
    </row>
    <row r="228" spans="1:10" ht="195">
      <c r="A228" s="31" t="s">
        <v>44</v>
      </c>
      <c r="B228" s="59"/>
      <c r="C228" s="60"/>
      <c r="D228" s="60"/>
      <c r="E228" s="56" t="s">
        <v>469</v>
      </c>
      <c r="F228" s="60"/>
      <c r="G228" s="60"/>
      <c r="H228" s="39"/>
      <c r="I228" s="39"/>
      <c r="J228" s="40"/>
    </row>
    <row r="229" spans="1:16" ht="15">
      <c r="A229" s="31" t="s">
        <v>36</v>
      </c>
      <c r="B229" s="54">
        <v>55</v>
      </c>
      <c r="C229" s="55" t="s">
        <v>470</v>
      </c>
      <c r="D229" s="54" t="s">
        <v>38</v>
      </c>
      <c r="E229" s="56" t="s">
        <v>471</v>
      </c>
      <c r="F229" s="57" t="s">
        <v>132</v>
      </c>
      <c r="G229" s="58">
        <v>10</v>
      </c>
      <c r="H229" s="36">
        <v>0</v>
      </c>
      <c r="I229" s="36">
        <f>ROUND(G229*H229,P4)</f>
        <v>0</v>
      </c>
      <c r="J229" s="34" t="s">
        <v>41</v>
      </c>
      <c r="O229" s="37">
        <f>I229*0.21</f>
        <v>0</v>
      </c>
      <c r="P229">
        <v>3</v>
      </c>
    </row>
    <row r="230" spans="1:10" ht="30">
      <c r="A230" s="31" t="s">
        <v>42</v>
      </c>
      <c r="B230" s="59"/>
      <c r="C230" s="60"/>
      <c r="D230" s="60"/>
      <c r="E230" s="56" t="s">
        <v>472</v>
      </c>
      <c r="F230" s="60"/>
      <c r="G230" s="60"/>
      <c r="H230" s="39"/>
      <c r="I230" s="39"/>
      <c r="J230" s="40"/>
    </row>
    <row r="231" spans="1:10" ht="15">
      <c r="A231" s="31" t="s">
        <v>103</v>
      </c>
      <c r="B231" s="59"/>
      <c r="C231" s="60"/>
      <c r="D231" s="60"/>
      <c r="E231" s="61" t="s">
        <v>473</v>
      </c>
      <c r="F231" s="60"/>
      <c r="G231" s="60"/>
      <c r="H231" s="39"/>
      <c r="I231" s="39"/>
      <c r="J231" s="40"/>
    </row>
    <row r="232" spans="1:10" ht="135">
      <c r="A232" s="31" t="s">
        <v>44</v>
      </c>
      <c r="B232" s="59"/>
      <c r="C232" s="60"/>
      <c r="D232" s="60"/>
      <c r="E232" s="56" t="s">
        <v>474</v>
      </c>
      <c r="F232" s="60"/>
      <c r="G232" s="60"/>
      <c r="H232" s="39"/>
      <c r="I232" s="39"/>
      <c r="J232" s="40"/>
    </row>
    <row r="233" spans="1:16" ht="15">
      <c r="A233" s="31" t="s">
        <v>36</v>
      </c>
      <c r="B233" s="54">
        <v>56</v>
      </c>
      <c r="C233" s="55" t="s">
        <v>475</v>
      </c>
      <c r="D233" s="54" t="s">
        <v>38</v>
      </c>
      <c r="E233" s="56" t="s">
        <v>476</v>
      </c>
      <c r="F233" s="57" t="s">
        <v>101</v>
      </c>
      <c r="G233" s="58">
        <v>22</v>
      </c>
      <c r="H233" s="36">
        <v>0</v>
      </c>
      <c r="I233" s="36">
        <f>ROUND(G233*H233,P4)</f>
        <v>0</v>
      </c>
      <c r="J233" s="34" t="s">
        <v>41</v>
      </c>
      <c r="O233" s="37">
        <f>I233*0.21</f>
        <v>0</v>
      </c>
      <c r="P233">
        <v>3</v>
      </c>
    </row>
    <row r="234" spans="1:10" ht="15">
      <c r="A234" s="31" t="s">
        <v>42</v>
      </c>
      <c r="B234" s="59"/>
      <c r="C234" s="60"/>
      <c r="D234" s="60"/>
      <c r="E234" s="56" t="s">
        <v>477</v>
      </c>
      <c r="F234" s="60"/>
      <c r="G234" s="60"/>
      <c r="H234" s="39"/>
      <c r="I234" s="39"/>
      <c r="J234" s="40"/>
    </row>
    <row r="235" spans="1:10" ht="15">
      <c r="A235" s="31" t="s">
        <v>103</v>
      </c>
      <c r="B235" s="59"/>
      <c r="C235" s="60"/>
      <c r="D235" s="60"/>
      <c r="E235" s="61" t="s">
        <v>202</v>
      </c>
      <c r="F235" s="60"/>
      <c r="G235" s="60"/>
      <c r="H235" s="39"/>
      <c r="I235" s="39"/>
      <c r="J235" s="40"/>
    </row>
    <row r="236" spans="1:10" ht="45">
      <c r="A236" s="31" t="s">
        <v>44</v>
      </c>
      <c r="B236" s="59"/>
      <c r="C236" s="60"/>
      <c r="D236" s="60"/>
      <c r="E236" s="56" t="s">
        <v>478</v>
      </c>
      <c r="F236" s="60"/>
      <c r="G236" s="60"/>
      <c r="H236" s="39"/>
      <c r="I236" s="39"/>
      <c r="J236" s="40"/>
    </row>
    <row r="237" spans="1:10" ht="15">
      <c r="A237" s="25" t="s">
        <v>34</v>
      </c>
      <c r="B237" s="62"/>
      <c r="C237" s="63" t="s">
        <v>479</v>
      </c>
      <c r="D237" s="64"/>
      <c r="E237" s="65" t="s">
        <v>480</v>
      </c>
      <c r="F237" s="64"/>
      <c r="G237" s="64"/>
      <c r="H237" s="28"/>
      <c r="I237" s="29">
        <f>SUMIFS(I238:I253,A238:A253,"P")</f>
        <v>0</v>
      </c>
      <c r="J237" s="30"/>
    </row>
    <row r="238" spans="1:16" ht="30">
      <c r="A238" s="31" t="s">
        <v>36</v>
      </c>
      <c r="B238" s="54">
        <v>57</v>
      </c>
      <c r="C238" s="55" t="s">
        <v>481</v>
      </c>
      <c r="D238" s="54" t="s">
        <v>38</v>
      </c>
      <c r="E238" s="56" t="s">
        <v>482</v>
      </c>
      <c r="F238" s="57" t="s">
        <v>132</v>
      </c>
      <c r="G238" s="58">
        <v>17.4</v>
      </c>
      <c r="H238" s="36">
        <v>0</v>
      </c>
      <c r="I238" s="36">
        <f>ROUND(G238*H238,P4)</f>
        <v>0</v>
      </c>
      <c r="J238" s="34" t="s">
        <v>41</v>
      </c>
      <c r="O238" s="37">
        <f>I238*0.21</f>
        <v>0</v>
      </c>
      <c r="P238">
        <v>3</v>
      </c>
    </row>
    <row r="239" spans="1:10" ht="30">
      <c r="A239" s="31" t="s">
        <v>42</v>
      </c>
      <c r="B239" s="59"/>
      <c r="C239" s="60"/>
      <c r="D239" s="60"/>
      <c r="E239" s="56" t="s">
        <v>483</v>
      </c>
      <c r="F239" s="60"/>
      <c r="G239" s="60"/>
      <c r="H239" s="39"/>
      <c r="I239" s="39"/>
      <c r="J239" s="40"/>
    </row>
    <row r="240" spans="1:10" ht="60">
      <c r="A240" s="31" t="s">
        <v>103</v>
      </c>
      <c r="B240" s="59"/>
      <c r="C240" s="60"/>
      <c r="D240" s="60"/>
      <c r="E240" s="61" t="s">
        <v>484</v>
      </c>
      <c r="F240" s="60"/>
      <c r="G240" s="60"/>
      <c r="H240" s="39"/>
      <c r="I240" s="39"/>
      <c r="J240" s="40"/>
    </row>
    <row r="241" spans="1:10" ht="270">
      <c r="A241" s="31" t="s">
        <v>44</v>
      </c>
      <c r="B241" s="59"/>
      <c r="C241" s="60"/>
      <c r="D241" s="60"/>
      <c r="E241" s="56" t="s">
        <v>485</v>
      </c>
      <c r="F241" s="60"/>
      <c r="G241" s="60"/>
      <c r="H241" s="39"/>
      <c r="I241" s="39"/>
      <c r="J241" s="40"/>
    </row>
    <row r="242" spans="1:16" ht="15">
      <c r="A242" s="31" t="s">
        <v>36</v>
      </c>
      <c r="B242" s="54">
        <v>58</v>
      </c>
      <c r="C242" s="55" t="s">
        <v>486</v>
      </c>
      <c r="D242" s="54" t="s">
        <v>38</v>
      </c>
      <c r="E242" s="56" t="s">
        <v>487</v>
      </c>
      <c r="F242" s="57" t="s">
        <v>132</v>
      </c>
      <c r="G242" s="58">
        <v>151.62</v>
      </c>
      <c r="H242" s="36">
        <v>0</v>
      </c>
      <c r="I242" s="36">
        <f>ROUND(G242*H242,P4)</f>
        <v>0</v>
      </c>
      <c r="J242" s="34" t="s">
        <v>41</v>
      </c>
      <c r="O242" s="37">
        <f>I242*0.21</f>
        <v>0</v>
      </c>
      <c r="P242">
        <v>3</v>
      </c>
    </row>
    <row r="243" spans="1:10" ht="30">
      <c r="A243" s="31" t="s">
        <v>42</v>
      </c>
      <c r="B243" s="59"/>
      <c r="C243" s="60"/>
      <c r="D243" s="60"/>
      <c r="E243" s="56" t="s">
        <v>488</v>
      </c>
      <c r="F243" s="60"/>
      <c r="G243" s="60"/>
      <c r="H243" s="39"/>
      <c r="I243" s="39"/>
      <c r="J243" s="40"/>
    </row>
    <row r="244" spans="1:10" ht="15">
      <c r="A244" s="31" t="s">
        <v>103</v>
      </c>
      <c r="B244" s="59"/>
      <c r="C244" s="60"/>
      <c r="D244" s="60"/>
      <c r="E244" s="61" t="s">
        <v>489</v>
      </c>
      <c r="F244" s="60"/>
      <c r="G244" s="60"/>
      <c r="H244" s="39"/>
      <c r="I244" s="39"/>
      <c r="J244" s="40"/>
    </row>
    <row r="245" spans="1:10" ht="300">
      <c r="A245" s="31" t="s">
        <v>44</v>
      </c>
      <c r="B245" s="59"/>
      <c r="C245" s="60"/>
      <c r="D245" s="60"/>
      <c r="E245" s="56" t="s">
        <v>490</v>
      </c>
      <c r="F245" s="60"/>
      <c r="G245" s="60"/>
      <c r="H245" s="39"/>
      <c r="I245" s="39"/>
      <c r="J245" s="40"/>
    </row>
    <row r="246" spans="1:16" ht="15">
      <c r="A246" s="31" t="s">
        <v>36</v>
      </c>
      <c r="B246" s="54">
        <v>59</v>
      </c>
      <c r="C246" s="55" t="s">
        <v>491</v>
      </c>
      <c r="D246" s="54" t="s">
        <v>38</v>
      </c>
      <c r="E246" s="56" t="s">
        <v>492</v>
      </c>
      <c r="F246" s="57" t="s">
        <v>132</v>
      </c>
      <c r="G246" s="58">
        <v>112.76</v>
      </c>
      <c r="H246" s="36">
        <v>0</v>
      </c>
      <c r="I246" s="36">
        <f>ROUND(G246*H246,P4)</f>
        <v>0</v>
      </c>
      <c r="J246" s="34" t="s">
        <v>41</v>
      </c>
      <c r="O246" s="37">
        <f>I246*0.21</f>
        <v>0</v>
      </c>
      <c r="P246">
        <v>3</v>
      </c>
    </row>
    <row r="247" spans="1:10" ht="15">
      <c r="A247" s="31" t="s">
        <v>42</v>
      </c>
      <c r="B247" s="59"/>
      <c r="C247" s="60"/>
      <c r="D247" s="60"/>
      <c r="E247" s="56" t="s">
        <v>493</v>
      </c>
      <c r="F247" s="60"/>
      <c r="G247" s="60"/>
      <c r="H247" s="39"/>
      <c r="I247" s="39"/>
      <c r="J247" s="40"/>
    </row>
    <row r="248" spans="1:10" ht="75">
      <c r="A248" s="31" t="s">
        <v>103</v>
      </c>
      <c r="B248" s="59"/>
      <c r="C248" s="60"/>
      <c r="D248" s="60"/>
      <c r="E248" s="61" t="s">
        <v>494</v>
      </c>
      <c r="F248" s="60"/>
      <c r="G248" s="60"/>
      <c r="H248" s="39"/>
      <c r="I248" s="39"/>
      <c r="J248" s="40"/>
    </row>
    <row r="249" spans="1:10" ht="45">
      <c r="A249" s="31" t="s">
        <v>44</v>
      </c>
      <c r="B249" s="59"/>
      <c r="C249" s="60"/>
      <c r="D249" s="60"/>
      <c r="E249" s="56" t="s">
        <v>495</v>
      </c>
      <c r="F249" s="60"/>
      <c r="G249" s="60"/>
      <c r="H249" s="39"/>
      <c r="I249" s="39"/>
      <c r="J249" s="40"/>
    </row>
    <row r="250" spans="1:16" ht="15">
      <c r="A250" s="31" t="s">
        <v>36</v>
      </c>
      <c r="B250" s="54">
        <v>60</v>
      </c>
      <c r="C250" s="55" t="s">
        <v>496</v>
      </c>
      <c r="D250" s="54" t="s">
        <v>38</v>
      </c>
      <c r="E250" s="56" t="s">
        <v>497</v>
      </c>
      <c r="F250" s="57" t="s">
        <v>132</v>
      </c>
      <c r="G250" s="58">
        <v>37.07</v>
      </c>
      <c r="H250" s="36">
        <v>0</v>
      </c>
      <c r="I250" s="36">
        <f>ROUND(G250*H250,P4)</f>
        <v>0</v>
      </c>
      <c r="J250" s="34" t="s">
        <v>41</v>
      </c>
      <c r="O250" s="37">
        <f>I250*0.21</f>
        <v>0</v>
      </c>
      <c r="P250">
        <v>3</v>
      </c>
    </row>
    <row r="251" spans="1:10" ht="15">
      <c r="A251" s="31" t="s">
        <v>42</v>
      </c>
      <c r="B251" s="59"/>
      <c r="C251" s="60"/>
      <c r="D251" s="60"/>
      <c r="E251" s="56" t="s">
        <v>498</v>
      </c>
      <c r="F251" s="60"/>
      <c r="G251" s="60"/>
      <c r="H251" s="39"/>
      <c r="I251" s="39"/>
      <c r="J251" s="40"/>
    </row>
    <row r="252" spans="1:10" ht="15">
      <c r="A252" s="31" t="s">
        <v>103</v>
      </c>
      <c r="B252" s="59"/>
      <c r="C252" s="60"/>
      <c r="D252" s="60"/>
      <c r="E252" s="61" t="s">
        <v>499</v>
      </c>
      <c r="F252" s="60"/>
      <c r="G252" s="60"/>
      <c r="H252" s="39"/>
      <c r="I252" s="39"/>
      <c r="J252" s="40"/>
    </row>
    <row r="253" spans="1:10" ht="60">
      <c r="A253" s="31" t="s">
        <v>44</v>
      </c>
      <c r="B253" s="59"/>
      <c r="C253" s="60"/>
      <c r="D253" s="60"/>
      <c r="E253" s="56" t="s">
        <v>500</v>
      </c>
      <c r="F253" s="60"/>
      <c r="G253" s="60"/>
      <c r="H253" s="39"/>
      <c r="I253" s="39"/>
      <c r="J253" s="40"/>
    </row>
    <row r="254" spans="1:10" ht="15">
      <c r="A254" s="25" t="s">
        <v>34</v>
      </c>
      <c r="B254" s="62"/>
      <c r="C254" s="63" t="s">
        <v>501</v>
      </c>
      <c r="D254" s="64"/>
      <c r="E254" s="65" t="s">
        <v>502</v>
      </c>
      <c r="F254" s="64"/>
      <c r="G254" s="64"/>
      <c r="H254" s="28"/>
      <c r="I254" s="29">
        <f>SUMIFS(I255:I273,A255:A273,"P")</f>
        <v>0</v>
      </c>
      <c r="J254" s="30"/>
    </row>
    <row r="255" spans="1:16" ht="15">
      <c r="A255" s="31" t="s">
        <v>36</v>
      </c>
      <c r="B255" s="54">
        <v>61</v>
      </c>
      <c r="C255" s="55" t="s">
        <v>503</v>
      </c>
      <c r="D255" s="54" t="s">
        <v>38</v>
      </c>
      <c r="E255" s="56" t="s">
        <v>504</v>
      </c>
      <c r="F255" s="57" t="s">
        <v>101</v>
      </c>
      <c r="G255" s="58">
        <v>4</v>
      </c>
      <c r="H255" s="36">
        <v>0</v>
      </c>
      <c r="I255" s="36">
        <f>ROUND(G255*H255,P4)</f>
        <v>0</v>
      </c>
      <c r="J255" s="34" t="s">
        <v>41</v>
      </c>
      <c r="O255" s="37">
        <f>I255*0.21</f>
        <v>0</v>
      </c>
      <c r="P255">
        <v>3</v>
      </c>
    </row>
    <row r="256" spans="1:10" ht="45">
      <c r="A256" s="31" t="s">
        <v>42</v>
      </c>
      <c r="B256" s="59"/>
      <c r="C256" s="60"/>
      <c r="D256" s="60"/>
      <c r="E256" s="56" t="s">
        <v>505</v>
      </c>
      <c r="F256" s="60"/>
      <c r="G256" s="60"/>
      <c r="H256" s="39"/>
      <c r="I256" s="39"/>
      <c r="J256" s="40"/>
    </row>
    <row r="257" spans="1:10" ht="45">
      <c r="A257" s="31" t="s">
        <v>103</v>
      </c>
      <c r="B257" s="59"/>
      <c r="C257" s="60"/>
      <c r="D257" s="60"/>
      <c r="E257" s="61" t="s">
        <v>506</v>
      </c>
      <c r="F257" s="60"/>
      <c r="G257" s="60"/>
      <c r="H257" s="39"/>
      <c r="I257" s="39"/>
      <c r="J257" s="40"/>
    </row>
    <row r="258" spans="1:10" ht="330">
      <c r="A258" s="31" t="s">
        <v>44</v>
      </c>
      <c r="B258" s="59"/>
      <c r="C258" s="60"/>
      <c r="D258" s="60"/>
      <c r="E258" s="56" t="s">
        <v>507</v>
      </c>
      <c r="F258" s="60"/>
      <c r="G258" s="60"/>
      <c r="H258" s="39"/>
      <c r="I258" s="39"/>
      <c r="J258" s="40"/>
    </row>
    <row r="259" spans="1:16" ht="15">
      <c r="A259" s="31" t="s">
        <v>36</v>
      </c>
      <c r="B259" s="54">
        <v>62</v>
      </c>
      <c r="C259" s="55" t="s">
        <v>508</v>
      </c>
      <c r="D259" s="54" t="s">
        <v>38</v>
      </c>
      <c r="E259" s="56" t="s">
        <v>509</v>
      </c>
      <c r="F259" s="57" t="s">
        <v>101</v>
      </c>
      <c r="G259" s="58">
        <v>72.2</v>
      </c>
      <c r="H259" s="36">
        <v>0</v>
      </c>
      <c r="I259" s="36">
        <f>ROUND(G259*H259,P4)</f>
        <v>0</v>
      </c>
      <c r="J259" s="34" t="s">
        <v>41</v>
      </c>
      <c r="O259" s="37">
        <f>I259*0.21</f>
        <v>0</v>
      </c>
      <c r="P259">
        <v>3</v>
      </c>
    </row>
    <row r="260" spans="1:10" ht="15">
      <c r="A260" s="31" t="s">
        <v>42</v>
      </c>
      <c r="B260" s="59"/>
      <c r="C260" s="60"/>
      <c r="D260" s="60"/>
      <c r="E260" s="56" t="s">
        <v>510</v>
      </c>
      <c r="F260" s="60"/>
      <c r="G260" s="60"/>
      <c r="H260" s="39"/>
      <c r="I260" s="39"/>
      <c r="J260" s="40"/>
    </row>
    <row r="261" spans="1:10" ht="15">
      <c r="A261" s="31" t="s">
        <v>103</v>
      </c>
      <c r="B261" s="59"/>
      <c r="C261" s="60"/>
      <c r="D261" s="60"/>
      <c r="E261" s="61" t="s">
        <v>511</v>
      </c>
      <c r="F261" s="60"/>
      <c r="G261" s="60"/>
      <c r="H261" s="39"/>
      <c r="I261" s="39"/>
      <c r="J261" s="40"/>
    </row>
    <row r="262" spans="1:10" ht="360">
      <c r="A262" s="31" t="s">
        <v>44</v>
      </c>
      <c r="B262" s="59"/>
      <c r="C262" s="60"/>
      <c r="D262" s="60"/>
      <c r="E262" s="56" t="s">
        <v>512</v>
      </c>
      <c r="F262" s="60"/>
      <c r="G262" s="60"/>
      <c r="H262" s="39"/>
      <c r="I262" s="39"/>
      <c r="J262" s="40"/>
    </row>
    <row r="263" spans="1:16" ht="15">
      <c r="A263" s="31" t="s">
        <v>36</v>
      </c>
      <c r="B263" s="54">
        <v>63</v>
      </c>
      <c r="C263" s="55" t="s">
        <v>513</v>
      </c>
      <c r="D263" s="54" t="s">
        <v>38</v>
      </c>
      <c r="E263" s="56" t="s">
        <v>514</v>
      </c>
      <c r="F263" s="57" t="s">
        <v>101</v>
      </c>
      <c r="G263" s="58">
        <v>10</v>
      </c>
      <c r="H263" s="36">
        <v>0</v>
      </c>
      <c r="I263" s="36">
        <f>ROUND(G263*H263,P4)</f>
        <v>0</v>
      </c>
      <c r="J263" s="34" t="s">
        <v>41</v>
      </c>
      <c r="O263" s="37">
        <f>I263*0.21</f>
        <v>0</v>
      </c>
      <c r="P263">
        <v>3</v>
      </c>
    </row>
    <row r="264" spans="1:10" ht="45">
      <c r="A264" s="31" t="s">
        <v>42</v>
      </c>
      <c r="B264" s="59"/>
      <c r="C264" s="60"/>
      <c r="D264" s="60"/>
      <c r="E264" s="56" t="s">
        <v>515</v>
      </c>
      <c r="F264" s="60"/>
      <c r="G264" s="60"/>
      <c r="H264" s="39"/>
      <c r="I264" s="39"/>
      <c r="J264" s="40"/>
    </row>
    <row r="265" spans="1:10" ht="45">
      <c r="A265" s="31" t="s">
        <v>103</v>
      </c>
      <c r="B265" s="59"/>
      <c r="C265" s="60"/>
      <c r="D265" s="60"/>
      <c r="E265" s="61" t="s">
        <v>516</v>
      </c>
      <c r="F265" s="60"/>
      <c r="G265" s="60"/>
      <c r="H265" s="39"/>
      <c r="I265" s="39"/>
      <c r="J265" s="40"/>
    </row>
    <row r="266" spans="1:10" ht="330">
      <c r="A266" s="31" t="s">
        <v>44</v>
      </c>
      <c r="B266" s="59"/>
      <c r="C266" s="60"/>
      <c r="D266" s="60"/>
      <c r="E266" s="56" t="s">
        <v>507</v>
      </c>
      <c r="F266" s="60"/>
      <c r="G266" s="60"/>
      <c r="H266" s="39"/>
      <c r="I266" s="39"/>
      <c r="J266" s="40"/>
    </row>
    <row r="267" spans="1:16" ht="15">
      <c r="A267" s="31" t="s">
        <v>36</v>
      </c>
      <c r="B267" s="54">
        <v>64</v>
      </c>
      <c r="C267" s="55" t="s">
        <v>517</v>
      </c>
      <c r="D267" s="54" t="s">
        <v>38</v>
      </c>
      <c r="E267" s="56" t="s">
        <v>518</v>
      </c>
      <c r="F267" s="57" t="s">
        <v>101</v>
      </c>
      <c r="G267" s="58">
        <v>8.4</v>
      </c>
      <c r="H267" s="36">
        <v>0</v>
      </c>
      <c r="I267" s="36">
        <f>ROUND(G267*H267,P4)</f>
        <v>0</v>
      </c>
      <c r="J267" s="34" t="s">
        <v>41</v>
      </c>
      <c r="O267" s="37">
        <f>I267*0.21</f>
        <v>0</v>
      </c>
      <c r="P267">
        <v>3</v>
      </c>
    </row>
    <row r="268" spans="1:10" ht="15">
      <c r="A268" s="31" t="s">
        <v>42</v>
      </c>
      <c r="B268" s="59"/>
      <c r="C268" s="60"/>
      <c r="D268" s="60"/>
      <c r="E268" s="56" t="s">
        <v>519</v>
      </c>
      <c r="F268" s="60"/>
      <c r="G268" s="60"/>
      <c r="H268" s="39"/>
      <c r="I268" s="39"/>
      <c r="J268" s="40"/>
    </row>
    <row r="269" spans="1:10" ht="15">
      <c r="A269" s="31" t="s">
        <v>103</v>
      </c>
      <c r="B269" s="59"/>
      <c r="C269" s="60"/>
      <c r="D269" s="60"/>
      <c r="E269" s="61" t="s">
        <v>520</v>
      </c>
      <c r="F269" s="60"/>
      <c r="G269" s="60"/>
      <c r="H269" s="39"/>
      <c r="I269" s="39"/>
      <c r="J269" s="40"/>
    </row>
    <row r="270" spans="1:10" ht="315">
      <c r="A270" s="31" t="s">
        <v>44</v>
      </c>
      <c r="B270" s="59"/>
      <c r="C270" s="60"/>
      <c r="D270" s="60"/>
      <c r="E270" s="56" t="s">
        <v>521</v>
      </c>
      <c r="F270" s="60"/>
      <c r="G270" s="60"/>
      <c r="H270" s="39"/>
      <c r="I270" s="39"/>
      <c r="J270" s="40"/>
    </row>
    <row r="271" spans="1:16" ht="15">
      <c r="A271" s="31" t="s">
        <v>36</v>
      </c>
      <c r="B271" s="54">
        <v>65</v>
      </c>
      <c r="C271" s="55" t="s">
        <v>522</v>
      </c>
      <c r="D271" s="54" t="s">
        <v>38</v>
      </c>
      <c r="E271" s="56" t="s">
        <v>523</v>
      </c>
      <c r="F271" s="57" t="s">
        <v>61</v>
      </c>
      <c r="G271" s="58">
        <v>2</v>
      </c>
      <c r="H271" s="36">
        <v>0</v>
      </c>
      <c r="I271" s="36">
        <f>ROUND(G271*H271,P4)</f>
        <v>0</v>
      </c>
      <c r="J271" s="34" t="s">
        <v>41</v>
      </c>
      <c r="O271" s="37">
        <f>I271*0.21</f>
        <v>0</v>
      </c>
      <c r="P271">
        <v>3</v>
      </c>
    </row>
    <row r="272" spans="1:10" ht="15">
      <c r="A272" s="31" t="s">
        <v>42</v>
      </c>
      <c r="B272" s="59"/>
      <c r="C272" s="60"/>
      <c r="D272" s="60"/>
      <c r="E272" s="56" t="s">
        <v>524</v>
      </c>
      <c r="F272" s="60"/>
      <c r="G272" s="60"/>
      <c r="H272" s="39"/>
      <c r="I272" s="39"/>
      <c r="J272" s="40"/>
    </row>
    <row r="273" spans="1:10" ht="45">
      <c r="A273" s="31" t="s">
        <v>44</v>
      </c>
      <c r="B273" s="59"/>
      <c r="C273" s="60"/>
      <c r="D273" s="60"/>
      <c r="E273" s="56" t="s">
        <v>525</v>
      </c>
      <c r="F273" s="60"/>
      <c r="G273" s="60"/>
      <c r="H273" s="39"/>
      <c r="I273" s="39"/>
      <c r="J273" s="40"/>
    </row>
    <row r="274" spans="1:10" ht="15">
      <c r="A274" s="25" t="s">
        <v>34</v>
      </c>
      <c r="B274" s="62"/>
      <c r="C274" s="63" t="s">
        <v>97</v>
      </c>
      <c r="D274" s="64"/>
      <c r="E274" s="65" t="s">
        <v>98</v>
      </c>
      <c r="F274" s="64"/>
      <c r="G274" s="64"/>
      <c r="H274" s="28"/>
      <c r="I274" s="29">
        <f>SUMIFS(I275:I319,A275:A319,"P")</f>
        <v>0</v>
      </c>
      <c r="J274" s="30"/>
    </row>
    <row r="275" spans="1:16" ht="15">
      <c r="A275" s="31" t="s">
        <v>36</v>
      </c>
      <c r="B275" s="54">
        <v>66</v>
      </c>
      <c r="C275" s="55" t="s">
        <v>526</v>
      </c>
      <c r="D275" s="54" t="s">
        <v>38</v>
      </c>
      <c r="E275" s="56" t="s">
        <v>527</v>
      </c>
      <c r="F275" s="57" t="s">
        <v>101</v>
      </c>
      <c r="G275" s="58">
        <v>22</v>
      </c>
      <c r="H275" s="36">
        <v>0</v>
      </c>
      <c r="I275" s="36">
        <f>ROUND(G275*H275,P4)</f>
        <v>0</v>
      </c>
      <c r="J275" s="34" t="s">
        <v>41</v>
      </c>
      <c r="O275" s="37">
        <f>I275*0.21</f>
        <v>0</v>
      </c>
      <c r="P275">
        <v>3</v>
      </c>
    </row>
    <row r="276" spans="1:10" ht="45">
      <c r="A276" s="31" t="s">
        <v>42</v>
      </c>
      <c r="B276" s="59"/>
      <c r="C276" s="60"/>
      <c r="D276" s="60"/>
      <c r="E276" s="56" t="s">
        <v>528</v>
      </c>
      <c r="F276" s="60"/>
      <c r="G276" s="60"/>
      <c r="H276" s="39"/>
      <c r="I276" s="39"/>
      <c r="J276" s="40"/>
    </row>
    <row r="277" spans="1:10" ht="45">
      <c r="A277" s="31" t="s">
        <v>103</v>
      </c>
      <c r="B277" s="59"/>
      <c r="C277" s="60"/>
      <c r="D277" s="60"/>
      <c r="E277" s="61" t="s">
        <v>529</v>
      </c>
      <c r="F277" s="60"/>
      <c r="G277" s="60"/>
      <c r="H277" s="39"/>
      <c r="I277" s="39"/>
      <c r="J277" s="40"/>
    </row>
    <row r="278" spans="1:10" ht="75">
      <c r="A278" s="31" t="s">
        <v>44</v>
      </c>
      <c r="B278" s="59"/>
      <c r="C278" s="60"/>
      <c r="D278" s="60"/>
      <c r="E278" s="56" t="s">
        <v>530</v>
      </c>
      <c r="F278" s="60"/>
      <c r="G278" s="60"/>
      <c r="H278" s="39"/>
      <c r="I278" s="39"/>
      <c r="J278" s="40"/>
    </row>
    <row r="279" spans="1:16" ht="15">
      <c r="A279" s="31" t="s">
        <v>36</v>
      </c>
      <c r="B279" s="54">
        <v>67</v>
      </c>
      <c r="C279" s="55" t="s">
        <v>531</v>
      </c>
      <c r="D279" s="54" t="s">
        <v>38</v>
      </c>
      <c r="E279" s="56" t="s">
        <v>532</v>
      </c>
      <c r="F279" s="57" t="s">
        <v>101</v>
      </c>
      <c r="G279" s="58">
        <v>71</v>
      </c>
      <c r="H279" s="36">
        <v>0</v>
      </c>
      <c r="I279" s="36">
        <f>ROUND(G279*H279,P4)</f>
        <v>0</v>
      </c>
      <c r="J279" s="34" t="s">
        <v>41</v>
      </c>
      <c r="O279" s="37">
        <f>I279*0.21</f>
        <v>0</v>
      </c>
      <c r="P279">
        <v>3</v>
      </c>
    </row>
    <row r="280" spans="1:10" ht="30">
      <c r="A280" s="31" t="s">
        <v>42</v>
      </c>
      <c r="B280" s="59"/>
      <c r="C280" s="60"/>
      <c r="D280" s="60"/>
      <c r="E280" s="56" t="s">
        <v>533</v>
      </c>
      <c r="F280" s="60"/>
      <c r="G280" s="60"/>
      <c r="H280" s="39"/>
      <c r="I280" s="39"/>
      <c r="J280" s="40"/>
    </row>
    <row r="281" spans="1:10" ht="15">
      <c r="A281" s="31" t="s">
        <v>103</v>
      </c>
      <c r="B281" s="59"/>
      <c r="C281" s="60"/>
      <c r="D281" s="60"/>
      <c r="E281" s="61" t="s">
        <v>534</v>
      </c>
      <c r="F281" s="60"/>
      <c r="G281" s="60"/>
      <c r="H281" s="39"/>
      <c r="I281" s="39"/>
      <c r="J281" s="40"/>
    </row>
    <row r="282" spans="1:10" ht="75">
      <c r="A282" s="31" t="s">
        <v>44</v>
      </c>
      <c r="B282" s="59"/>
      <c r="C282" s="60"/>
      <c r="D282" s="60"/>
      <c r="E282" s="56" t="s">
        <v>535</v>
      </c>
      <c r="F282" s="60"/>
      <c r="G282" s="60"/>
      <c r="H282" s="39"/>
      <c r="I282" s="39"/>
      <c r="J282" s="40"/>
    </row>
    <row r="283" spans="1:16" ht="15">
      <c r="A283" s="31" t="s">
        <v>36</v>
      </c>
      <c r="B283" s="54">
        <v>68</v>
      </c>
      <c r="C283" s="55" t="s">
        <v>536</v>
      </c>
      <c r="D283" s="54" t="s">
        <v>38</v>
      </c>
      <c r="E283" s="56" t="s">
        <v>537</v>
      </c>
      <c r="F283" s="57" t="s">
        <v>61</v>
      </c>
      <c r="G283" s="58">
        <v>4</v>
      </c>
      <c r="H283" s="36">
        <v>0</v>
      </c>
      <c r="I283" s="36">
        <f>ROUND(G283*H283,P4)</f>
        <v>0</v>
      </c>
      <c r="J283" s="34" t="s">
        <v>41</v>
      </c>
      <c r="O283" s="37">
        <f>I283*0.21</f>
        <v>0</v>
      </c>
      <c r="P283">
        <v>3</v>
      </c>
    </row>
    <row r="284" spans="1:10" ht="15">
      <c r="A284" s="31" t="s">
        <v>42</v>
      </c>
      <c r="B284" s="59"/>
      <c r="C284" s="60"/>
      <c r="D284" s="60"/>
      <c r="E284" s="66" t="s">
        <v>38</v>
      </c>
      <c r="F284" s="60"/>
      <c r="G284" s="60"/>
      <c r="H284" s="39"/>
      <c r="I284" s="39"/>
      <c r="J284" s="40"/>
    </row>
    <row r="285" spans="1:10" ht="45">
      <c r="A285" s="31" t="s">
        <v>44</v>
      </c>
      <c r="B285" s="59"/>
      <c r="C285" s="60"/>
      <c r="D285" s="60"/>
      <c r="E285" s="56" t="s">
        <v>538</v>
      </c>
      <c r="F285" s="60"/>
      <c r="G285" s="60"/>
      <c r="H285" s="39"/>
      <c r="I285" s="39"/>
      <c r="J285" s="40"/>
    </row>
    <row r="286" spans="1:16" ht="15">
      <c r="A286" s="31" t="s">
        <v>36</v>
      </c>
      <c r="B286" s="54">
        <v>69</v>
      </c>
      <c r="C286" s="55" t="s">
        <v>539</v>
      </c>
      <c r="D286" s="54" t="s">
        <v>38</v>
      </c>
      <c r="E286" s="56" t="s">
        <v>540</v>
      </c>
      <c r="F286" s="57" t="s">
        <v>61</v>
      </c>
      <c r="G286" s="58">
        <v>5</v>
      </c>
      <c r="H286" s="36">
        <v>0</v>
      </c>
      <c r="I286" s="36">
        <f>ROUND(G286*H286,P4)</f>
        <v>0</v>
      </c>
      <c r="J286" s="34" t="s">
        <v>41</v>
      </c>
      <c r="O286" s="37">
        <f>I286*0.21</f>
        <v>0</v>
      </c>
      <c r="P286">
        <v>3</v>
      </c>
    </row>
    <row r="287" spans="1:10" ht="30">
      <c r="A287" s="31" t="s">
        <v>42</v>
      </c>
      <c r="B287" s="59"/>
      <c r="C287" s="60"/>
      <c r="D287" s="60"/>
      <c r="E287" s="56" t="s">
        <v>541</v>
      </c>
      <c r="F287" s="60"/>
      <c r="G287" s="60"/>
      <c r="H287" s="39"/>
      <c r="I287" s="39"/>
      <c r="J287" s="40"/>
    </row>
    <row r="288" spans="1:10" ht="60">
      <c r="A288" s="31" t="s">
        <v>103</v>
      </c>
      <c r="B288" s="59"/>
      <c r="C288" s="60"/>
      <c r="D288" s="60"/>
      <c r="E288" s="61" t="s">
        <v>542</v>
      </c>
      <c r="F288" s="60"/>
      <c r="G288" s="60"/>
      <c r="H288" s="39"/>
      <c r="I288" s="39"/>
      <c r="J288" s="40"/>
    </row>
    <row r="289" spans="1:10" ht="30">
      <c r="A289" s="31" t="s">
        <v>44</v>
      </c>
      <c r="B289" s="59"/>
      <c r="C289" s="60"/>
      <c r="D289" s="60"/>
      <c r="E289" s="56" t="s">
        <v>543</v>
      </c>
      <c r="F289" s="60"/>
      <c r="G289" s="60"/>
      <c r="H289" s="39"/>
      <c r="I289" s="39"/>
      <c r="J289" s="40"/>
    </row>
    <row r="290" spans="1:16" ht="30">
      <c r="A290" s="31" t="s">
        <v>36</v>
      </c>
      <c r="B290" s="54">
        <v>70</v>
      </c>
      <c r="C290" s="55" t="s">
        <v>544</v>
      </c>
      <c r="D290" s="54" t="s">
        <v>38</v>
      </c>
      <c r="E290" s="56" t="s">
        <v>545</v>
      </c>
      <c r="F290" s="57" t="s">
        <v>61</v>
      </c>
      <c r="G290" s="58">
        <v>1</v>
      </c>
      <c r="H290" s="36">
        <v>0</v>
      </c>
      <c r="I290" s="36">
        <f>ROUND(G290*H290,P4)</f>
        <v>0</v>
      </c>
      <c r="J290" s="34" t="s">
        <v>41</v>
      </c>
      <c r="O290" s="37">
        <f>I290*0.21</f>
        <v>0</v>
      </c>
      <c r="P290">
        <v>3</v>
      </c>
    </row>
    <row r="291" spans="1:10" ht="30">
      <c r="A291" s="31" t="s">
        <v>42</v>
      </c>
      <c r="B291" s="59"/>
      <c r="C291" s="60"/>
      <c r="D291" s="60"/>
      <c r="E291" s="56" t="s">
        <v>546</v>
      </c>
      <c r="F291" s="60"/>
      <c r="G291" s="60"/>
      <c r="H291" s="39"/>
      <c r="I291" s="39"/>
      <c r="J291" s="40"/>
    </row>
    <row r="292" spans="1:10" ht="30">
      <c r="A292" s="31" t="s">
        <v>44</v>
      </c>
      <c r="B292" s="59"/>
      <c r="C292" s="60"/>
      <c r="D292" s="60"/>
      <c r="E292" s="56" t="s">
        <v>547</v>
      </c>
      <c r="F292" s="60"/>
      <c r="G292" s="60"/>
      <c r="H292" s="39"/>
      <c r="I292" s="39"/>
      <c r="J292" s="40"/>
    </row>
    <row r="293" spans="1:16" ht="15">
      <c r="A293" s="31" t="s">
        <v>36</v>
      </c>
      <c r="B293" s="54">
        <v>71</v>
      </c>
      <c r="C293" s="55" t="s">
        <v>548</v>
      </c>
      <c r="D293" s="54" t="s">
        <v>38</v>
      </c>
      <c r="E293" s="56" t="s">
        <v>549</v>
      </c>
      <c r="F293" s="57" t="s">
        <v>118</v>
      </c>
      <c r="G293" s="58">
        <v>2.048</v>
      </c>
      <c r="H293" s="36">
        <v>0</v>
      </c>
      <c r="I293" s="36">
        <f>ROUND(G293*H293,P4)</f>
        <v>0</v>
      </c>
      <c r="J293" s="34" t="s">
        <v>41</v>
      </c>
      <c r="O293" s="37">
        <f>I293*0.21</f>
        <v>0</v>
      </c>
      <c r="P293">
        <v>3</v>
      </c>
    </row>
    <row r="294" spans="1:10" ht="30">
      <c r="A294" s="31" t="s">
        <v>42</v>
      </c>
      <c r="B294" s="59"/>
      <c r="C294" s="60"/>
      <c r="D294" s="60"/>
      <c r="E294" s="56" t="s">
        <v>550</v>
      </c>
      <c r="F294" s="60"/>
      <c r="G294" s="60"/>
      <c r="H294" s="39"/>
      <c r="I294" s="39"/>
      <c r="J294" s="40"/>
    </row>
    <row r="295" spans="1:10" ht="15">
      <c r="A295" s="31" t="s">
        <v>103</v>
      </c>
      <c r="B295" s="59"/>
      <c r="C295" s="60"/>
      <c r="D295" s="60"/>
      <c r="E295" s="61" t="s">
        <v>551</v>
      </c>
      <c r="F295" s="60"/>
      <c r="G295" s="60"/>
      <c r="H295" s="39"/>
      <c r="I295" s="39"/>
      <c r="J295" s="40"/>
    </row>
    <row r="296" spans="1:10" ht="60">
      <c r="A296" s="31" t="s">
        <v>44</v>
      </c>
      <c r="B296" s="59"/>
      <c r="C296" s="60"/>
      <c r="D296" s="60"/>
      <c r="E296" s="56" t="s">
        <v>552</v>
      </c>
      <c r="F296" s="60"/>
      <c r="G296" s="60"/>
      <c r="H296" s="39"/>
      <c r="I296" s="39"/>
      <c r="J296" s="40"/>
    </row>
    <row r="297" spans="1:16" ht="30">
      <c r="A297" s="31" t="s">
        <v>36</v>
      </c>
      <c r="B297" s="54">
        <v>72</v>
      </c>
      <c r="C297" s="55" t="s">
        <v>553</v>
      </c>
      <c r="D297" s="54" t="s">
        <v>38</v>
      </c>
      <c r="E297" s="56" t="s">
        <v>554</v>
      </c>
      <c r="F297" s="57" t="s">
        <v>101</v>
      </c>
      <c r="G297" s="58">
        <v>70</v>
      </c>
      <c r="H297" s="36">
        <v>0</v>
      </c>
      <c r="I297" s="36">
        <f>ROUND(G297*H297,P4)</f>
        <v>0</v>
      </c>
      <c r="J297" s="34" t="s">
        <v>41</v>
      </c>
      <c r="O297" s="37">
        <f>I297*0.21</f>
        <v>0</v>
      </c>
      <c r="P297">
        <v>3</v>
      </c>
    </row>
    <row r="298" spans="1:10" ht="15">
      <c r="A298" s="31" t="s">
        <v>42</v>
      </c>
      <c r="B298" s="59"/>
      <c r="C298" s="60"/>
      <c r="D298" s="60"/>
      <c r="E298" s="56" t="s">
        <v>555</v>
      </c>
      <c r="F298" s="60"/>
      <c r="G298" s="60"/>
      <c r="H298" s="39"/>
      <c r="I298" s="39"/>
      <c r="J298" s="40"/>
    </row>
    <row r="299" spans="1:10" ht="90">
      <c r="A299" s="31" t="s">
        <v>103</v>
      </c>
      <c r="B299" s="59"/>
      <c r="C299" s="60"/>
      <c r="D299" s="60"/>
      <c r="E299" s="61" t="s">
        <v>556</v>
      </c>
      <c r="F299" s="60"/>
      <c r="G299" s="60"/>
      <c r="H299" s="39"/>
      <c r="I299" s="39"/>
      <c r="J299" s="40"/>
    </row>
    <row r="300" spans="1:10" ht="60">
      <c r="A300" s="31" t="s">
        <v>44</v>
      </c>
      <c r="B300" s="59"/>
      <c r="C300" s="60"/>
      <c r="D300" s="60"/>
      <c r="E300" s="56" t="s">
        <v>557</v>
      </c>
      <c r="F300" s="60"/>
      <c r="G300" s="60"/>
      <c r="H300" s="39"/>
      <c r="I300" s="39"/>
      <c r="J300" s="40"/>
    </row>
    <row r="301" spans="1:16" ht="15">
      <c r="A301" s="31" t="s">
        <v>36</v>
      </c>
      <c r="B301" s="54">
        <v>73</v>
      </c>
      <c r="C301" s="55" t="s">
        <v>558</v>
      </c>
      <c r="D301" s="54" t="s">
        <v>38</v>
      </c>
      <c r="E301" s="56" t="s">
        <v>559</v>
      </c>
      <c r="F301" s="57" t="s">
        <v>101</v>
      </c>
      <c r="G301" s="58">
        <v>10</v>
      </c>
      <c r="H301" s="36">
        <v>0</v>
      </c>
      <c r="I301" s="36">
        <f>ROUND(G301*H301,P4)</f>
        <v>0</v>
      </c>
      <c r="J301" s="34" t="s">
        <v>41</v>
      </c>
      <c r="O301" s="37">
        <f>I301*0.21</f>
        <v>0</v>
      </c>
      <c r="P301">
        <v>3</v>
      </c>
    </row>
    <row r="302" spans="1:10" ht="30">
      <c r="A302" s="31" t="s">
        <v>42</v>
      </c>
      <c r="B302" s="59"/>
      <c r="C302" s="60"/>
      <c r="D302" s="60"/>
      <c r="E302" s="56" t="s">
        <v>560</v>
      </c>
      <c r="F302" s="60"/>
      <c r="G302" s="60"/>
      <c r="H302" s="39"/>
      <c r="I302" s="39"/>
      <c r="J302" s="40"/>
    </row>
    <row r="303" spans="1:10" ht="15">
      <c r="A303" s="31" t="s">
        <v>103</v>
      </c>
      <c r="B303" s="59"/>
      <c r="C303" s="60"/>
      <c r="D303" s="60"/>
      <c r="E303" s="61" t="s">
        <v>561</v>
      </c>
      <c r="F303" s="60"/>
      <c r="G303" s="60"/>
      <c r="H303" s="39"/>
      <c r="I303" s="39"/>
      <c r="J303" s="40"/>
    </row>
    <row r="304" spans="1:10" ht="45">
      <c r="A304" s="31" t="s">
        <v>44</v>
      </c>
      <c r="B304" s="59"/>
      <c r="C304" s="60"/>
      <c r="D304" s="60"/>
      <c r="E304" s="56" t="s">
        <v>562</v>
      </c>
      <c r="F304" s="60"/>
      <c r="G304" s="60"/>
      <c r="H304" s="39"/>
      <c r="I304" s="39"/>
      <c r="J304" s="40"/>
    </row>
    <row r="305" spans="1:16" ht="15">
      <c r="A305" s="31" t="s">
        <v>36</v>
      </c>
      <c r="B305" s="54">
        <v>74</v>
      </c>
      <c r="C305" s="55" t="s">
        <v>563</v>
      </c>
      <c r="D305" s="54" t="s">
        <v>38</v>
      </c>
      <c r="E305" s="56" t="s">
        <v>564</v>
      </c>
      <c r="F305" s="57" t="s">
        <v>101</v>
      </c>
      <c r="G305" s="58">
        <v>14</v>
      </c>
      <c r="H305" s="36">
        <v>0</v>
      </c>
      <c r="I305" s="36">
        <f>ROUND(G305*H305,P4)</f>
        <v>0</v>
      </c>
      <c r="J305" s="34" t="s">
        <v>41</v>
      </c>
      <c r="O305" s="37">
        <f>I305*0.21</f>
        <v>0</v>
      </c>
      <c r="P305">
        <v>3</v>
      </c>
    </row>
    <row r="306" spans="1:10" ht="15">
      <c r="A306" s="31" t="s">
        <v>42</v>
      </c>
      <c r="B306" s="59"/>
      <c r="C306" s="60"/>
      <c r="D306" s="60"/>
      <c r="E306" s="56" t="s">
        <v>565</v>
      </c>
      <c r="F306" s="60"/>
      <c r="G306" s="60"/>
      <c r="H306" s="39"/>
      <c r="I306" s="39"/>
      <c r="J306" s="40"/>
    </row>
    <row r="307" spans="1:10" ht="15">
      <c r="A307" s="31" t="s">
        <v>103</v>
      </c>
      <c r="B307" s="59"/>
      <c r="C307" s="60"/>
      <c r="D307" s="60"/>
      <c r="E307" s="61" t="s">
        <v>566</v>
      </c>
      <c r="F307" s="60"/>
      <c r="G307" s="60"/>
      <c r="H307" s="39"/>
      <c r="I307" s="39"/>
      <c r="J307" s="40"/>
    </row>
    <row r="308" spans="1:10" ht="45">
      <c r="A308" s="31" t="s">
        <v>44</v>
      </c>
      <c r="B308" s="59"/>
      <c r="C308" s="60"/>
      <c r="D308" s="60"/>
      <c r="E308" s="56" t="s">
        <v>567</v>
      </c>
      <c r="F308" s="60"/>
      <c r="G308" s="60"/>
      <c r="H308" s="39"/>
      <c r="I308" s="39"/>
      <c r="J308" s="40"/>
    </row>
    <row r="309" spans="1:16" ht="15">
      <c r="A309" s="31" t="s">
        <v>36</v>
      </c>
      <c r="B309" s="54">
        <v>75</v>
      </c>
      <c r="C309" s="55" t="s">
        <v>568</v>
      </c>
      <c r="D309" s="54" t="s">
        <v>38</v>
      </c>
      <c r="E309" s="56" t="s">
        <v>569</v>
      </c>
      <c r="F309" s="57" t="s">
        <v>101</v>
      </c>
      <c r="G309" s="58">
        <v>7</v>
      </c>
      <c r="H309" s="36">
        <v>0</v>
      </c>
      <c r="I309" s="36">
        <f>ROUND(G309*H309,P4)</f>
        <v>0</v>
      </c>
      <c r="J309" s="34" t="s">
        <v>41</v>
      </c>
      <c r="O309" s="37">
        <f>I309*0.21</f>
        <v>0</v>
      </c>
      <c r="P309">
        <v>3</v>
      </c>
    </row>
    <row r="310" spans="1:10" ht="15">
      <c r="A310" s="31" t="s">
        <v>42</v>
      </c>
      <c r="B310" s="59"/>
      <c r="C310" s="60"/>
      <c r="D310" s="60"/>
      <c r="E310" s="56" t="s">
        <v>570</v>
      </c>
      <c r="F310" s="60"/>
      <c r="G310" s="60"/>
      <c r="H310" s="39"/>
      <c r="I310" s="39"/>
      <c r="J310" s="40"/>
    </row>
    <row r="311" spans="1:10" ht="15">
      <c r="A311" s="31" t="s">
        <v>103</v>
      </c>
      <c r="B311" s="59"/>
      <c r="C311" s="60"/>
      <c r="D311" s="60"/>
      <c r="E311" s="61" t="s">
        <v>571</v>
      </c>
      <c r="F311" s="60"/>
      <c r="G311" s="60"/>
      <c r="H311" s="39"/>
      <c r="I311" s="39"/>
      <c r="J311" s="40"/>
    </row>
    <row r="312" spans="1:10" ht="105">
      <c r="A312" s="31" t="s">
        <v>44</v>
      </c>
      <c r="B312" s="59"/>
      <c r="C312" s="60"/>
      <c r="D312" s="60"/>
      <c r="E312" s="56" t="s">
        <v>572</v>
      </c>
      <c r="F312" s="60"/>
      <c r="G312" s="60"/>
      <c r="H312" s="39"/>
      <c r="I312" s="39"/>
      <c r="J312" s="40"/>
    </row>
    <row r="313" spans="1:16" ht="15">
      <c r="A313" s="31" t="s">
        <v>36</v>
      </c>
      <c r="B313" s="54">
        <v>76</v>
      </c>
      <c r="C313" s="55" t="s">
        <v>573</v>
      </c>
      <c r="D313" s="54" t="s">
        <v>38</v>
      </c>
      <c r="E313" s="56" t="s">
        <v>574</v>
      </c>
      <c r="F313" s="57" t="s">
        <v>61</v>
      </c>
      <c r="G313" s="58">
        <v>8</v>
      </c>
      <c r="H313" s="36">
        <v>0</v>
      </c>
      <c r="I313" s="36">
        <f>ROUND(G313*H313,P4)</f>
        <v>0</v>
      </c>
      <c r="J313" s="34" t="s">
        <v>41</v>
      </c>
      <c r="O313" s="37">
        <f>I313*0.21</f>
        <v>0</v>
      </c>
      <c r="P313">
        <v>3</v>
      </c>
    </row>
    <row r="314" spans="1:10" ht="30">
      <c r="A314" s="31" t="s">
        <v>42</v>
      </c>
      <c r="B314" s="59"/>
      <c r="C314" s="60"/>
      <c r="D314" s="60"/>
      <c r="E314" s="56" t="s">
        <v>575</v>
      </c>
      <c r="F314" s="60"/>
      <c r="G314" s="60"/>
      <c r="H314" s="39"/>
      <c r="I314" s="39"/>
      <c r="J314" s="40"/>
    </row>
    <row r="315" spans="1:10" ht="345">
      <c r="A315" s="31" t="s">
        <v>44</v>
      </c>
      <c r="B315" s="59"/>
      <c r="C315" s="60"/>
      <c r="D315" s="60"/>
      <c r="E315" s="56" t="s">
        <v>576</v>
      </c>
      <c r="F315" s="60"/>
      <c r="G315" s="60"/>
      <c r="H315" s="39"/>
      <c r="I315" s="39"/>
      <c r="J315" s="40"/>
    </row>
    <row r="316" spans="1:16" ht="15">
      <c r="A316" s="31" t="s">
        <v>36</v>
      </c>
      <c r="B316" s="54">
        <v>77</v>
      </c>
      <c r="C316" s="55" t="s">
        <v>577</v>
      </c>
      <c r="D316" s="54" t="s">
        <v>38</v>
      </c>
      <c r="E316" s="56" t="s">
        <v>578</v>
      </c>
      <c r="F316" s="57" t="s">
        <v>579</v>
      </c>
      <c r="G316" s="58">
        <v>750</v>
      </c>
      <c r="H316" s="36">
        <v>0</v>
      </c>
      <c r="I316" s="36">
        <f>ROUND(G316*H316,P4)</f>
        <v>0</v>
      </c>
      <c r="J316" s="34" t="s">
        <v>41</v>
      </c>
      <c r="O316" s="37">
        <f>I316*0.21</f>
        <v>0</v>
      </c>
      <c r="P316">
        <v>3</v>
      </c>
    </row>
    <row r="317" spans="1:10" ht="30">
      <c r="A317" s="31" t="s">
        <v>42</v>
      </c>
      <c r="B317" s="59"/>
      <c r="C317" s="60"/>
      <c r="D317" s="60"/>
      <c r="E317" s="56" t="s">
        <v>580</v>
      </c>
      <c r="F317" s="60"/>
      <c r="G317" s="60"/>
      <c r="H317" s="39"/>
      <c r="I317" s="39"/>
      <c r="J317" s="40"/>
    </row>
    <row r="318" spans="1:10" ht="15">
      <c r="A318" s="31" t="s">
        <v>103</v>
      </c>
      <c r="B318" s="59"/>
      <c r="C318" s="60"/>
      <c r="D318" s="60"/>
      <c r="E318" s="61" t="s">
        <v>581</v>
      </c>
      <c r="F318" s="60"/>
      <c r="G318" s="60"/>
      <c r="H318" s="39"/>
      <c r="I318" s="39"/>
      <c r="J318" s="40"/>
    </row>
    <row r="319" spans="1:10" ht="30">
      <c r="A319" s="31" t="s">
        <v>44</v>
      </c>
      <c r="B319" s="67"/>
      <c r="C319" s="68"/>
      <c r="D319" s="68"/>
      <c r="E319" s="56" t="s">
        <v>582</v>
      </c>
      <c r="F319" s="68"/>
      <c r="G319" s="68"/>
      <c r="H319" s="44"/>
      <c r="I319" s="44"/>
      <c r="J319" s="45"/>
    </row>
  </sheetData>
  <sheetProtection sheet="1" objects="1" scenarios="1"/>
  <protectedRanges>
    <protectedRange sqref="H9:I319" name="Oblast1"/>
  </protectedRanges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Ilčík</dc:creator>
  <cp:keywords/>
  <dc:description/>
  <cp:lastModifiedBy>Fidlerová Jana, Ing.</cp:lastModifiedBy>
  <dcterms:created xsi:type="dcterms:W3CDTF">2024-06-28T09:50:52Z</dcterms:created>
  <dcterms:modified xsi:type="dcterms:W3CDTF">2024-07-02T05:39:32Z</dcterms:modified>
  <cp:category/>
  <cp:version/>
  <cp:contentType/>
  <cp:contentStatus/>
</cp:coreProperties>
</file>