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kty 2024\058_VO Třebíč_EFEKT 2024_Maule\PD VO EFEKT_Třebíč 2024\"/>
    </mc:Choice>
  </mc:AlternateContent>
  <xr:revisionPtr revIDLastSave="0" documentId="8_{E0267B65-A95C-4ABE-B664-CED4B1B2EEF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Stavba!$I$56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Pol'!$A$1:$Y$59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5" i="1" l="1"/>
  <c r="H54" i="1"/>
  <c r="H53" i="1"/>
  <c r="H52" i="1"/>
  <c r="G55" i="1"/>
  <c r="G54" i="1"/>
  <c r="G53" i="1"/>
  <c r="G52" i="1"/>
  <c r="G41" i="1"/>
  <c r="F41" i="1"/>
  <c r="G40" i="1"/>
  <c r="F40" i="1"/>
  <c r="G39" i="1"/>
  <c r="F39" i="1"/>
  <c r="G49" i="12"/>
  <c r="G8" i="12"/>
  <c r="V8" i="12"/>
  <c r="Q8" i="12"/>
  <c r="O8" i="12"/>
  <c r="M8" i="12"/>
  <c r="K8" i="12"/>
  <c r="I8" i="12"/>
  <c r="G9" i="12"/>
  <c r="V9" i="12"/>
  <c r="Q9" i="12"/>
  <c r="O9" i="12"/>
  <c r="M9" i="12"/>
  <c r="K9" i="12"/>
  <c r="I9" i="12"/>
  <c r="G25" i="12"/>
  <c r="V25" i="12"/>
  <c r="Q25" i="12"/>
  <c r="O25" i="12"/>
  <c r="M25" i="12"/>
  <c r="K25" i="12"/>
  <c r="I25" i="12"/>
  <c r="G38" i="12"/>
  <c r="V38" i="12"/>
  <c r="Q38" i="12"/>
  <c r="O38" i="12"/>
  <c r="M38" i="12"/>
  <c r="K38" i="12"/>
  <c r="I38" i="12"/>
  <c r="F10" i="12"/>
  <c r="G10" i="12" s="1"/>
  <c r="I10" i="12"/>
  <c r="Z10" i="12" s="1"/>
  <c r="K10" i="12"/>
  <c r="AA10" i="12" s="1"/>
  <c r="O10" i="12"/>
  <c r="AC10" i="12" s="1"/>
  <c r="Q10" i="12"/>
  <c r="AD10" i="12" s="1"/>
  <c r="V10" i="12"/>
  <c r="AE10" i="12" s="1"/>
  <c r="F16" i="12"/>
  <c r="G16" i="12" s="1"/>
  <c r="I16" i="12"/>
  <c r="K16" i="12"/>
  <c r="AA16" i="12" s="1"/>
  <c r="O16" i="12"/>
  <c r="AC16" i="12" s="1"/>
  <c r="Q16" i="12"/>
  <c r="AD16" i="12" s="1"/>
  <c r="V16" i="12"/>
  <c r="AE16" i="12" s="1"/>
  <c r="Z16" i="12"/>
  <c r="F20" i="12"/>
  <c r="G20" i="12"/>
  <c r="M20" i="12" s="1"/>
  <c r="AB20" i="12" s="1"/>
  <c r="I20" i="12"/>
  <c r="K20" i="12"/>
  <c r="O20" i="12"/>
  <c r="AC20" i="12" s="1"/>
  <c r="Q20" i="12"/>
  <c r="AD20" i="12" s="1"/>
  <c r="V20" i="12"/>
  <c r="AE20" i="12" s="1"/>
  <c r="Z20" i="12"/>
  <c r="AA20" i="12"/>
  <c r="F21" i="12"/>
  <c r="G21" i="12"/>
  <c r="M21" i="12" s="1"/>
  <c r="AB21" i="12" s="1"/>
  <c r="I21" i="12"/>
  <c r="Z21" i="12" s="1"/>
  <c r="K21" i="12"/>
  <c r="O21" i="12"/>
  <c r="AC21" i="12" s="1"/>
  <c r="Q21" i="12"/>
  <c r="AD21" i="12" s="1"/>
  <c r="V21" i="12"/>
  <c r="AE21" i="12" s="1"/>
  <c r="AA21" i="12"/>
  <c r="F22" i="12"/>
  <c r="G22" i="12"/>
  <c r="M22" i="12" s="1"/>
  <c r="AB22" i="12" s="1"/>
  <c r="I22" i="12"/>
  <c r="Z22" i="12" s="1"/>
  <c r="K22" i="12"/>
  <c r="AA22" i="12" s="1"/>
  <c r="O22" i="12"/>
  <c r="Q22" i="12"/>
  <c r="AD22" i="12" s="1"/>
  <c r="V22" i="12"/>
  <c r="AE22" i="12" s="1"/>
  <c r="AC22" i="12"/>
  <c r="F23" i="12"/>
  <c r="G23" i="12"/>
  <c r="AF23" i="12" s="1"/>
  <c r="I23" i="12"/>
  <c r="Z23" i="12" s="1"/>
  <c r="K23" i="12"/>
  <c r="AA23" i="12" s="1"/>
  <c r="M23" i="12"/>
  <c r="AB23" i="12" s="1"/>
  <c r="O23" i="12"/>
  <c r="Q23" i="12"/>
  <c r="V23" i="12"/>
  <c r="AE23" i="12" s="1"/>
  <c r="AC23" i="12"/>
  <c r="AD23" i="12"/>
  <c r="F24" i="12"/>
  <c r="G24" i="12" s="1"/>
  <c r="I24" i="12"/>
  <c r="Z24" i="12" s="1"/>
  <c r="K24" i="12"/>
  <c r="AA24" i="12" s="1"/>
  <c r="O24" i="12"/>
  <c r="AC24" i="12" s="1"/>
  <c r="Q24" i="12"/>
  <c r="V24" i="12"/>
  <c r="AD24" i="12"/>
  <c r="AE24" i="12"/>
  <c r="F26" i="12"/>
  <c r="G26" i="12"/>
  <c r="I26" i="12"/>
  <c r="Z26" i="12" s="1"/>
  <c r="K26" i="12"/>
  <c r="AA26" i="12" s="1"/>
  <c r="M26" i="12"/>
  <c r="AB26" i="12" s="1"/>
  <c r="O26" i="12"/>
  <c r="AC26" i="12" s="1"/>
  <c r="Q26" i="12"/>
  <c r="AD26" i="12" s="1"/>
  <c r="V26" i="12"/>
  <c r="AE26" i="12"/>
  <c r="AF26" i="12"/>
  <c r="F27" i="12"/>
  <c r="G27" i="12"/>
  <c r="I27" i="12"/>
  <c r="Z27" i="12" s="1"/>
  <c r="K27" i="12"/>
  <c r="AA27" i="12" s="1"/>
  <c r="M27" i="12"/>
  <c r="AB27" i="12" s="1"/>
  <c r="O27" i="12"/>
  <c r="AC27" i="12" s="1"/>
  <c r="Q27" i="12"/>
  <c r="AD27" i="12" s="1"/>
  <c r="V27" i="12"/>
  <c r="AE27" i="12" s="1"/>
  <c r="AF27" i="12"/>
  <c r="F28" i="12"/>
  <c r="G28" i="12" s="1"/>
  <c r="I28" i="12"/>
  <c r="K28" i="12"/>
  <c r="AA28" i="12" s="1"/>
  <c r="O28" i="12"/>
  <c r="AC28" i="12" s="1"/>
  <c r="Q28" i="12"/>
  <c r="AD28" i="12" s="1"/>
  <c r="V28" i="12"/>
  <c r="AE28" i="12" s="1"/>
  <c r="Z28" i="12"/>
  <c r="F29" i="12"/>
  <c r="G29" i="12"/>
  <c r="M29" i="12" s="1"/>
  <c r="AB29" i="12" s="1"/>
  <c r="I29" i="12"/>
  <c r="K29" i="12"/>
  <c r="O29" i="12"/>
  <c r="AC29" i="12" s="1"/>
  <c r="Q29" i="12"/>
  <c r="AD29" i="12" s="1"/>
  <c r="V29" i="12"/>
  <c r="AE29" i="12" s="1"/>
  <c r="Z29" i="12"/>
  <c r="AA29" i="12"/>
  <c r="F30" i="12"/>
  <c r="G30" i="12"/>
  <c r="M30" i="12" s="1"/>
  <c r="AB30" i="12" s="1"/>
  <c r="I30" i="12"/>
  <c r="Z30" i="12" s="1"/>
  <c r="K30" i="12"/>
  <c r="O30" i="12"/>
  <c r="AC30" i="12" s="1"/>
  <c r="Q30" i="12"/>
  <c r="AD30" i="12" s="1"/>
  <c r="V30" i="12"/>
  <c r="AE30" i="12" s="1"/>
  <c r="AA30" i="12"/>
  <c r="F31" i="12"/>
  <c r="G31" i="12"/>
  <c r="M31" i="12" s="1"/>
  <c r="AB31" i="12" s="1"/>
  <c r="I31" i="12"/>
  <c r="Z31" i="12" s="1"/>
  <c r="K31" i="12"/>
  <c r="AA31" i="12" s="1"/>
  <c r="O31" i="12"/>
  <c r="Q31" i="12"/>
  <c r="AD31" i="12" s="1"/>
  <c r="V31" i="12"/>
  <c r="AE31" i="12" s="1"/>
  <c r="AC31" i="12"/>
  <c r="F32" i="12"/>
  <c r="G32" i="12"/>
  <c r="AF32" i="12" s="1"/>
  <c r="I32" i="12"/>
  <c r="Z32" i="12" s="1"/>
  <c r="K32" i="12"/>
  <c r="AA32" i="12" s="1"/>
  <c r="M32" i="12"/>
  <c r="AB32" i="12" s="1"/>
  <c r="O32" i="12"/>
  <c r="Q32" i="12"/>
  <c r="V32" i="12"/>
  <c r="AE32" i="12" s="1"/>
  <c r="AC32" i="12"/>
  <c r="AD32" i="12"/>
  <c r="F33" i="12"/>
  <c r="G33" i="12" s="1"/>
  <c r="I33" i="12"/>
  <c r="Z33" i="12" s="1"/>
  <c r="K33" i="12"/>
  <c r="AA33" i="12" s="1"/>
  <c r="O33" i="12"/>
  <c r="AC33" i="12" s="1"/>
  <c r="Q33" i="12"/>
  <c r="V33" i="12"/>
  <c r="AD33" i="12"/>
  <c r="AE33" i="12"/>
  <c r="F34" i="12"/>
  <c r="G34" i="12"/>
  <c r="I34" i="12"/>
  <c r="K34" i="12"/>
  <c r="AA34" i="12" s="1"/>
  <c r="M34" i="12"/>
  <c r="AB34" i="12" s="1"/>
  <c r="O34" i="12"/>
  <c r="AC34" i="12" s="1"/>
  <c r="Q34" i="12"/>
  <c r="AD34" i="12" s="1"/>
  <c r="V34" i="12"/>
  <c r="Z34" i="12"/>
  <c r="AE34" i="12"/>
  <c r="AF34" i="12"/>
  <c r="F35" i="12"/>
  <c r="G35" i="12" s="1"/>
  <c r="I35" i="12"/>
  <c r="Z35" i="12" s="1"/>
  <c r="K35" i="12"/>
  <c r="AA35" i="12" s="1"/>
  <c r="O35" i="12"/>
  <c r="AC35" i="12" s="1"/>
  <c r="Q35" i="12"/>
  <c r="AD35" i="12" s="1"/>
  <c r="V35" i="12"/>
  <c r="AE35" i="12" s="1"/>
  <c r="F36" i="12"/>
  <c r="G36" i="12" s="1"/>
  <c r="I36" i="12"/>
  <c r="K36" i="12"/>
  <c r="AA36" i="12" s="1"/>
  <c r="O36" i="12"/>
  <c r="AC36" i="12" s="1"/>
  <c r="Q36" i="12"/>
  <c r="AD36" i="12" s="1"/>
  <c r="V36" i="12"/>
  <c r="AE36" i="12" s="1"/>
  <c r="Z36" i="12"/>
  <c r="F37" i="12"/>
  <c r="G37" i="12"/>
  <c r="M37" i="12" s="1"/>
  <c r="AB37" i="12" s="1"/>
  <c r="I37" i="12"/>
  <c r="K37" i="12"/>
  <c r="O37" i="12"/>
  <c r="Q37" i="12"/>
  <c r="AD37" i="12" s="1"/>
  <c r="V37" i="12"/>
  <c r="AE37" i="12" s="1"/>
  <c r="Z37" i="12"/>
  <c r="AA37" i="12"/>
  <c r="AC37" i="12"/>
  <c r="F39" i="12"/>
  <c r="G39" i="12"/>
  <c r="M39" i="12" s="1"/>
  <c r="AB39" i="12" s="1"/>
  <c r="I39" i="12"/>
  <c r="Z39" i="12" s="1"/>
  <c r="K39" i="12"/>
  <c r="O39" i="12"/>
  <c r="Q39" i="12"/>
  <c r="AD39" i="12" s="1"/>
  <c r="V39" i="12"/>
  <c r="AE39" i="12" s="1"/>
  <c r="AA39" i="12"/>
  <c r="AC39" i="12"/>
  <c r="F40" i="12"/>
  <c r="G40" i="12"/>
  <c r="M40" i="12" s="1"/>
  <c r="AB40" i="12" s="1"/>
  <c r="I40" i="12"/>
  <c r="Z40" i="12" s="1"/>
  <c r="K40" i="12"/>
  <c r="AA40" i="12" s="1"/>
  <c r="O40" i="12"/>
  <c r="Q40" i="12"/>
  <c r="AD40" i="12" s="1"/>
  <c r="V40" i="12"/>
  <c r="AC40" i="12"/>
  <c r="AE40" i="12"/>
  <c r="F41" i="12"/>
  <c r="G41" i="12"/>
  <c r="AF41" i="12" s="1"/>
  <c r="I41" i="12"/>
  <c r="Z41" i="12" s="1"/>
  <c r="K41" i="12"/>
  <c r="AA41" i="12" s="1"/>
  <c r="M41" i="12"/>
  <c r="AB41" i="12" s="1"/>
  <c r="O41" i="12"/>
  <c r="Q41" i="12"/>
  <c r="V41" i="12"/>
  <c r="AC41" i="12"/>
  <c r="AD41" i="12"/>
  <c r="AE41" i="12"/>
  <c r="F42" i="12"/>
  <c r="G42" i="12" s="1"/>
  <c r="I42" i="12"/>
  <c r="Z42" i="12" s="1"/>
  <c r="K42" i="12"/>
  <c r="AA42" i="12" s="1"/>
  <c r="O42" i="12"/>
  <c r="AC42" i="12" s="1"/>
  <c r="Q42" i="12"/>
  <c r="V42" i="12"/>
  <c r="AD42" i="12"/>
  <c r="AE42" i="12"/>
  <c r="F43" i="12"/>
  <c r="G43" i="12" s="1"/>
  <c r="I43" i="12"/>
  <c r="K43" i="12"/>
  <c r="AA43" i="12" s="1"/>
  <c r="O43" i="12"/>
  <c r="AC43" i="12" s="1"/>
  <c r="Q43" i="12"/>
  <c r="AD43" i="12" s="1"/>
  <c r="V43" i="12"/>
  <c r="Z43" i="12"/>
  <c r="AE43" i="12"/>
  <c r="F44" i="12"/>
  <c r="G44" i="12" s="1"/>
  <c r="I44" i="12"/>
  <c r="K44" i="12"/>
  <c r="AA44" i="12" s="1"/>
  <c r="O44" i="12"/>
  <c r="AC44" i="12" s="1"/>
  <c r="Q44" i="12"/>
  <c r="AD44" i="12" s="1"/>
  <c r="V44" i="12"/>
  <c r="AE44" i="12" s="1"/>
  <c r="Z44" i="12"/>
  <c r="F45" i="12"/>
  <c r="G45" i="12" s="1"/>
  <c r="I45" i="12"/>
  <c r="K45" i="12"/>
  <c r="O45" i="12"/>
  <c r="AC45" i="12" s="1"/>
  <c r="Q45" i="12"/>
  <c r="AD45" i="12" s="1"/>
  <c r="V45" i="12"/>
  <c r="AE45" i="12" s="1"/>
  <c r="Z45" i="12"/>
  <c r="AA45" i="12"/>
  <c r="F46" i="12"/>
  <c r="G46" i="12"/>
  <c r="AF46" i="12" s="1"/>
  <c r="I46" i="12"/>
  <c r="K46" i="12"/>
  <c r="O46" i="12"/>
  <c r="Q46" i="12"/>
  <c r="AD46" i="12" s="1"/>
  <c r="V46" i="12"/>
  <c r="AE46" i="12" s="1"/>
  <c r="Z46" i="12"/>
  <c r="AA46" i="12"/>
  <c r="AC46" i="12"/>
  <c r="F47" i="12"/>
  <c r="G47" i="12"/>
  <c r="M47" i="12" s="1"/>
  <c r="AB47" i="12" s="1"/>
  <c r="I47" i="12"/>
  <c r="Z47" i="12" s="1"/>
  <c r="K47" i="12"/>
  <c r="O47" i="12"/>
  <c r="Q47" i="12"/>
  <c r="AD47" i="12" s="1"/>
  <c r="V47" i="12"/>
  <c r="AE47" i="12" s="1"/>
  <c r="AA47" i="12"/>
  <c r="AC47" i="12"/>
  <c r="AE49" i="12"/>
  <c r="G56" i="1"/>
  <c r="H56" i="1"/>
  <c r="I56" i="1"/>
  <c r="J54" i="1" s="1"/>
  <c r="I55" i="1"/>
  <c r="I54" i="1"/>
  <c r="I53" i="1"/>
  <c r="I52" i="1"/>
  <c r="F42" i="1"/>
  <c r="G42" i="1"/>
  <c r="G25" i="1" s="1"/>
  <c r="A25" i="1" s="1"/>
  <c r="H41" i="1"/>
  <c r="I41" i="1" s="1"/>
  <c r="H40" i="1"/>
  <c r="I40" i="1" s="1"/>
  <c r="H39" i="1"/>
  <c r="H42" i="1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J52" i="1" l="1"/>
  <c r="J56" i="1" s="1"/>
  <c r="J53" i="1"/>
  <c r="J55" i="1"/>
  <c r="G26" i="1"/>
  <c r="A26" i="1"/>
  <c r="G28" i="1"/>
  <c r="G23" i="1"/>
  <c r="M36" i="12"/>
  <c r="AB36" i="12" s="1"/>
  <c r="AF36" i="12"/>
  <c r="M16" i="12"/>
  <c r="AB16" i="12" s="1"/>
  <c r="AF16" i="12"/>
  <c r="AF33" i="12"/>
  <c r="M33" i="12"/>
  <c r="AB33" i="12" s="1"/>
  <c r="AF44" i="12"/>
  <c r="M44" i="12"/>
  <c r="AB44" i="12" s="1"/>
  <c r="AF43" i="12"/>
  <c r="M43" i="12"/>
  <c r="AB43" i="12" s="1"/>
  <c r="AF42" i="12"/>
  <c r="M42" i="12"/>
  <c r="AB42" i="12" s="1"/>
  <c r="M28" i="12"/>
  <c r="AB28" i="12" s="1"/>
  <c r="AF28" i="12"/>
  <c r="AF45" i="12"/>
  <c r="M45" i="12"/>
  <c r="AB45" i="12" s="1"/>
  <c r="AF35" i="12"/>
  <c r="M35" i="12"/>
  <c r="AB35" i="12" s="1"/>
  <c r="AF24" i="12"/>
  <c r="M24" i="12"/>
  <c r="AB24" i="12" s="1"/>
  <c r="AF10" i="12"/>
  <c r="M10" i="12"/>
  <c r="AB10" i="12" s="1"/>
  <c r="AF49" i="12"/>
  <c r="AF37" i="12"/>
  <c r="AF29" i="12"/>
  <c r="AF20" i="12"/>
  <c r="AF47" i="12"/>
  <c r="AF39" i="12"/>
  <c r="AF30" i="12"/>
  <c r="AF21" i="12"/>
  <c r="M46" i="12"/>
  <c r="AB46" i="12" s="1"/>
  <c r="AF40" i="12"/>
  <c r="AF31" i="12"/>
  <c r="AF22" i="12"/>
  <c r="I39" i="1"/>
  <c r="I42" i="1" s="1"/>
  <c r="A23" i="1" l="1"/>
  <c r="J39" i="1"/>
  <c r="J42" i="1" s="1"/>
  <c r="J41" i="1"/>
  <c r="J40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MUSIL</author>
  </authors>
  <commentList>
    <comment ref="S6" authorId="0" shapeId="0" xr:uid="{9BCA13D2-131A-4D67-B78C-92119D5836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7E1E24F-7251-4410-BBED-CDAF7652EB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<sst xmlns="http://schemas.openxmlformats.org/spreadsheetml/2006/main" count="406" uniqueCount="196">
  <si>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</si>
  <si>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</si>
  <si>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</si>
  <si>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</si>
  <si>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</si>
  <si>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</si>
  <si>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</si>
  <si>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</si>
  <si>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</si>
  <si>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</si>
  <si>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</si>
  <si>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</si>
  <si>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</si>
  <si>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</si>
  <si>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</si>
  <si>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</si>
  <si>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</si>
  <si>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</si>
  <si>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</si>
  <si>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</si>
  <si>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</si>
  <si>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</si>
  <si>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</si>
  <si>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</si>
  <si>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</si>
  <si>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</si>
  <si>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</si>
  <si>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</si>
  <si>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</si>
  <si>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</si>
  <si>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</si>
  <si>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</si>
  <si>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</si>
  <si>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</si>
  <si>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</si>
  <si>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</si>
  <si>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</si>
  <si>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</si>
  <si>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</si>
  <si>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</si>
  <si>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</si>
  <si>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</si>
  <si>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</si>
  <si>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</si>
  <si>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Rozpočet VO</t>
  </si>
  <si>
    <t>VO město třebíč</t>
  </si>
  <si>
    <t>Objekt:</t>
  </si>
  <si>
    <t>Rozpočet:</t>
  </si>
  <si>
    <t>Musil</t>
  </si>
  <si>
    <t>Musil Zdeněk</t>
  </si>
  <si>
    <t>058/2024</t>
  </si>
  <si>
    <t>VO Rekonstrukce veřejného osvětlení - obec Třebíč - Nehradov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</si>
  <si>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</si>
  <si>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</si>
  <si>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</si>
  <si>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</si>
  <si>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</si>
  <si>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</si>
  <si>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</si>
  <si>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</si>
  <si>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Stařeč-Stařeč</t>
  </si>
  <si>
    <t>67522</t>
  </si>
  <si>
    <t>27710416</t>
  </si>
  <si>
    <t>CZ27710416</t>
  </si>
  <si>
    <t>Stavba</t>
  </si>
  <si>
    <t>Celkem za stavbu</t>
  </si>
  <si>
    <t>CZK</t>
  </si>
  <si>
    <t>#POPS</t>
  </si>
  <si>
    <t>Popis stavby: 058/2024 - VO Rekonstrukce veřejného osvětlení - obec Třebíč - Nehradov</t>
  </si>
  <si>
    <t>#POPO</t>
  </si>
  <si>
    <t>Popis objektu: 01 - VO město třebíč</t>
  </si>
  <si>
    <t>#POPR</t>
  </si>
  <si>
    <t>Popis rozpočtu: 01 - Rozpočet VO</t>
  </si>
  <si>
    <t>Rekapitulace uživatelských dílů</t>
  </si>
  <si>
    <t>200</t>
  </si>
  <si>
    <t>Silnoproudá elektroinstalace</t>
  </si>
  <si>
    <t>205</t>
  </si>
  <si>
    <t>210</t>
  </si>
  <si>
    <t>Specifikace</t>
  </si>
  <si>
    <t>215</t>
  </si>
  <si>
    <t>VRN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</si>
  <si>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</si>
  <si>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</si>
  <si>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</si>
  <si>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</si>
  <si>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</si>
  <si>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</si>
  <si>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</si>
  <si>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</si>
  <si>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</si>
  <si>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</si>
  <si>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</si>
  <si>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</si>
  <si>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</si>
  <si>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</si>
  <si>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</si>
  <si>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</si>
  <si>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</si>
  <si>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</si>
  <si>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</si>
  <si>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</si>
  <si>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</si>
  <si>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</si>
  <si>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</si>
  <si>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</si>
  <si>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</si>
  <si>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</si>
  <si>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</si>
  <si>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</si>
  <si>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210202115R00</t>
  </si>
  <si>
    <t>Svítidlo veřejného osvětlení parkové</t>
  </si>
  <si>
    <t>kus</t>
  </si>
  <si>
    <t>RTS 24/ I</t>
  </si>
  <si>
    <t>Práce</t>
  </si>
  <si>
    <t>Běžná</t>
  </si>
  <si>
    <t>POL1_</t>
  </si>
  <si>
    <t>Odkaz na mn. položky pořadí 1 : 57,00000</t>
  </si>
  <si>
    <t>VV</t>
  </si>
  <si>
    <t>Odkaz na mn. položky pořadí 4 : 13,00000</t>
  </si>
  <si>
    <t>Odkaz na mn. položky pořadí 6 : 4,00000</t>
  </si>
  <si>
    <t>Odkaz na mn. položky pořadí 7 : 12,00000</t>
  </si>
  <si>
    <t>Odkaz na mn. položky pořadí 8 : 6,00000</t>
  </si>
  <si>
    <t>210202111R00</t>
  </si>
  <si>
    <t>Svítidlo veřejného osvětlení na výložník</t>
  </si>
  <si>
    <t>Odkaz na mn. položky pořadí 2 : 4,00000</t>
  </si>
  <si>
    <t>Odkaz na mn. položky pořadí 3 : 7,00000</t>
  </si>
  <si>
    <t>Odkaz na mn. položky pořadí 5 : 13,00000</t>
  </si>
  <si>
    <t>650801115R00R</t>
  </si>
  <si>
    <t>Demontáž stávajícího svítidla</t>
  </si>
  <si>
    <t>Vlastní</t>
  </si>
  <si>
    <t>Indiv</t>
  </si>
  <si>
    <t>220111741R000</t>
  </si>
  <si>
    <t>Svorka proudová AlFe</t>
  </si>
  <si>
    <t>210810055R00</t>
  </si>
  <si>
    <t>Kabel CYKY-m 750 V 5 x 1,5 mm2 pevně uložený</t>
  </si>
  <si>
    <t>m</t>
  </si>
  <si>
    <t>210204201R00</t>
  </si>
  <si>
    <t>Elektrovýzbroj stožáru pro 1 okruh</t>
  </si>
  <si>
    <t>RTS 23/ II</t>
  </si>
  <si>
    <t>485504201R00</t>
  </si>
  <si>
    <t>Podružné práce /neuvedené výše, které je třeba zahrnout/</t>
  </si>
  <si>
    <t>kpl</t>
  </si>
  <si>
    <t>34W2200K</t>
  </si>
  <si>
    <t>Svítidlo LED pro VO, 34W, 2200K, dle technické specifikace</t>
  </si>
  <si>
    <t>ks</t>
  </si>
  <si>
    <t>POL3_</t>
  </si>
  <si>
    <t>49w2200kv</t>
  </si>
  <si>
    <t>Svítidlo LED pro VO na výložník, 49W, 2200K, dle technické specifikace</t>
  </si>
  <si>
    <t>30w2200kv</t>
  </si>
  <si>
    <t>Svítidlo LED pro VO na výložník, 30W, 2200K, dle technické specifikace</t>
  </si>
  <si>
    <t>20w2200k</t>
  </si>
  <si>
    <t>Svítidlo LED pro VO, 20W, 2200K, dle technické specifikace</t>
  </si>
  <si>
    <t>27w2200kv</t>
  </si>
  <si>
    <t>Svítidlo LED pro VO na výložník, 27W, 2200K, dle technické specifikace</t>
  </si>
  <si>
    <t>77w2200k</t>
  </si>
  <si>
    <t>Svítidlo LED pro VO, 77W, 2200K, dle technické specifikace</t>
  </si>
  <si>
    <t>POL3_0</t>
  </si>
  <si>
    <t>27w2200k</t>
  </si>
  <si>
    <t>Svítidlo LED pro VO, 27W, 2200K, dle technické specifikace</t>
  </si>
  <si>
    <t>13w2200k</t>
  </si>
  <si>
    <t>Svítidlo LED pro VO, 13W, 2200K, dle technické specifikace</t>
  </si>
  <si>
    <t>35430614RR</t>
  </si>
  <si>
    <t>34111090R</t>
  </si>
  <si>
    <t>Kabel silový s Cu jádrem 750 V CYKY 5 x 1,5 mm2</t>
  </si>
  <si>
    <t>SPCM</t>
  </si>
  <si>
    <t>31678615.ARR</t>
  </si>
  <si>
    <t>Svorkovnice stožárová EKM včetně výzbroje a modulu řízení výkonu svítidla rezerva - při poškození</t>
  </si>
  <si>
    <t>DSP</t>
  </si>
  <si>
    <t>Drobný spojovací materiál</t>
  </si>
  <si>
    <t>soubor</t>
  </si>
  <si>
    <t>morlx210</t>
  </si>
  <si>
    <t>Měření osvětlenosti po realizaci</t>
  </si>
  <si>
    <t>POL99_8</t>
  </si>
  <si>
    <t>333120011T00</t>
  </si>
  <si>
    <t>Likvidace odpadu</t>
  </si>
  <si>
    <t>210010048T00</t>
  </si>
  <si>
    <t>Doprava do 30 km</t>
  </si>
  <si>
    <t>sou</t>
  </si>
  <si>
    <t>004111020R</t>
  </si>
  <si>
    <t xml:space="preserve">Vypracování projektové dokumentace </t>
  </si>
  <si>
    <t>Soubor</t>
  </si>
  <si>
    <t>PP160</t>
  </si>
  <si>
    <t>Pronájem plošiny</t>
  </si>
  <si>
    <t xml:space="preserve">hod   </t>
  </si>
  <si>
    <t>3544332136</t>
  </si>
  <si>
    <t>Technický dozor investora</t>
  </si>
  <si>
    <t>1257545</t>
  </si>
  <si>
    <t>Pasport a generel předmětné části - aktualizace, ověření pro žádost o dotaci</t>
  </si>
  <si>
    <t>rev01</t>
  </si>
  <si>
    <t>Zpracování revizní zprávy</t>
  </si>
  <si>
    <t>5448744TR</t>
  </si>
  <si>
    <t>DIO, zajištění stavby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</si>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</sst>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horizontal="center" vertical="center" wrapText="1"/>
    </xf>
    <xf numFmtId="3" fontId="3" fillId="0" borderId="35" xfId="0" applyNumberFormat="1" applyFont="1" applyBorder="1" applyAlignment="1">
      <alignment vertical="center" shrinkToFi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 shrinkToFit="1"/>
    </xf>
    <xf numFmtId="3" fontId="3" fillId="3" borderId="3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0" fontId="16" fillId="5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9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3" borderId="0" xfId="0" applyNumberFormat="1" applyFont="1" applyFill="1" applyBorder="1" applyAlignment="1">
      <alignment vertical="top" shrinkToFit="1"/>
    </xf>
    <xf numFmtId="4" fontId="19" fillId="3" borderId="0" xfId="0" applyNumberFormat="1" applyFont="1" applyFill="1" applyBorder="1" applyAlignment="1">
      <alignment vertical="top" shrinkToFit="1"/>
    </xf>
    <xf numFmtId="0" fontId="19" fillId="3" borderId="29" xfId="0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vertical="top"/>
    </xf>
    <xf numFmtId="0" fontId="19" fillId="3" borderId="18" xfId="0" applyFont="1" applyFill="1" applyBorder="1" applyAlignment="1">
      <alignment horizontal="center" vertical="top" shrinkToFit="1"/>
    </xf>
    <xf numFmtId="164" fontId="19" fillId="3" borderId="18" xfId="0" applyNumberFormat="1" applyFont="1" applyFill="1" applyBorder="1" applyAlignment="1">
      <alignment vertical="top" shrinkToFit="1"/>
    </xf>
    <xf numFmtId="4" fontId="19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19" fillId="3" borderId="40" xfId="0" applyNumberFormat="1" applyFont="1" applyFill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49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17" fillId="0" borderId="0" xfId="0" applyNumberFormat="1" applyFont="1"/>
    <xf numFmtId="164" fontId="17" fillId="0" borderId="0" xfId="0" applyNumberFormat="1" applyFont="1"/>
    <xf numFmtId="0" fontId="17" fillId="0" borderId="0" xfId="0" applyFont="1"/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9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5" fillId="3" borderId="22" xfId="0" applyNumberFormat="1" applyFont="1" applyFill="1" applyBorder="1" applyAlignment="1">
      <alignment vertical="top" shrinkToFit="1"/>
    </xf>
    <xf numFmtId="49" fontId="19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D36" sqref="D36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A15" sqref="A15:A21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0" customWidth="1"/>
    <col min="4" max="4" width="13" style="50" customWidth="1"/>
    <col min="5" max="5" width="9.7265625" style="50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8" t="s">
        <v>24</v>
      </c>
      <c r="C2" s="109"/>
      <c r="D2" s="110" t="s">
        <v>50</v>
      </c>
      <c r="E2" s="111" t="s">
        <v>51</v>
      </c>
      <c r="F2" s="112"/>
      <c r="G2" s="112"/>
      <c r="H2" s="112"/>
      <c r="I2" s="112"/>
      <c r="J2" s="113"/>
      <c r="O2" s="1"/>
    </row>
    <row r="3" spans="1:15" ht="27" customHeight="1" x14ac:dyDescent="0.25">
      <c r="A3" s="2"/>
      <c r="B3" s="114" t="s">
        <v>46</v>
      </c>
      <c r="C3" s="109"/>
      <c r="D3" s="115" t="s">
        <v>43</v>
      </c>
      <c r="E3" s="116" t="s">
        <v>45</v>
      </c>
      <c r="F3" s="117"/>
      <c r="G3" s="117"/>
      <c r="H3" s="117"/>
      <c r="I3" s="117"/>
      <c r="J3" s="118"/>
    </row>
    <row r="4" spans="1:15" ht="23.25" customHeight="1" x14ac:dyDescent="0.25">
      <c r="A4" s="104">
        <v>3369</v>
      </c>
      <c r="B4" s="119" t="s">
        <v>47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5">
      <c r="A5" s="2"/>
      <c r="B5" s="30" t="s">
        <v>23</v>
      </c>
      <c r="D5" s="125" t="s">
        <v>52</v>
      </c>
      <c r="E5" s="87"/>
      <c r="F5" s="87"/>
      <c r="G5" s="87"/>
      <c r="H5" s="18" t="s">
        <v>42</v>
      </c>
      <c r="I5" s="127" t="s">
        <v>56</v>
      </c>
      <c r="J5" s="8"/>
    </row>
    <row r="6" spans="1:15" ht="15.75" customHeight="1" x14ac:dyDescent="0.25">
      <c r="A6" s="2"/>
      <c r="B6" s="27"/>
      <c r="C6" s="52"/>
      <c r="D6" s="107" t="s">
        <v>53</v>
      </c>
      <c r="E6" s="88"/>
      <c r="F6" s="88"/>
      <c r="G6" s="88"/>
      <c r="H6" s="18" t="s">
        <v>36</v>
      </c>
      <c r="I6" s="127" t="s">
        <v>57</v>
      </c>
      <c r="J6" s="8"/>
    </row>
    <row r="7" spans="1:15" ht="15.75" customHeight="1" x14ac:dyDescent="0.25">
      <c r="A7" s="2"/>
      <c r="B7" s="28"/>
      <c r="C7" s="53"/>
      <c r="D7" s="105" t="s">
        <v>55</v>
      </c>
      <c r="E7" s="126" t="s">
        <v>54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06" t="s">
        <v>58</v>
      </c>
      <c r="H8" s="18" t="s">
        <v>42</v>
      </c>
      <c r="I8" s="127" t="s">
        <v>62</v>
      </c>
      <c r="J8" s="8"/>
    </row>
    <row r="9" spans="1:15" ht="15.75" hidden="1" customHeight="1" x14ac:dyDescent="0.25">
      <c r="A9" s="2"/>
      <c r="B9" s="2"/>
      <c r="D9" s="106" t="s">
        <v>59</v>
      </c>
      <c r="H9" s="18" t="s">
        <v>36</v>
      </c>
      <c r="I9" s="127" t="s">
        <v>63</v>
      </c>
      <c r="J9" s="8"/>
    </row>
    <row r="10" spans="1:15" ht="15.75" hidden="1" customHeight="1" x14ac:dyDescent="0.25">
      <c r="A10" s="2"/>
      <c r="B10" s="34"/>
      <c r="C10" s="53"/>
      <c r="D10" s="105" t="s">
        <v>61</v>
      </c>
      <c r="E10" s="128" t="s">
        <v>60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7"/>
      <c r="C12" s="52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8"/>
      <c r="C13" s="53"/>
      <c r="D13" s="133"/>
      <c r="E13" s="131"/>
      <c r="F13" s="132"/>
      <c r="G13" s="132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 t="s">
        <v>48</v>
      </c>
      <c r="E14" s="56"/>
      <c r="F14" s="43"/>
      <c r="G14" s="43"/>
      <c r="H14" s="44"/>
      <c r="I14" s="43"/>
      <c r="J14" s="45"/>
    </row>
    <row r="15" spans="1:15" ht="32.25" hidden="1" customHeight="1" x14ac:dyDescent="0.25">
      <c r="A15" s="2"/>
      <c r="B15" s="34" t="s">
        <v>34</v>
      </c>
      <c r="C15" s="57"/>
      <c r="D15" s="51"/>
      <c r="E15" s="82" t="s">
        <v>32</v>
      </c>
      <c r="F15" s="82"/>
      <c r="G15" s="83" t="s">
        <v>33</v>
      </c>
      <c r="H15" s="83"/>
      <c r="I15" s="83" t="s">
        <v>31</v>
      </c>
      <c r="J15" s="84"/>
    </row>
    <row r="16" spans="1:15" ht="23.25" hidden="1" customHeight="1" x14ac:dyDescent="0.25">
      <c r="A16" s="2"/>
      <c r="B16" s="37" t="s">
        <v>26</v>
      </c>
      <c r="C16" s="58"/>
      <c r="D16" s="59"/>
      <c r="E16" s="79"/>
      <c r="F16" s="80"/>
      <c r="G16" s="79"/>
      <c r="H16" s="80"/>
      <c r="I16" s="79"/>
      <c r="J16" s="81"/>
    </row>
    <row r="17" spans="1:10" ht="23.25" hidden="1" customHeight="1" x14ac:dyDescent="0.25">
      <c r="A17" s="2"/>
      <c r="B17" s="37" t="s">
        <v>27</v>
      </c>
      <c r="C17" s="58"/>
      <c r="D17" s="59"/>
      <c r="E17" s="79"/>
      <c r="F17" s="80"/>
      <c r="G17" s="79"/>
      <c r="H17" s="80"/>
      <c r="I17" s="79"/>
      <c r="J17" s="81"/>
    </row>
    <row r="18" spans="1:10" ht="23.25" hidden="1" customHeight="1" x14ac:dyDescent="0.25">
      <c r="A18" s="2"/>
      <c r="B18" s="37" t="s">
        <v>28</v>
      </c>
      <c r="C18" s="58"/>
      <c r="D18" s="59"/>
      <c r="E18" s="79"/>
      <c r="F18" s="80"/>
      <c r="G18" s="79"/>
      <c r="H18" s="80"/>
      <c r="I18" s="79"/>
      <c r="J18" s="81"/>
    </row>
    <row r="19" spans="1:10" ht="23.25" hidden="1" customHeight="1" x14ac:dyDescent="0.25">
      <c r="A19" s="2"/>
      <c r="B19" s="37" t="s">
        <v>29</v>
      </c>
      <c r="C19" s="58"/>
      <c r="D19" s="59"/>
      <c r="E19" s="79"/>
      <c r="F19" s="80"/>
      <c r="G19" s="79"/>
      <c r="H19" s="80"/>
      <c r="I19" s="79"/>
      <c r="J19" s="81"/>
    </row>
    <row r="20" spans="1:10" ht="23.25" hidden="1" customHeight="1" x14ac:dyDescent="0.25">
      <c r="A20" s="2"/>
      <c r="B20" s="37" t="s">
        <v>30</v>
      </c>
      <c r="C20" s="58"/>
      <c r="D20" s="59"/>
      <c r="E20" s="79"/>
      <c r="F20" s="80"/>
      <c r="G20" s="79"/>
      <c r="H20" s="80"/>
      <c r="I20" s="79"/>
      <c r="J20" s="81"/>
    </row>
    <row r="21" spans="1:10" ht="23.25" hidden="1" customHeight="1" x14ac:dyDescent="0.3">
      <c r="A21" s="2"/>
      <c r="B21" s="47" t="s">
        <v>31</v>
      </c>
      <c r="C21" s="60"/>
      <c r="D21" s="61"/>
      <c r="E21" s="85">
        <f>SUM(E16:F20)</f>
        <v>0</v>
      </c>
      <c r="F21" s="86"/>
      <c r="G21" s="85">
        <f>SUM(G16:H20)</f>
        <v>0</v>
      </c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0"/>
      <c r="D34" s="96" t="s">
        <v>49</v>
      </c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64</v>
      </c>
      <c r="C39" s="147"/>
      <c r="D39" s="147"/>
      <c r="E39" s="147"/>
      <c r="F39" s="148">
        <f>'01 01 Pol'!AE49</f>
        <v>0</v>
      </c>
      <c r="G39" s="149">
        <f>'01 01 Pol'!AF49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5">
      <c r="A40" s="136">
        <v>2</v>
      </c>
      <c r="B40" s="152" t="s">
        <v>43</v>
      </c>
      <c r="C40" s="153" t="s">
        <v>45</v>
      </c>
      <c r="D40" s="153"/>
      <c r="E40" s="153"/>
      <c r="F40" s="154">
        <f>'01 01 Pol'!AE49</f>
        <v>0</v>
      </c>
      <c r="G40" s="155">
        <f>'01 01 Pol'!AF49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5">
      <c r="A41" s="136">
        <v>3</v>
      </c>
      <c r="B41" s="157" t="s">
        <v>43</v>
      </c>
      <c r="C41" s="147" t="s">
        <v>44</v>
      </c>
      <c r="D41" s="147"/>
      <c r="E41" s="147"/>
      <c r="F41" s="158">
        <f>'01 01 Pol'!AE49</f>
        <v>0</v>
      </c>
      <c r="G41" s="150">
        <f>'01 01 Pol'!AF49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5">
      <c r="A42" s="136"/>
      <c r="B42" s="159" t="s">
        <v>65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4" spans="1:10" x14ac:dyDescent="0.25">
      <c r="A44" t="s">
        <v>67</v>
      </c>
      <c r="B44" t="s">
        <v>68</v>
      </c>
    </row>
    <row r="45" spans="1:10" x14ac:dyDescent="0.25">
      <c r="A45" t="s">
        <v>69</v>
      </c>
      <c r="B45" t="s">
        <v>70</v>
      </c>
    </row>
    <row r="46" spans="1:10" x14ac:dyDescent="0.25">
      <c r="A46" t="s">
        <v>71</v>
      </c>
      <c r="B46" t="s">
        <v>72</v>
      </c>
    </row>
    <row r="49" spans="1:10" ht="15.5" x14ac:dyDescent="0.35">
      <c r="B49" s="175" t="s">
        <v>73</v>
      </c>
    </row>
    <row r="51" spans="1:10" ht="25.5" customHeight="1" x14ac:dyDescent="0.25">
      <c r="A51" s="177"/>
      <c r="B51" s="180" t="s">
        <v>18</v>
      </c>
      <c r="C51" s="181"/>
      <c r="D51" s="181" t="s">
        <v>6</v>
      </c>
      <c r="E51" s="181"/>
      <c r="F51" s="181"/>
      <c r="G51" s="182" t="s">
        <v>32</v>
      </c>
      <c r="H51" s="182" t="s">
        <v>33</v>
      </c>
      <c r="I51" s="182" t="s">
        <v>31</v>
      </c>
      <c r="J51" s="183" t="s">
        <v>0</v>
      </c>
    </row>
    <row r="52" spans="1:10" ht="25.5" customHeight="1" x14ac:dyDescent="0.25">
      <c r="A52" s="178">
        <v>0</v>
      </c>
      <c r="B52" s="184" t="s">
        <v>74</v>
      </c>
      <c r="C52" s="185"/>
      <c r="D52" s="186" t="s">
        <v>75</v>
      </c>
      <c r="E52" s="186"/>
      <c r="F52" s="187"/>
      <c r="G52" s="191">
        <f>'01 01 Pol'!I8</f>
        <v>0</v>
      </c>
      <c r="H52" s="191">
        <f>'01 01 Pol'!K8</f>
        <v>0</v>
      </c>
      <c r="I52" s="191">
        <f>G52+H52</f>
        <v>0</v>
      </c>
      <c r="J52" s="192" t="str">
        <f>IF(CenaCelkemUzivDily=0,"",I52/CenaCelkemUzivDily*100)</f>
        <v/>
      </c>
    </row>
    <row r="53" spans="1:10" ht="25.5" customHeight="1" x14ac:dyDescent="0.25">
      <c r="A53" s="178">
        <v>1</v>
      </c>
      <c r="B53" s="184" t="s">
        <v>76</v>
      </c>
      <c r="C53" s="185"/>
      <c r="D53" s="186" t="s">
        <v>33</v>
      </c>
      <c r="E53" s="186"/>
      <c r="F53" s="187"/>
      <c r="G53" s="191">
        <f>'01 01 Pol'!I9</f>
        <v>0</v>
      </c>
      <c r="H53" s="191">
        <f>'01 01 Pol'!K9</f>
        <v>0</v>
      </c>
      <c r="I53" s="191">
        <f>G53+H53</f>
        <v>0</v>
      </c>
      <c r="J53" s="192" t="str">
        <f>IF(CenaCelkemUzivDily=0,"",I53/CenaCelkemUzivDily*100)</f>
        <v/>
      </c>
    </row>
    <row r="54" spans="1:10" ht="25.5" customHeight="1" x14ac:dyDescent="0.25">
      <c r="A54" s="178">
        <v>1</v>
      </c>
      <c r="B54" s="184" t="s">
        <v>77</v>
      </c>
      <c r="C54" s="185"/>
      <c r="D54" s="186" t="s">
        <v>78</v>
      </c>
      <c r="E54" s="186"/>
      <c r="F54" s="187"/>
      <c r="G54" s="191">
        <f>'01 01 Pol'!I25</f>
        <v>0</v>
      </c>
      <c r="H54" s="191">
        <f>'01 01 Pol'!K25</f>
        <v>0</v>
      </c>
      <c r="I54" s="191">
        <f>G54+H54</f>
        <v>0</v>
      </c>
      <c r="J54" s="192" t="str">
        <f>IF(CenaCelkemUzivDily=0,"",I54/CenaCelkemUzivDily*100)</f>
        <v/>
      </c>
    </row>
    <row r="55" spans="1:10" ht="25.5" customHeight="1" x14ac:dyDescent="0.25">
      <c r="A55" s="178">
        <v>1</v>
      </c>
      <c r="B55" s="184" t="s">
        <v>79</v>
      </c>
      <c r="C55" s="185"/>
      <c r="D55" s="186" t="s">
        <v>80</v>
      </c>
      <c r="E55" s="186"/>
      <c r="F55" s="187"/>
      <c r="G55" s="191">
        <f>'01 01 Pol'!I38</f>
        <v>0</v>
      </c>
      <c r="H55" s="191">
        <f>'01 01 Pol'!K38</f>
        <v>0</v>
      </c>
      <c r="I55" s="191">
        <f>G55+H55</f>
        <v>0</v>
      </c>
      <c r="J55" s="192" t="str">
        <f>IF(CenaCelkemUzivDily=0,"",I55/CenaCelkemUzivDily*100)</f>
        <v/>
      </c>
    </row>
    <row r="56" spans="1:10" ht="25.5" customHeight="1" x14ac:dyDescent="0.25">
      <c r="A56" s="179"/>
      <c r="B56" s="188" t="s">
        <v>1</v>
      </c>
      <c r="C56" s="189"/>
      <c r="D56" s="189"/>
      <c r="E56" s="189"/>
      <c r="F56" s="190"/>
      <c r="G56" s="193">
        <f>SUMIF(A52:A55,"=0",G52:G55)</f>
        <v>0</v>
      </c>
      <c r="H56" s="193">
        <f>SUMIF(A52:A55,"=0",H52:H55)</f>
        <v>0</v>
      </c>
      <c r="I56" s="193">
        <f>SUMIF(A52:A55,"=0",I52:I55)</f>
        <v>0</v>
      </c>
      <c r="J56" s="194">
        <f>SUMIF(A52:A55,"=0",J52:J55)</f>
        <v>0</v>
      </c>
    </row>
    <row r="57" spans="1:10" x14ac:dyDescent="0.25">
      <c r="G57" s="135"/>
      <c r="H57" s="135"/>
      <c r="I57" s="135"/>
      <c r="J57" s="135"/>
    </row>
    <row r="58" spans="1:10" x14ac:dyDescent="0.25">
      <c r="G58" s="135"/>
      <c r="H58" s="135"/>
      <c r="I58" s="135"/>
      <c r="J58" s="135"/>
    </row>
    <row r="59" spans="1:10" x14ac:dyDescent="0.25">
      <c r="G59" s="135"/>
      <c r="H59" s="135"/>
      <c r="I59" s="135"/>
      <c r="J59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D53:F53"/>
    <mergeCell ref="D54:F54"/>
    <mergeCell ref="D55:F55"/>
    <mergeCell ref="C39:E39"/>
    <mergeCell ref="C40:E40"/>
    <mergeCell ref="C41:E41"/>
    <mergeCell ref="B42:E42"/>
    <mergeCell ref="D52:F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5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5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5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BEB1-3666-4868-B5C8-5524AAB2E6E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4" x14ac:dyDescent="0.25"/>
  <cols>
    <col min="1" max="1" width="3.36328125" customWidth="1"/>
    <col min="2" max="2" width="9.6328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12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H1" s="210"/>
      <c r="I1" s="210"/>
      <c r="AG1" t="s">
        <v>81</v>
      </c>
    </row>
    <row r="2" spans="1:60" ht="25" customHeight="1" x14ac:dyDescent="0.25">
      <c r="A2" s="196" t="s">
        <v>8</v>
      </c>
      <c r="B2" s="48" t="s">
        <v>50</v>
      </c>
      <c r="C2" s="199" t="s">
        <v>51</v>
      </c>
      <c r="D2" s="197"/>
      <c r="E2" s="197"/>
      <c r="F2" s="197"/>
      <c r="G2" s="198"/>
      <c r="H2" s="210"/>
      <c r="I2" s="210"/>
      <c r="AG2" t="s">
        <v>82</v>
      </c>
    </row>
    <row r="3" spans="1:60" ht="25" customHeight="1" x14ac:dyDescent="0.25">
      <c r="A3" s="196" t="s">
        <v>9</v>
      </c>
      <c r="B3" s="48" t="s">
        <v>43</v>
      </c>
      <c r="C3" s="199" t="s">
        <v>45</v>
      </c>
      <c r="D3" s="197"/>
      <c r="E3" s="197"/>
      <c r="F3" s="197"/>
      <c r="G3" s="198"/>
      <c r="H3" s="210"/>
      <c r="I3" s="210"/>
      <c r="AC3" s="176" t="s">
        <v>82</v>
      </c>
      <c r="AG3" t="s">
        <v>83</v>
      </c>
    </row>
    <row r="4" spans="1:60" ht="25" customHeight="1" x14ac:dyDescent="0.25">
      <c r="A4" s="200" t="s">
        <v>10</v>
      </c>
      <c r="B4" s="201" t="s">
        <v>43</v>
      </c>
      <c r="C4" s="202" t="s">
        <v>44</v>
      </c>
      <c r="D4" s="203"/>
      <c r="E4" s="203"/>
      <c r="F4" s="203"/>
      <c r="G4" s="204"/>
      <c r="H4" s="210"/>
      <c r="I4" s="210"/>
      <c r="AG4" t="s">
        <v>84</v>
      </c>
    </row>
    <row r="5" spans="1:60" x14ac:dyDescent="0.25">
      <c r="D5" s="10"/>
      <c r="H5" s="210"/>
      <c r="I5" s="210"/>
    </row>
    <row r="6" spans="1:60" ht="37.5" x14ac:dyDescent="0.25">
      <c r="A6" s="206" t="s">
        <v>85</v>
      </c>
      <c r="B6" s="208" t="s">
        <v>86</v>
      </c>
      <c r="C6" s="208" t="s">
        <v>87</v>
      </c>
      <c r="D6" s="207" t="s">
        <v>88</v>
      </c>
      <c r="E6" s="206" t="s">
        <v>89</v>
      </c>
      <c r="F6" s="205" t="s">
        <v>90</v>
      </c>
      <c r="G6" s="206" t="s">
        <v>31</v>
      </c>
      <c r="H6" s="211" t="s">
        <v>32</v>
      </c>
      <c r="I6" s="211" t="s">
        <v>91</v>
      </c>
      <c r="J6" s="209" t="s">
        <v>33</v>
      </c>
      <c r="K6" s="209" t="s">
        <v>92</v>
      </c>
      <c r="L6" s="209" t="s">
        <v>93</v>
      </c>
      <c r="M6" s="209" t="s">
        <v>94</v>
      </c>
      <c r="N6" s="209" t="s">
        <v>95</v>
      </c>
      <c r="O6" s="209" t="s">
        <v>96</v>
      </c>
      <c r="P6" s="209" t="s">
        <v>97</v>
      </c>
      <c r="Q6" s="209" t="s">
        <v>98</v>
      </c>
      <c r="R6" s="209" t="s">
        <v>99</v>
      </c>
      <c r="S6" s="209" t="s">
        <v>100</v>
      </c>
      <c r="T6" s="209" t="s">
        <v>101</v>
      </c>
      <c r="U6" s="209" t="s">
        <v>102</v>
      </c>
      <c r="V6" s="209" t="s">
        <v>103</v>
      </c>
      <c r="W6" s="209" t="s">
        <v>104</v>
      </c>
      <c r="X6" s="209" t="s">
        <v>105</v>
      </c>
      <c r="Y6" s="209" t="s">
        <v>106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4"/>
      <c r="I7" s="214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5">
      <c r="A8" s="237" t="s">
        <v>107</v>
      </c>
      <c r="B8" s="238" t="s">
        <v>74</v>
      </c>
      <c r="C8" s="269" t="s">
        <v>75</v>
      </c>
      <c r="D8" s="239"/>
      <c r="E8" s="240"/>
      <c r="F8" s="241"/>
      <c r="G8" s="241">
        <f>SUM(AF9:AF47)</f>
        <v>0</v>
      </c>
      <c r="H8" s="242"/>
      <c r="I8" s="243">
        <f>SUM(Z9:Z47)</f>
        <v>0</v>
      </c>
      <c r="J8" s="241"/>
      <c r="K8" s="244">
        <f>SUM(AA9:AA47)</f>
        <v>0</v>
      </c>
      <c r="L8" s="236"/>
      <c r="M8" s="236">
        <f>SUM(AB9:AB47)</f>
        <v>0</v>
      </c>
      <c r="N8" s="235"/>
      <c r="O8" s="235">
        <f>SUM(AC9:AC47)</f>
        <v>0.18</v>
      </c>
      <c r="P8" s="235"/>
      <c r="Q8" s="235">
        <f>SUM(AD9:AD47)</f>
        <v>0</v>
      </c>
      <c r="R8" s="236"/>
      <c r="S8" s="236"/>
      <c r="T8" s="236"/>
      <c r="U8" s="236"/>
      <c r="V8" s="236">
        <f>SUM(AE9:AE47)</f>
        <v>273.28000000000003</v>
      </c>
      <c r="W8" s="236"/>
      <c r="X8" s="236"/>
      <c r="Y8" s="236"/>
      <c r="AG8" t="s">
        <v>108</v>
      </c>
    </row>
    <row r="9" spans="1:60" outlineLevel="1" x14ac:dyDescent="0.25">
      <c r="A9" s="237" t="s">
        <v>107</v>
      </c>
      <c r="B9" s="238" t="s">
        <v>76</v>
      </c>
      <c r="C9" s="269" t="s">
        <v>33</v>
      </c>
      <c r="D9" s="239"/>
      <c r="E9" s="240"/>
      <c r="F9" s="241"/>
      <c r="G9" s="241">
        <f>SUM(AF10:AF24)</f>
        <v>0</v>
      </c>
      <c r="H9" s="242"/>
      <c r="I9" s="243">
        <f>SUM(Z10:Z24)</f>
        <v>0</v>
      </c>
      <c r="J9" s="241"/>
      <c r="K9" s="244">
        <f>SUM(AA10:AA24)</f>
        <v>0</v>
      </c>
      <c r="L9" s="236"/>
      <c r="M9" s="236">
        <f>SUM(AB10:AB24)</f>
        <v>0</v>
      </c>
      <c r="N9" s="235"/>
      <c r="O9" s="235">
        <f>SUM(AC10:AC24)</f>
        <v>0</v>
      </c>
      <c r="P9" s="235"/>
      <c r="Q9" s="235">
        <f>SUM(AD10:AD24)</f>
        <v>0</v>
      </c>
      <c r="R9" s="236"/>
      <c r="S9" s="236"/>
      <c r="T9" s="236"/>
      <c r="U9" s="236"/>
      <c r="V9" s="236">
        <f>SUM(AE10:AE24)</f>
        <v>273.28000000000003</v>
      </c>
      <c r="W9" s="236"/>
      <c r="X9" s="236"/>
      <c r="Y9" s="236"/>
      <c r="Z9" s="256"/>
      <c r="AA9" s="256"/>
      <c r="AB9" s="256"/>
      <c r="AC9" s="256"/>
      <c r="AD9" s="256"/>
      <c r="AE9" s="256"/>
      <c r="AF9" s="256"/>
      <c r="AG9" s="256" t="s">
        <v>108</v>
      </c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</row>
    <row r="10" spans="1:60" outlineLevel="2" x14ac:dyDescent="0.25">
      <c r="A10" s="257">
        <v>9</v>
      </c>
      <c r="B10" s="258" t="s">
        <v>109</v>
      </c>
      <c r="C10" s="270" t="s">
        <v>110</v>
      </c>
      <c r="D10" s="259" t="s">
        <v>111</v>
      </c>
      <c r="E10" s="260">
        <v>92</v>
      </c>
      <c r="F10" s="261">
        <f>H10+J10</f>
        <v>0</v>
      </c>
      <c r="G10" s="261">
        <f>ROUND(E10*F10,2)</f>
        <v>0</v>
      </c>
      <c r="H10" s="262"/>
      <c r="I10" s="263">
        <f>ROUND(E10*H10,2)</f>
        <v>0</v>
      </c>
      <c r="J10" s="264"/>
      <c r="K10" s="265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112</v>
      </c>
      <c r="T10" s="232" t="s">
        <v>112</v>
      </c>
      <c r="U10" s="232">
        <v>1.1439999999999999</v>
      </c>
      <c r="V10" s="232">
        <f>ROUND(E10*U10,2)</f>
        <v>105.25</v>
      </c>
      <c r="W10" s="232"/>
      <c r="X10" s="232" t="s">
        <v>113</v>
      </c>
      <c r="Y10" s="232" t="s">
        <v>114</v>
      </c>
      <c r="Z10" s="254">
        <f>I10</f>
        <v>0</v>
      </c>
      <c r="AA10" s="254">
        <f>K10</f>
        <v>0</v>
      </c>
      <c r="AB10" s="254">
        <f>M10</f>
        <v>0</v>
      </c>
      <c r="AC10" s="255">
        <f>O10</f>
        <v>0</v>
      </c>
      <c r="AD10" s="255">
        <f>Q10</f>
        <v>0</v>
      </c>
      <c r="AE10" s="254">
        <f>V10</f>
        <v>105.25</v>
      </c>
      <c r="AF10" s="254">
        <f>G10</f>
        <v>0</v>
      </c>
      <c r="AG10" s="256" t="s">
        <v>115</v>
      </c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</row>
    <row r="11" spans="1:60" outlineLevel="3" x14ac:dyDescent="0.25">
      <c r="A11" s="229"/>
      <c r="B11" s="230"/>
      <c r="C11" s="271" t="s">
        <v>116</v>
      </c>
      <c r="D11" s="266"/>
      <c r="E11" s="267">
        <v>57</v>
      </c>
      <c r="F11" s="232"/>
      <c r="G11" s="232"/>
      <c r="H11" s="233"/>
      <c r="I11" s="234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56"/>
      <c r="AA11" s="256"/>
      <c r="AB11" s="256"/>
      <c r="AC11" s="256"/>
      <c r="AD11" s="256"/>
      <c r="AE11" s="256"/>
      <c r="AF11" s="256"/>
      <c r="AG11" s="256" t="s">
        <v>117</v>
      </c>
      <c r="AH11" s="256">
        <v>5</v>
      </c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</row>
    <row r="12" spans="1:60" outlineLevel="4" x14ac:dyDescent="0.25">
      <c r="A12" s="229"/>
      <c r="B12" s="230"/>
      <c r="C12" s="271" t="s">
        <v>118</v>
      </c>
      <c r="D12" s="266"/>
      <c r="E12" s="267">
        <v>13</v>
      </c>
      <c r="F12" s="232"/>
      <c r="G12" s="232"/>
      <c r="H12" s="233"/>
      <c r="I12" s="234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56"/>
      <c r="AA12" s="256"/>
      <c r="AB12" s="256"/>
      <c r="AC12" s="256"/>
      <c r="AD12" s="256"/>
      <c r="AE12" s="256"/>
      <c r="AF12" s="256"/>
      <c r="AG12" s="256" t="s">
        <v>117</v>
      </c>
      <c r="AH12" s="256">
        <v>5</v>
      </c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</row>
    <row r="13" spans="1:60" outlineLevel="4" x14ac:dyDescent="0.25">
      <c r="A13" s="229"/>
      <c r="B13" s="230"/>
      <c r="C13" s="271" t="s">
        <v>119</v>
      </c>
      <c r="D13" s="266"/>
      <c r="E13" s="267">
        <v>4</v>
      </c>
      <c r="F13" s="232"/>
      <c r="G13" s="232"/>
      <c r="H13" s="233"/>
      <c r="I13" s="234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56"/>
      <c r="AA13" s="256"/>
      <c r="AB13" s="256"/>
      <c r="AC13" s="256"/>
      <c r="AD13" s="256"/>
      <c r="AE13" s="256"/>
      <c r="AF13" s="256"/>
      <c r="AG13" s="256" t="s">
        <v>117</v>
      </c>
      <c r="AH13" s="256">
        <v>5</v>
      </c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</row>
    <row r="14" spans="1:60" outlineLevel="4" x14ac:dyDescent="0.25">
      <c r="A14" s="229"/>
      <c r="B14" s="230"/>
      <c r="C14" s="271" t="s">
        <v>120</v>
      </c>
      <c r="D14" s="266"/>
      <c r="E14" s="267">
        <v>12</v>
      </c>
      <c r="F14" s="232"/>
      <c r="G14" s="232"/>
      <c r="H14" s="233"/>
      <c r="I14" s="234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56"/>
      <c r="AA14" s="256"/>
      <c r="AB14" s="256"/>
      <c r="AC14" s="256"/>
      <c r="AD14" s="256"/>
      <c r="AE14" s="256"/>
      <c r="AF14" s="256"/>
      <c r="AG14" s="256" t="s">
        <v>117</v>
      </c>
      <c r="AH14" s="256">
        <v>5</v>
      </c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</row>
    <row r="15" spans="1:60" outlineLevel="4" x14ac:dyDescent="0.25">
      <c r="A15" s="229"/>
      <c r="B15" s="230"/>
      <c r="C15" s="271" t="s">
        <v>121</v>
      </c>
      <c r="D15" s="266"/>
      <c r="E15" s="267">
        <v>6</v>
      </c>
      <c r="F15" s="232"/>
      <c r="G15" s="232"/>
      <c r="H15" s="233"/>
      <c r="I15" s="234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56"/>
      <c r="AA15" s="256"/>
      <c r="AB15" s="256"/>
      <c r="AC15" s="256"/>
      <c r="AD15" s="256"/>
      <c r="AE15" s="256"/>
      <c r="AF15" s="256"/>
      <c r="AG15" s="256" t="s">
        <v>117</v>
      </c>
      <c r="AH15" s="256">
        <v>5</v>
      </c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</row>
    <row r="16" spans="1:60" outlineLevel="2" x14ac:dyDescent="0.25">
      <c r="A16" s="257">
        <v>10</v>
      </c>
      <c r="B16" s="258" t="s">
        <v>122</v>
      </c>
      <c r="C16" s="270" t="s">
        <v>123</v>
      </c>
      <c r="D16" s="259" t="s">
        <v>111</v>
      </c>
      <c r="E16" s="260">
        <v>24</v>
      </c>
      <c r="F16" s="261">
        <f>H16+J16</f>
        <v>0</v>
      </c>
      <c r="G16" s="261">
        <f>ROUND(E16*F16,2)</f>
        <v>0</v>
      </c>
      <c r="H16" s="262"/>
      <c r="I16" s="263">
        <f>ROUND(E16*H16,2)</f>
        <v>0</v>
      </c>
      <c r="J16" s="264"/>
      <c r="K16" s="265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112</v>
      </c>
      <c r="T16" s="232" t="s">
        <v>112</v>
      </c>
      <c r="U16" s="232">
        <v>1.17</v>
      </c>
      <c r="V16" s="232">
        <f>ROUND(E16*U16,2)</f>
        <v>28.08</v>
      </c>
      <c r="W16" s="232"/>
      <c r="X16" s="232" t="s">
        <v>113</v>
      </c>
      <c r="Y16" s="232" t="s">
        <v>114</v>
      </c>
      <c r="Z16" s="254">
        <f>I16</f>
        <v>0</v>
      </c>
      <c r="AA16" s="254">
        <f>K16</f>
        <v>0</v>
      </c>
      <c r="AB16" s="254">
        <f>M16</f>
        <v>0</v>
      </c>
      <c r="AC16" s="255">
        <f>O16</f>
        <v>0</v>
      </c>
      <c r="AD16" s="255">
        <f>Q16</f>
        <v>0</v>
      </c>
      <c r="AE16" s="254">
        <f>V16</f>
        <v>28.08</v>
      </c>
      <c r="AF16" s="254">
        <f>G16</f>
        <v>0</v>
      </c>
      <c r="AG16" s="256" t="s">
        <v>115</v>
      </c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</row>
    <row r="17" spans="1:60" outlineLevel="3" x14ac:dyDescent="0.25">
      <c r="A17" s="229"/>
      <c r="B17" s="230"/>
      <c r="C17" s="271" t="s">
        <v>124</v>
      </c>
      <c r="D17" s="266"/>
      <c r="E17" s="267">
        <v>4</v>
      </c>
      <c r="F17" s="232"/>
      <c r="G17" s="232"/>
      <c r="H17" s="233"/>
      <c r="I17" s="234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56"/>
      <c r="AA17" s="256"/>
      <c r="AB17" s="256"/>
      <c r="AC17" s="256"/>
      <c r="AD17" s="256"/>
      <c r="AE17" s="256"/>
      <c r="AF17" s="256"/>
      <c r="AG17" s="256" t="s">
        <v>117</v>
      </c>
      <c r="AH17" s="256">
        <v>5</v>
      </c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</row>
    <row r="18" spans="1:60" outlineLevel="4" x14ac:dyDescent="0.25">
      <c r="A18" s="229"/>
      <c r="B18" s="230"/>
      <c r="C18" s="271" t="s">
        <v>125</v>
      </c>
      <c r="D18" s="266"/>
      <c r="E18" s="267">
        <v>7</v>
      </c>
      <c r="F18" s="232"/>
      <c r="G18" s="232"/>
      <c r="H18" s="233"/>
      <c r="I18" s="234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56"/>
      <c r="AA18" s="256"/>
      <c r="AB18" s="256"/>
      <c r="AC18" s="256"/>
      <c r="AD18" s="256"/>
      <c r="AE18" s="256"/>
      <c r="AF18" s="256"/>
      <c r="AG18" s="256" t="s">
        <v>117</v>
      </c>
      <c r="AH18" s="256">
        <v>5</v>
      </c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</row>
    <row r="19" spans="1:60" outlineLevel="4" x14ac:dyDescent="0.25">
      <c r="A19" s="229"/>
      <c r="B19" s="230"/>
      <c r="C19" s="271" t="s">
        <v>126</v>
      </c>
      <c r="D19" s="266"/>
      <c r="E19" s="267">
        <v>13</v>
      </c>
      <c r="F19" s="232"/>
      <c r="G19" s="232"/>
      <c r="H19" s="233"/>
      <c r="I19" s="234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56"/>
      <c r="AA19" s="256"/>
      <c r="AB19" s="256"/>
      <c r="AC19" s="256"/>
      <c r="AD19" s="256"/>
      <c r="AE19" s="256"/>
      <c r="AF19" s="256"/>
      <c r="AG19" s="256" t="s">
        <v>117</v>
      </c>
      <c r="AH19" s="256">
        <v>5</v>
      </c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</row>
    <row r="20" spans="1:60" outlineLevel="2" x14ac:dyDescent="0.25">
      <c r="A20" s="245">
        <v>11</v>
      </c>
      <c r="B20" s="246" t="s">
        <v>127</v>
      </c>
      <c r="C20" s="272" t="s">
        <v>128</v>
      </c>
      <c r="D20" s="247" t="s">
        <v>111</v>
      </c>
      <c r="E20" s="248">
        <v>114</v>
      </c>
      <c r="F20" s="249">
        <f>H20+J20</f>
        <v>0</v>
      </c>
      <c r="G20" s="249">
        <f>ROUND(E20*F20,2)</f>
        <v>0</v>
      </c>
      <c r="H20" s="250"/>
      <c r="I20" s="251">
        <f>ROUND(E20*H20,2)</f>
        <v>0</v>
      </c>
      <c r="J20" s="252"/>
      <c r="K20" s="253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129</v>
      </c>
      <c r="T20" s="232" t="s">
        <v>130</v>
      </c>
      <c r="U20" s="232">
        <v>0.27600000000000002</v>
      </c>
      <c r="V20" s="232">
        <f>ROUND(E20*U20,2)</f>
        <v>31.46</v>
      </c>
      <c r="W20" s="232"/>
      <c r="X20" s="232" t="s">
        <v>113</v>
      </c>
      <c r="Y20" s="232" t="s">
        <v>114</v>
      </c>
      <c r="Z20" s="254">
        <f>I20</f>
        <v>0</v>
      </c>
      <c r="AA20" s="254">
        <f>K20</f>
        <v>0</v>
      </c>
      <c r="AB20" s="254">
        <f>M20</f>
        <v>0</v>
      </c>
      <c r="AC20" s="255">
        <f>O20</f>
        <v>0</v>
      </c>
      <c r="AD20" s="255">
        <f>Q20</f>
        <v>0</v>
      </c>
      <c r="AE20" s="254">
        <f>V20</f>
        <v>31.46</v>
      </c>
      <c r="AF20" s="254">
        <f>G20</f>
        <v>0</v>
      </c>
      <c r="AG20" s="256" t="s">
        <v>115</v>
      </c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</row>
    <row r="21" spans="1:60" outlineLevel="2" x14ac:dyDescent="0.25">
      <c r="A21" s="245">
        <v>13</v>
      </c>
      <c r="B21" s="246" t="s">
        <v>131</v>
      </c>
      <c r="C21" s="272" t="s">
        <v>132</v>
      </c>
      <c r="D21" s="247" t="s">
        <v>111</v>
      </c>
      <c r="E21" s="248">
        <v>22</v>
      </c>
      <c r="F21" s="249">
        <f>H21+J21</f>
        <v>0</v>
      </c>
      <c r="G21" s="249">
        <f>ROUND(E21*F21,2)</f>
        <v>0</v>
      </c>
      <c r="H21" s="250"/>
      <c r="I21" s="251">
        <f>ROUND(E21*H21,2)</f>
        <v>0</v>
      </c>
      <c r="J21" s="252"/>
      <c r="K21" s="253">
        <f>ROUND(E21*J21,2)</f>
        <v>0</v>
      </c>
      <c r="L21" s="232">
        <v>21</v>
      </c>
      <c r="M21" s="232">
        <f>G21*(1+L21/100)</f>
        <v>0</v>
      </c>
      <c r="N21" s="231">
        <v>2.0000000000000001E-4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129</v>
      </c>
      <c r="T21" s="232" t="s">
        <v>130</v>
      </c>
      <c r="U21" s="232">
        <v>0.4</v>
      </c>
      <c r="V21" s="232">
        <f>ROUND(E21*U21,2)</f>
        <v>8.8000000000000007</v>
      </c>
      <c r="W21" s="232"/>
      <c r="X21" s="232" t="s">
        <v>113</v>
      </c>
      <c r="Y21" s="232" t="s">
        <v>114</v>
      </c>
      <c r="Z21" s="254">
        <f>I21</f>
        <v>0</v>
      </c>
      <c r="AA21" s="254">
        <f>K21</f>
        <v>0</v>
      </c>
      <c r="AB21" s="254">
        <f>M21</f>
        <v>0</v>
      </c>
      <c r="AC21" s="255">
        <f>O21</f>
        <v>0</v>
      </c>
      <c r="AD21" s="255">
        <f>Q21</f>
        <v>0</v>
      </c>
      <c r="AE21" s="254">
        <f>V21</f>
        <v>8.8000000000000007</v>
      </c>
      <c r="AF21" s="254">
        <f>G21</f>
        <v>0</v>
      </c>
      <c r="AG21" s="256" t="s">
        <v>115</v>
      </c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</row>
    <row r="22" spans="1:60" outlineLevel="2" x14ac:dyDescent="0.25">
      <c r="A22" s="245">
        <v>15</v>
      </c>
      <c r="B22" s="246" t="s">
        <v>133</v>
      </c>
      <c r="C22" s="272" t="s">
        <v>134</v>
      </c>
      <c r="D22" s="247" t="s">
        <v>135</v>
      </c>
      <c r="E22" s="248">
        <v>850</v>
      </c>
      <c r="F22" s="249">
        <f>H22+J22</f>
        <v>0</v>
      </c>
      <c r="G22" s="249">
        <f>ROUND(E22*F22,2)</f>
        <v>0</v>
      </c>
      <c r="H22" s="250"/>
      <c r="I22" s="251">
        <f>ROUND(E22*H22,2)</f>
        <v>0</v>
      </c>
      <c r="J22" s="252"/>
      <c r="K22" s="253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112</v>
      </c>
      <c r="T22" s="232" t="s">
        <v>112</v>
      </c>
      <c r="U22" s="232">
        <v>9.955E-2</v>
      </c>
      <c r="V22" s="232">
        <f>ROUND(E22*U22,2)</f>
        <v>84.62</v>
      </c>
      <c r="W22" s="232"/>
      <c r="X22" s="232" t="s">
        <v>113</v>
      </c>
      <c r="Y22" s="232" t="s">
        <v>114</v>
      </c>
      <c r="Z22" s="254">
        <f>I22</f>
        <v>0</v>
      </c>
      <c r="AA22" s="254">
        <f>K22</f>
        <v>0</v>
      </c>
      <c r="AB22" s="254">
        <f>M22</f>
        <v>0</v>
      </c>
      <c r="AC22" s="255">
        <f>O22</f>
        <v>0</v>
      </c>
      <c r="AD22" s="255">
        <f>Q22</f>
        <v>0</v>
      </c>
      <c r="AE22" s="254">
        <f>V22</f>
        <v>84.62</v>
      </c>
      <c r="AF22" s="254">
        <f>G22</f>
        <v>0</v>
      </c>
      <c r="AG22" s="256" t="s">
        <v>115</v>
      </c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</row>
    <row r="23" spans="1:60" outlineLevel="2" x14ac:dyDescent="0.25">
      <c r="A23" s="245">
        <v>17</v>
      </c>
      <c r="B23" s="246" t="s">
        <v>136</v>
      </c>
      <c r="C23" s="272" t="s">
        <v>137</v>
      </c>
      <c r="D23" s="247" t="s">
        <v>111</v>
      </c>
      <c r="E23" s="248">
        <v>10</v>
      </c>
      <c r="F23" s="249">
        <f>H23+J23</f>
        <v>0</v>
      </c>
      <c r="G23" s="249">
        <f>ROUND(E23*F23,2)</f>
        <v>0</v>
      </c>
      <c r="H23" s="250"/>
      <c r="I23" s="251">
        <f>ROUND(E23*H23,2)</f>
        <v>0</v>
      </c>
      <c r="J23" s="252"/>
      <c r="K23" s="253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112</v>
      </c>
      <c r="T23" s="232" t="s">
        <v>138</v>
      </c>
      <c r="U23" s="232">
        <v>1.37</v>
      </c>
      <c r="V23" s="232">
        <f>ROUND(E23*U23,2)</f>
        <v>13.7</v>
      </c>
      <c r="W23" s="232"/>
      <c r="X23" s="232" t="s">
        <v>113</v>
      </c>
      <c r="Y23" s="232" t="s">
        <v>114</v>
      </c>
      <c r="Z23" s="254">
        <f>I23</f>
        <v>0</v>
      </c>
      <c r="AA23" s="254">
        <f>K23</f>
        <v>0</v>
      </c>
      <c r="AB23" s="254">
        <f>M23</f>
        <v>0</v>
      </c>
      <c r="AC23" s="255">
        <f>O23</f>
        <v>0</v>
      </c>
      <c r="AD23" s="255">
        <f>Q23</f>
        <v>0</v>
      </c>
      <c r="AE23" s="254">
        <f>V23</f>
        <v>13.7</v>
      </c>
      <c r="AF23" s="254">
        <f>G23</f>
        <v>0</v>
      </c>
      <c r="AG23" s="256" t="s">
        <v>115</v>
      </c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</row>
    <row r="24" spans="1:60" outlineLevel="2" x14ac:dyDescent="0.25">
      <c r="A24" s="245">
        <v>27</v>
      </c>
      <c r="B24" s="246" t="s">
        <v>139</v>
      </c>
      <c r="C24" s="272" t="s">
        <v>140</v>
      </c>
      <c r="D24" s="247" t="s">
        <v>141</v>
      </c>
      <c r="E24" s="248">
        <v>1</v>
      </c>
      <c r="F24" s="249">
        <f>H24+J24</f>
        <v>0</v>
      </c>
      <c r="G24" s="249">
        <f>ROUND(E24*F24,2)</f>
        <v>0</v>
      </c>
      <c r="H24" s="250"/>
      <c r="I24" s="251">
        <f>ROUND(E24*H24,2)</f>
        <v>0</v>
      </c>
      <c r="J24" s="252"/>
      <c r="K24" s="253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129</v>
      </c>
      <c r="T24" s="232" t="s">
        <v>130</v>
      </c>
      <c r="U24" s="232">
        <v>1.37</v>
      </c>
      <c r="V24" s="232">
        <f>ROUND(E24*U24,2)</f>
        <v>1.37</v>
      </c>
      <c r="W24" s="232"/>
      <c r="X24" s="232" t="s">
        <v>113</v>
      </c>
      <c r="Y24" s="232" t="s">
        <v>114</v>
      </c>
      <c r="Z24" s="254">
        <f>I24</f>
        <v>0</v>
      </c>
      <c r="AA24" s="254">
        <f>K24</f>
        <v>0</v>
      </c>
      <c r="AB24" s="254">
        <f>M24</f>
        <v>0</v>
      </c>
      <c r="AC24" s="255">
        <f>O24</f>
        <v>0</v>
      </c>
      <c r="AD24" s="255">
        <f>Q24</f>
        <v>0</v>
      </c>
      <c r="AE24" s="254">
        <f>V24</f>
        <v>1.37</v>
      </c>
      <c r="AF24" s="254">
        <f>G24</f>
        <v>0</v>
      </c>
      <c r="AG24" s="256" t="s">
        <v>115</v>
      </c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</row>
    <row r="25" spans="1:60" outlineLevel="1" x14ac:dyDescent="0.25">
      <c r="A25" s="237" t="s">
        <v>107</v>
      </c>
      <c r="B25" s="238" t="s">
        <v>77</v>
      </c>
      <c r="C25" s="269" t="s">
        <v>78</v>
      </c>
      <c r="D25" s="239"/>
      <c r="E25" s="240"/>
      <c r="F25" s="241"/>
      <c r="G25" s="241">
        <f>SUM(AF26:AF37)</f>
        <v>0</v>
      </c>
      <c r="H25" s="242"/>
      <c r="I25" s="243">
        <f>SUM(Z26:Z37)</f>
        <v>0</v>
      </c>
      <c r="J25" s="241"/>
      <c r="K25" s="244">
        <f>SUM(AA26:AA37)</f>
        <v>0</v>
      </c>
      <c r="L25" s="236"/>
      <c r="M25" s="236">
        <f>SUM(AB26:AB37)</f>
        <v>0</v>
      </c>
      <c r="N25" s="235"/>
      <c r="O25" s="235">
        <f>SUM(AC26:AC37)</f>
        <v>0.18</v>
      </c>
      <c r="P25" s="235"/>
      <c r="Q25" s="235">
        <f>SUM(AD26:AD37)</f>
        <v>0</v>
      </c>
      <c r="R25" s="236"/>
      <c r="S25" s="236"/>
      <c r="T25" s="236"/>
      <c r="U25" s="236"/>
      <c r="V25" s="236">
        <f>SUM(AE26:AE37)</f>
        <v>0</v>
      </c>
      <c r="W25" s="236"/>
      <c r="X25" s="236"/>
      <c r="Y25" s="236"/>
      <c r="Z25" s="256"/>
      <c r="AA25" s="256"/>
      <c r="AB25" s="256"/>
      <c r="AC25" s="256"/>
      <c r="AD25" s="256"/>
      <c r="AE25" s="256"/>
      <c r="AF25" s="256"/>
      <c r="AG25" s="256" t="s">
        <v>108</v>
      </c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</row>
    <row r="26" spans="1:60" ht="20" outlineLevel="2" x14ac:dyDescent="0.25">
      <c r="A26" s="245">
        <v>1</v>
      </c>
      <c r="B26" s="246" t="s">
        <v>142</v>
      </c>
      <c r="C26" s="272" t="s">
        <v>143</v>
      </c>
      <c r="D26" s="247" t="s">
        <v>144</v>
      </c>
      <c r="E26" s="248">
        <v>57</v>
      </c>
      <c r="F26" s="249">
        <f>H26+J26</f>
        <v>0</v>
      </c>
      <c r="G26" s="249">
        <f>ROUND(E26*F26,2)</f>
        <v>0</v>
      </c>
      <c r="H26" s="250"/>
      <c r="I26" s="251">
        <f>ROUND(E26*H26,2)</f>
        <v>0</v>
      </c>
      <c r="J26" s="252"/>
      <c r="K26" s="253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129</v>
      </c>
      <c r="T26" s="232" t="s">
        <v>130</v>
      </c>
      <c r="U26" s="232">
        <v>0</v>
      </c>
      <c r="V26" s="232">
        <f>ROUND(E26*U26,2)</f>
        <v>0</v>
      </c>
      <c r="W26" s="232"/>
      <c r="X26" s="232" t="s">
        <v>78</v>
      </c>
      <c r="Y26" s="232" t="s">
        <v>114</v>
      </c>
      <c r="Z26" s="254">
        <f>I26</f>
        <v>0</v>
      </c>
      <c r="AA26" s="254">
        <f>K26</f>
        <v>0</v>
      </c>
      <c r="AB26" s="254">
        <f>M26</f>
        <v>0</v>
      </c>
      <c r="AC26" s="255">
        <f>O26</f>
        <v>0</v>
      </c>
      <c r="AD26" s="255">
        <f>Q26</f>
        <v>0</v>
      </c>
      <c r="AE26" s="254">
        <f>V26</f>
        <v>0</v>
      </c>
      <c r="AF26" s="254">
        <f>G26</f>
        <v>0</v>
      </c>
      <c r="AG26" s="256" t="s">
        <v>145</v>
      </c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</row>
    <row r="27" spans="1:60" ht="20" outlineLevel="2" x14ac:dyDescent="0.25">
      <c r="A27" s="245">
        <v>2</v>
      </c>
      <c r="B27" s="246" t="s">
        <v>146</v>
      </c>
      <c r="C27" s="272" t="s">
        <v>147</v>
      </c>
      <c r="D27" s="247" t="s">
        <v>144</v>
      </c>
      <c r="E27" s="248">
        <v>4</v>
      </c>
      <c r="F27" s="249">
        <f>H27+J27</f>
        <v>0</v>
      </c>
      <c r="G27" s="249">
        <f>ROUND(E27*F27,2)</f>
        <v>0</v>
      </c>
      <c r="H27" s="250"/>
      <c r="I27" s="251">
        <f>ROUND(E27*H27,2)</f>
        <v>0</v>
      </c>
      <c r="J27" s="252"/>
      <c r="K27" s="253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129</v>
      </c>
      <c r="T27" s="232" t="s">
        <v>130</v>
      </c>
      <c r="U27" s="232">
        <v>0</v>
      </c>
      <c r="V27" s="232">
        <f>ROUND(E27*U27,2)</f>
        <v>0</v>
      </c>
      <c r="W27" s="232"/>
      <c r="X27" s="232" t="s">
        <v>78</v>
      </c>
      <c r="Y27" s="232" t="s">
        <v>114</v>
      </c>
      <c r="Z27" s="254">
        <f>I27</f>
        <v>0</v>
      </c>
      <c r="AA27" s="254">
        <f>K27</f>
        <v>0</v>
      </c>
      <c r="AB27" s="254">
        <f>M27</f>
        <v>0</v>
      </c>
      <c r="AC27" s="255">
        <f>O27</f>
        <v>0</v>
      </c>
      <c r="AD27" s="255">
        <f>Q27</f>
        <v>0</v>
      </c>
      <c r="AE27" s="254">
        <f>V27</f>
        <v>0</v>
      </c>
      <c r="AF27" s="254">
        <f>G27</f>
        <v>0</v>
      </c>
      <c r="AG27" s="256" t="s">
        <v>145</v>
      </c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</row>
    <row r="28" spans="1:60" ht="20" outlineLevel="2" x14ac:dyDescent="0.25">
      <c r="A28" s="245">
        <v>3</v>
      </c>
      <c r="B28" s="246" t="s">
        <v>148</v>
      </c>
      <c r="C28" s="272" t="s">
        <v>149</v>
      </c>
      <c r="D28" s="247" t="s">
        <v>144</v>
      </c>
      <c r="E28" s="248">
        <v>7</v>
      </c>
      <c r="F28" s="249">
        <f>H28+J28</f>
        <v>0</v>
      </c>
      <c r="G28" s="249">
        <f>ROUND(E28*F28,2)</f>
        <v>0</v>
      </c>
      <c r="H28" s="250"/>
      <c r="I28" s="251">
        <f>ROUND(E28*H28,2)</f>
        <v>0</v>
      </c>
      <c r="J28" s="252"/>
      <c r="K28" s="253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129</v>
      </c>
      <c r="T28" s="232" t="s">
        <v>130</v>
      </c>
      <c r="U28" s="232">
        <v>0</v>
      </c>
      <c r="V28" s="232">
        <f>ROUND(E28*U28,2)</f>
        <v>0</v>
      </c>
      <c r="W28" s="232"/>
      <c r="X28" s="232" t="s">
        <v>78</v>
      </c>
      <c r="Y28" s="232" t="s">
        <v>114</v>
      </c>
      <c r="Z28" s="254">
        <f>I28</f>
        <v>0</v>
      </c>
      <c r="AA28" s="254">
        <f>K28</f>
        <v>0</v>
      </c>
      <c r="AB28" s="254">
        <f>M28</f>
        <v>0</v>
      </c>
      <c r="AC28" s="255">
        <f>O28</f>
        <v>0</v>
      </c>
      <c r="AD28" s="255">
        <f>Q28</f>
        <v>0</v>
      </c>
      <c r="AE28" s="254">
        <f>V28</f>
        <v>0</v>
      </c>
      <c r="AF28" s="254">
        <f>G28</f>
        <v>0</v>
      </c>
      <c r="AG28" s="256" t="s">
        <v>145</v>
      </c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</row>
    <row r="29" spans="1:60" ht="20" outlineLevel="2" x14ac:dyDescent="0.25">
      <c r="A29" s="245">
        <v>4</v>
      </c>
      <c r="B29" s="246" t="s">
        <v>150</v>
      </c>
      <c r="C29" s="272" t="s">
        <v>151</v>
      </c>
      <c r="D29" s="247" t="s">
        <v>144</v>
      </c>
      <c r="E29" s="248">
        <v>13</v>
      </c>
      <c r="F29" s="249">
        <f>H29+J29</f>
        <v>0</v>
      </c>
      <c r="G29" s="249">
        <f>ROUND(E29*F29,2)</f>
        <v>0</v>
      </c>
      <c r="H29" s="250"/>
      <c r="I29" s="251">
        <f>ROUND(E29*H29,2)</f>
        <v>0</v>
      </c>
      <c r="J29" s="252"/>
      <c r="K29" s="253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129</v>
      </c>
      <c r="T29" s="232" t="s">
        <v>130</v>
      </c>
      <c r="U29" s="232">
        <v>0</v>
      </c>
      <c r="V29" s="232">
        <f>ROUND(E29*U29,2)</f>
        <v>0</v>
      </c>
      <c r="W29" s="232"/>
      <c r="X29" s="232" t="s">
        <v>78</v>
      </c>
      <c r="Y29" s="232" t="s">
        <v>114</v>
      </c>
      <c r="Z29" s="254">
        <f>I29</f>
        <v>0</v>
      </c>
      <c r="AA29" s="254">
        <f>K29</f>
        <v>0</v>
      </c>
      <c r="AB29" s="254">
        <f>M29</f>
        <v>0</v>
      </c>
      <c r="AC29" s="255">
        <f>O29</f>
        <v>0</v>
      </c>
      <c r="AD29" s="255">
        <f>Q29</f>
        <v>0</v>
      </c>
      <c r="AE29" s="254">
        <f>V29</f>
        <v>0</v>
      </c>
      <c r="AF29" s="254">
        <f>G29</f>
        <v>0</v>
      </c>
      <c r="AG29" s="256" t="s">
        <v>145</v>
      </c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</row>
    <row r="30" spans="1:60" ht="20" outlineLevel="2" x14ac:dyDescent="0.25">
      <c r="A30" s="245">
        <v>5</v>
      </c>
      <c r="B30" s="246" t="s">
        <v>152</v>
      </c>
      <c r="C30" s="272" t="s">
        <v>153</v>
      </c>
      <c r="D30" s="247" t="s">
        <v>144</v>
      </c>
      <c r="E30" s="248">
        <v>13</v>
      </c>
      <c r="F30" s="249">
        <f>H30+J30</f>
        <v>0</v>
      </c>
      <c r="G30" s="249">
        <f>ROUND(E30*F30,2)</f>
        <v>0</v>
      </c>
      <c r="H30" s="250"/>
      <c r="I30" s="251">
        <f>ROUND(E30*H30,2)</f>
        <v>0</v>
      </c>
      <c r="J30" s="252"/>
      <c r="K30" s="253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129</v>
      </c>
      <c r="T30" s="232" t="s">
        <v>130</v>
      </c>
      <c r="U30" s="232">
        <v>0</v>
      </c>
      <c r="V30" s="232">
        <f>ROUND(E30*U30,2)</f>
        <v>0</v>
      </c>
      <c r="W30" s="232"/>
      <c r="X30" s="232" t="s">
        <v>78</v>
      </c>
      <c r="Y30" s="232" t="s">
        <v>114</v>
      </c>
      <c r="Z30" s="254">
        <f>I30</f>
        <v>0</v>
      </c>
      <c r="AA30" s="254">
        <f>K30</f>
        <v>0</v>
      </c>
      <c r="AB30" s="254">
        <f>M30</f>
        <v>0</v>
      </c>
      <c r="AC30" s="255">
        <f>O30</f>
        <v>0</v>
      </c>
      <c r="AD30" s="255">
        <f>Q30</f>
        <v>0</v>
      </c>
      <c r="AE30" s="254">
        <f>V30</f>
        <v>0</v>
      </c>
      <c r="AF30" s="254">
        <f>G30</f>
        <v>0</v>
      </c>
      <c r="AG30" s="256" t="s">
        <v>145</v>
      </c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</row>
    <row r="31" spans="1:60" ht="20" outlineLevel="2" x14ac:dyDescent="0.25">
      <c r="A31" s="245">
        <v>6</v>
      </c>
      <c r="B31" s="246" t="s">
        <v>154</v>
      </c>
      <c r="C31" s="272" t="s">
        <v>155</v>
      </c>
      <c r="D31" s="247" t="s">
        <v>144</v>
      </c>
      <c r="E31" s="248">
        <v>4</v>
      </c>
      <c r="F31" s="249">
        <f>H31+J31</f>
        <v>0</v>
      </c>
      <c r="G31" s="249">
        <f>ROUND(E31*F31,2)</f>
        <v>0</v>
      </c>
      <c r="H31" s="250"/>
      <c r="I31" s="251">
        <f>ROUND(E31*H31,2)</f>
        <v>0</v>
      </c>
      <c r="J31" s="252"/>
      <c r="K31" s="253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129</v>
      </c>
      <c r="T31" s="232" t="s">
        <v>130</v>
      </c>
      <c r="U31" s="232">
        <v>0</v>
      </c>
      <c r="V31" s="232">
        <f>ROUND(E31*U31,2)</f>
        <v>0</v>
      </c>
      <c r="W31" s="232"/>
      <c r="X31" s="232" t="s">
        <v>78</v>
      </c>
      <c r="Y31" s="232" t="s">
        <v>114</v>
      </c>
      <c r="Z31" s="254">
        <f>I31</f>
        <v>0</v>
      </c>
      <c r="AA31" s="254">
        <f>K31</f>
        <v>0</v>
      </c>
      <c r="AB31" s="254">
        <f>M31</f>
        <v>0</v>
      </c>
      <c r="AC31" s="255">
        <f>O31</f>
        <v>0</v>
      </c>
      <c r="AD31" s="255">
        <f>Q31</f>
        <v>0</v>
      </c>
      <c r="AE31" s="254">
        <f>V31</f>
        <v>0</v>
      </c>
      <c r="AF31" s="254">
        <f>G31</f>
        <v>0</v>
      </c>
      <c r="AG31" s="256" t="s">
        <v>156</v>
      </c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</row>
    <row r="32" spans="1:60" ht="20" outlineLevel="2" x14ac:dyDescent="0.25">
      <c r="A32" s="245">
        <v>7</v>
      </c>
      <c r="B32" s="246" t="s">
        <v>157</v>
      </c>
      <c r="C32" s="272" t="s">
        <v>158</v>
      </c>
      <c r="D32" s="247" t="s">
        <v>144</v>
      </c>
      <c r="E32" s="248">
        <v>12</v>
      </c>
      <c r="F32" s="249">
        <f>H32+J32</f>
        <v>0</v>
      </c>
      <c r="G32" s="249">
        <f>ROUND(E32*F32,2)</f>
        <v>0</v>
      </c>
      <c r="H32" s="250"/>
      <c r="I32" s="251">
        <f>ROUND(E32*H32,2)</f>
        <v>0</v>
      </c>
      <c r="J32" s="252"/>
      <c r="K32" s="253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129</v>
      </c>
      <c r="T32" s="232" t="s">
        <v>130</v>
      </c>
      <c r="U32" s="232">
        <v>0</v>
      </c>
      <c r="V32" s="232">
        <f>ROUND(E32*U32,2)</f>
        <v>0</v>
      </c>
      <c r="W32" s="232"/>
      <c r="X32" s="232" t="s">
        <v>78</v>
      </c>
      <c r="Y32" s="232" t="s">
        <v>114</v>
      </c>
      <c r="Z32" s="254">
        <f>I32</f>
        <v>0</v>
      </c>
      <c r="AA32" s="254">
        <f>K32</f>
        <v>0</v>
      </c>
      <c r="AB32" s="254">
        <f>M32</f>
        <v>0</v>
      </c>
      <c r="AC32" s="255">
        <f>O32</f>
        <v>0</v>
      </c>
      <c r="AD32" s="255">
        <f>Q32</f>
        <v>0</v>
      </c>
      <c r="AE32" s="254">
        <f>V32</f>
        <v>0</v>
      </c>
      <c r="AF32" s="254">
        <f>G32</f>
        <v>0</v>
      </c>
      <c r="AG32" s="256" t="s">
        <v>156</v>
      </c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</row>
    <row r="33" spans="1:60" ht="20" outlineLevel="2" x14ac:dyDescent="0.25">
      <c r="A33" s="245">
        <v>8</v>
      </c>
      <c r="B33" s="246" t="s">
        <v>159</v>
      </c>
      <c r="C33" s="272" t="s">
        <v>160</v>
      </c>
      <c r="D33" s="247" t="s">
        <v>144</v>
      </c>
      <c r="E33" s="248">
        <v>6</v>
      </c>
      <c r="F33" s="249">
        <f>H33+J33</f>
        <v>0</v>
      </c>
      <c r="G33" s="249">
        <f>ROUND(E33*F33,2)</f>
        <v>0</v>
      </c>
      <c r="H33" s="250"/>
      <c r="I33" s="251">
        <f>ROUND(E33*H33,2)</f>
        <v>0</v>
      </c>
      <c r="J33" s="252"/>
      <c r="K33" s="253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129</v>
      </c>
      <c r="T33" s="232" t="s">
        <v>130</v>
      </c>
      <c r="U33" s="232">
        <v>0</v>
      </c>
      <c r="V33" s="232">
        <f>ROUND(E33*U33,2)</f>
        <v>0</v>
      </c>
      <c r="W33" s="232"/>
      <c r="X33" s="232" t="s">
        <v>78</v>
      </c>
      <c r="Y33" s="232" t="s">
        <v>114</v>
      </c>
      <c r="Z33" s="254">
        <f>I33</f>
        <v>0</v>
      </c>
      <c r="AA33" s="254">
        <f>K33</f>
        <v>0</v>
      </c>
      <c r="AB33" s="254">
        <f>M33</f>
        <v>0</v>
      </c>
      <c r="AC33" s="255">
        <f>O33</f>
        <v>0</v>
      </c>
      <c r="AD33" s="255">
        <f>Q33</f>
        <v>0</v>
      </c>
      <c r="AE33" s="254">
        <f>V33</f>
        <v>0</v>
      </c>
      <c r="AF33" s="254">
        <f>G33</f>
        <v>0</v>
      </c>
      <c r="AG33" s="256" t="s">
        <v>156</v>
      </c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</row>
    <row r="34" spans="1:60" outlineLevel="2" x14ac:dyDescent="0.25">
      <c r="A34" s="245">
        <v>12</v>
      </c>
      <c r="B34" s="246" t="s">
        <v>161</v>
      </c>
      <c r="C34" s="272" t="s">
        <v>132</v>
      </c>
      <c r="D34" s="247" t="s">
        <v>111</v>
      </c>
      <c r="E34" s="248">
        <v>22</v>
      </c>
      <c r="F34" s="249">
        <f>H34+J34</f>
        <v>0</v>
      </c>
      <c r="G34" s="249">
        <f>ROUND(E34*F34,2)</f>
        <v>0</v>
      </c>
      <c r="H34" s="250"/>
      <c r="I34" s="251">
        <f>ROUND(E34*H34,2)</f>
        <v>0</v>
      </c>
      <c r="J34" s="252"/>
      <c r="K34" s="253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129</v>
      </c>
      <c r="T34" s="232" t="s">
        <v>112</v>
      </c>
      <c r="U34" s="232">
        <v>0</v>
      </c>
      <c r="V34" s="232">
        <f>ROUND(E34*U34,2)</f>
        <v>0</v>
      </c>
      <c r="W34" s="232"/>
      <c r="X34" s="232" t="s">
        <v>78</v>
      </c>
      <c r="Y34" s="232" t="s">
        <v>114</v>
      </c>
      <c r="Z34" s="254">
        <f>I34</f>
        <v>0</v>
      </c>
      <c r="AA34" s="254">
        <f>K34</f>
        <v>0</v>
      </c>
      <c r="AB34" s="254">
        <f>M34</f>
        <v>0</v>
      </c>
      <c r="AC34" s="255">
        <f>O34</f>
        <v>0</v>
      </c>
      <c r="AD34" s="255">
        <f>Q34</f>
        <v>0</v>
      </c>
      <c r="AE34" s="254">
        <f>V34</f>
        <v>0</v>
      </c>
      <c r="AF34" s="254">
        <f>G34</f>
        <v>0</v>
      </c>
      <c r="AG34" s="256" t="s">
        <v>145</v>
      </c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</row>
    <row r="35" spans="1:60" outlineLevel="2" x14ac:dyDescent="0.25">
      <c r="A35" s="245">
        <v>14</v>
      </c>
      <c r="B35" s="246" t="s">
        <v>162</v>
      </c>
      <c r="C35" s="272" t="s">
        <v>163</v>
      </c>
      <c r="D35" s="247" t="s">
        <v>135</v>
      </c>
      <c r="E35" s="248">
        <v>850</v>
      </c>
      <c r="F35" s="249">
        <f>H35+J35</f>
        <v>0</v>
      </c>
      <c r="G35" s="249">
        <f>ROUND(E35*F35,2)</f>
        <v>0</v>
      </c>
      <c r="H35" s="250"/>
      <c r="I35" s="251">
        <f>ROUND(E35*H35,2)</f>
        <v>0</v>
      </c>
      <c r="J35" s="252"/>
      <c r="K35" s="253">
        <f>ROUND(E35*J35,2)</f>
        <v>0</v>
      </c>
      <c r="L35" s="232">
        <v>21</v>
      </c>
      <c r="M35" s="232">
        <f>G35*(1+L35/100)</f>
        <v>0</v>
      </c>
      <c r="N35" s="231">
        <v>2.1000000000000001E-4</v>
      </c>
      <c r="O35" s="231">
        <f>ROUND(E35*N35,2)</f>
        <v>0.18</v>
      </c>
      <c r="P35" s="231">
        <v>0</v>
      </c>
      <c r="Q35" s="231">
        <f>ROUND(E35*P35,2)</f>
        <v>0</v>
      </c>
      <c r="R35" s="232" t="s">
        <v>164</v>
      </c>
      <c r="S35" s="232" t="s">
        <v>112</v>
      </c>
      <c r="T35" s="232" t="s">
        <v>112</v>
      </c>
      <c r="U35" s="232">
        <v>0</v>
      </c>
      <c r="V35" s="232">
        <f>ROUND(E35*U35,2)</f>
        <v>0</v>
      </c>
      <c r="W35" s="232"/>
      <c r="X35" s="232" t="s">
        <v>78</v>
      </c>
      <c r="Y35" s="232" t="s">
        <v>114</v>
      </c>
      <c r="Z35" s="254">
        <f>I35</f>
        <v>0</v>
      </c>
      <c r="AA35" s="254">
        <f>K35</f>
        <v>0</v>
      </c>
      <c r="AB35" s="254">
        <f>M35</f>
        <v>0</v>
      </c>
      <c r="AC35" s="255">
        <f>O35</f>
        <v>0.18</v>
      </c>
      <c r="AD35" s="255">
        <f>Q35</f>
        <v>0</v>
      </c>
      <c r="AE35" s="254">
        <f>V35</f>
        <v>0</v>
      </c>
      <c r="AF35" s="254">
        <f>G35</f>
        <v>0</v>
      </c>
      <c r="AG35" s="256" t="s">
        <v>145</v>
      </c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</row>
    <row r="36" spans="1:60" ht="20" outlineLevel="2" x14ac:dyDescent="0.25">
      <c r="A36" s="245">
        <v>16</v>
      </c>
      <c r="B36" s="246" t="s">
        <v>165</v>
      </c>
      <c r="C36" s="272" t="s">
        <v>166</v>
      </c>
      <c r="D36" s="247" t="s">
        <v>111</v>
      </c>
      <c r="E36" s="248">
        <v>10</v>
      </c>
      <c r="F36" s="249">
        <f>H36+J36</f>
        <v>0</v>
      </c>
      <c r="G36" s="249">
        <f>ROUND(E36*F36,2)</f>
        <v>0</v>
      </c>
      <c r="H36" s="250"/>
      <c r="I36" s="251">
        <f>ROUND(E36*H36,2)</f>
        <v>0</v>
      </c>
      <c r="J36" s="252"/>
      <c r="K36" s="253">
        <f>ROUND(E36*J36,2)</f>
        <v>0</v>
      </c>
      <c r="L36" s="232">
        <v>21</v>
      </c>
      <c r="M36" s="232">
        <f>G36*(1+L36/100)</f>
        <v>0</v>
      </c>
      <c r="N36" s="231">
        <v>2.5000000000000001E-4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129</v>
      </c>
      <c r="T36" s="232" t="s">
        <v>130</v>
      </c>
      <c r="U36" s="232">
        <v>0</v>
      </c>
      <c r="V36" s="232">
        <f>ROUND(E36*U36,2)</f>
        <v>0</v>
      </c>
      <c r="W36" s="232"/>
      <c r="X36" s="232" t="s">
        <v>78</v>
      </c>
      <c r="Y36" s="232" t="s">
        <v>114</v>
      </c>
      <c r="Z36" s="254">
        <f>I36</f>
        <v>0</v>
      </c>
      <c r="AA36" s="254">
        <f>K36</f>
        <v>0</v>
      </c>
      <c r="AB36" s="254">
        <f>M36</f>
        <v>0</v>
      </c>
      <c r="AC36" s="255">
        <f>O36</f>
        <v>0</v>
      </c>
      <c r="AD36" s="255">
        <f>Q36</f>
        <v>0</v>
      </c>
      <c r="AE36" s="254">
        <f>V36</f>
        <v>0</v>
      </c>
      <c r="AF36" s="254">
        <f>G36</f>
        <v>0</v>
      </c>
      <c r="AG36" s="256" t="s">
        <v>145</v>
      </c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</row>
    <row r="37" spans="1:60" outlineLevel="2" x14ac:dyDescent="0.25">
      <c r="A37" s="245">
        <v>18</v>
      </c>
      <c r="B37" s="246" t="s">
        <v>167</v>
      </c>
      <c r="C37" s="272" t="s">
        <v>168</v>
      </c>
      <c r="D37" s="247" t="s">
        <v>169</v>
      </c>
      <c r="E37" s="248">
        <v>1</v>
      </c>
      <c r="F37" s="249">
        <f>H37+J37</f>
        <v>0</v>
      </c>
      <c r="G37" s="249">
        <f>ROUND(E37*F37,2)</f>
        <v>0</v>
      </c>
      <c r="H37" s="250"/>
      <c r="I37" s="251">
        <f>ROUND(E37*H37,2)</f>
        <v>0</v>
      </c>
      <c r="J37" s="252"/>
      <c r="K37" s="253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129</v>
      </c>
      <c r="T37" s="232" t="s">
        <v>130</v>
      </c>
      <c r="U37" s="232">
        <v>0</v>
      </c>
      <c r="V37" s="232">
        <f>ROUND(E37*U37,2)</f>
        <v>0</v>
      </c>
      <c r="W37" s="232"/>
      <c r="X37" s="232" t="s">
        <v>78</v>
      </c>
      <c r="Y37" s="232" t="s">
        <v>114</v>
      </c>
      <c r="Z37" s="254">
        <f>I37</f>
        <v>0</v>
      </c>
      <c r="AA37" s="254">
        <f>K37</f>
        <v>0</v>
      </c>
      <c r="AB37" s="254">
        <f>M37</f>
        <v>0</v>
      </c>
      <c r="AC37" s="255">
        <f>O37</f>
        <v>0</v>
      </c>
      <c r="AD37" s="255">
        <f>Q37</f>
        <v>0</v>
      </c>
      <c r="AE37" s="254">
        <f>V37</f>
        <v>0</v>
      </c>
      <c r="AF37" s="254">
        <f>G37</f>
        <v>0</v>
      </c>
      <c r="AG37" s="256" t="s">
        <v>145</v>
      </c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</row>
    <row r="38" spans="1:60" outlineLevel="1" x14ac:dyDescent="0.25">
      <c r="A38" s="237" t="s">
        <v>107</v>
      </c>
      <c r="B38" s="238" t="s">
        <v>79</v>
      </c>
      <c r="C38" s="269" t="s">
        <v>80</v>
      </c>
      <c r="D38" s="239"/>
      <c r="E38" s="240"/>
      <c r="F38" s="241"/>
      <c r="G38" s="241">
        <f>SUM(AF39:AF47)</f>
        <v>0</v>
      </c>
      <c r="H38" s="242"/>
      <c r="I38" s="243">
        <f>SUM(Z39:Z47)</f>
        <v>0</v>
      </c>
      <c r="J38" s="241"/>
      <c r="K38" s="244">
        <f>SUM(AA39:AA47)</f>
        <v>0</v>
      </c>
      <c r="L38" s="236"/>
      <c r="M38" s="236">
        <f>SUM(AB39:AB47)</f>
        <v>0</v>
      </c>
      <c r="N38" s="235"/>
      <c r="O38" s="235">
        <f>SUM(AC39:AC47)</f>
        <v>0</v>
      </c>
      <c r="P38" s="235"/>
      <c r="Q38" s="235">
        <f>SUM(AD39:AD47)</f>
        <v>0</v>
      </c>
      <c r="R38" s="236"/>
      <c r="S38" s="236"/>
      <c r="T38" s="236"/>
      <c r="U38" s="236"/>
      <c r="V38" s="236">
        <f>SUM(AE39:AE47)</f>
        <v>0</v>
      </c>
      <c r="W38" s="236"/>
      <c r="X38" s="236"/>
      <c r="Y38" s="236"/>
      <c r="Z38" s="256"/>
      <c r="AA38" s="256"/>
      <c r="AB38" s="256"/>
      <c r="AC38" s="256"/>
      <c r="AD38" s="256"/>
      <c r="AE38" s="256"/>
      <c r="AF38" s="256"/>
      <c r="AG38" s="256" t="s">
        <v>108</v>
      </c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</row>
    <row r="39" spans="1:60" outlineLevel="2" x14ac:dyDescent="0.25">
      <c r="A39" s="245">
        <v>19</v>
      </c>
      <c r="B39" s="246" t="s">
        <v>170</v>
      </c>
      <c r="C39" s="272" t="s">
        <v>171</v>
      </c>
      <c r="D39" s="247" t="s">
        <v>169</v>
      </c>
      <c r="E39" s="248">
        <v>1</v>
      </c>
      <c r="F39" s="249">
        <f>H39+J39</f>
        <v>0</v>
      </c>
      <c r="G39" s="249">
        <f>ROUND(E39*F39,2)</f>
        <v>0</v>
      </c>
      <c r="H39" s="250"/>
      <c r="I39" s="251">
        <f>ROUND(E39*H39,2)</f>
        <v>0</v>
      </c>
      <c r="J39" s="252"/>
      <c r="K39" s="253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129</v>
      </c>
      <c r="T39" s="232" t="s">
        <v>130</v>
      </c>
      <c r="U39" s="232">
        <v>0</v>
      </c>
      <c r="V39" s="232">
        <f>ROUND(E39*U39,2)</f>
        <v>0</v>
      </c>
      <c r="W39" s="232"/>
      <c r="X39" s="232" t="s">
        <v>80</v>
      </c>
      <c r="Y39" s="232" t="s">
        <v>114</v>
      </c>
      <c r="Z39" s="254">
        <f>I39</f>
        <v>0</v>
      </c>
      <c r="AA39" s="254">
        <f>K39</f>
        <v>0</v>
      </c>
      <c r="AB39" s="254">
        <f>M39</f>
        <v>0</v>
      </c>
      <c r="AC39" s="255">
        <f>O39</f>
        <v>0</v>
      </c>
      <c r="AD39" s="255">
        <f>Q39</f>
        <v>0</v>
      </c>
      <c r="AE39" s="254">
        <f>V39</f>
        <v>0</v>
      </c>
      <c r="AF39" s="254">
        <f>G39</f>
        <v>0</v>
      </c>
      <c r="AG39" s="256" t="s">
        <v>172</v>
      </c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</row>
    <row r="40" spans="1:60" outlineLevel="2" x14ac:dyDescent="0.25">
      <c r="A40" s="245">
        <v>20</v>
      </c>
      <c r="B40" s="246" t="s">
        <v>173</v>
      </c>
      <c r="C40" s="272" t="s">
        <v>174</v>
      </c>
      <c r="D40" s="247" t="s">
        <v>141</v>
      </c>
      <c r="E40" s="248">
        <v>1</v>
      </c>
      <c r="F40" s="249">
        <f>H40+J40</f>
        <v>0</v>
      </c>
      <c r="G40" s="249">
        <f>ROUND(E40*F40,2)</f>
        <v>0</v>
      </c>
      <c r="H40" s="250"/>
      <c r="I40" s="251">
        <f>ROUND(E40*H40,2)</f>
        <v>0</v>
      </c>
      <c r="J40" s="252"/>
      <c r="K40" s="253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129</v>
      </c>
      <c r="T40" s="232" t="s">
        <v>130</v>
      </c>
      <c r="U40" s="232">
        <v>0</v>
      </c>
      <c r="V40" s="232">
        <f>ROUND(E40*U40,2)</f>
        <v>0</v>
      </c>
      <c r="W40" s="232"/>
      <c r="X40" s="232" t="s">
        <v>80</v>
      </c>
      <c r="Y40" s="232" t="s">
        <v>114</v>
      </c>
      <c r="Z40" s="254">
        <f>I40</f>
        <v>0</v>
      </c>
      <c r="AA40" s="254">
        <f>K40</f>
        <v>0</v>
      </c>
      <c r="AB40" s="254">
        <f>M40</f>
        <v>0</v>
      </c>
      <c r="AC40" s="255">
        <f>O40</f>
        <v>0</v>
      </c>
      <c r="AD40" s="255">
        <f>Q40</f>
        <v>0</v>
      </c>
      <c r="AE40" s="254">
        <f>V40</f>
        <v>0</v>
      </c>
      <c r="AF40" s="254">
        <f>G40</f>
        <v>0</v>
      </c>
      <c r="AG40" s="256" t="s">
        <v>172</v>
      </c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</row>
    <row r="41" spans="1:60" outlineLevel="2" x14ac:dyDescent="0.25">
      <c r="A41" s="245">
        <v>21</v>
      </c>
      <c r="B41" s="246" t="s">
        <v>175</v>
      </c>
      <c r="C41" s="272" t="s">
        <v>176</v>
      </c>
      <c r="D41" s="247" t="s">
        <v>177</v>
      </c>
      <c r="E41" s="248">
        <v>1</v>
      </c>
      <c r="F41" s="249">
        <f>H41+J41</f>
        <v>0</v>
      </c>
      <c r="G41" s="249">
        <f>ROUND(E41*F41,2)</f>
        <v>0</v>
      </c>
      <c r="H41" s="250"/>
      <c r="I41" s="251">
        <f>ROUND(E41*H41,2)</f>
        <v>0</v>
      </c>
      <c r="J41" s="252"/>
      <c r="K41" s="253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129</v>
      </c>
      <c r="T41" s="232" t="s">
        <v>130</v>
      </c>
      <c r="U41" s="232">
        <v>0</v>
      </c>
      <c r="V41" s="232">
        <f>ROUND(E41*U41,2)</f>
        <v>0</v>
      </c>
      <c r="W41" s="232"/>
      <c r="X41" s="232" t="s">
        <v>80</v>
      </c>
      <c r="Y41" s="232" t="s">
        <v>114</v>
      </c>
      <c r="Z41" s="254">
        <f>I41</f>
        <v>0</v>
      </c>
      <c r="AA41" s="254">
        <f>K41</f>
        <v>0</v>
      </c>
      <c r="AB41" s="254">
        <f>M41</f>
        <v>0</v>
      </c>
      <c r="AC41" s="255">
        <f>O41</f>
        <v>0</v>
      </c>
      <c r="AD41" s="255">
        <f>Q41</f>
        <v>0</v>
      </c>
      <c r="AE41" s="254">
        <f>V41</f>
        <v>0</v>
      </c>
      <c r="AF41" s="254">
        <f>G41</f>
        <v>0</v>
      </c>
      <c r="AG41" s="256" t="s">
        <v>172</v>
      </c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</row>
    <row r="42" spans="1:60" outlineLevel="2" x14ac:dyDescent="0.25">
      <c r="A42" s="245">
        <v>22</v>
      </c>
      <c r="B42" s="246" t="s">
        <v>178</v>
      </c>
      <c r="C42" s="272" t="s">
        <v>179</v>
      </c>
      <c r="D42" s="247" t="s">
        <v>180</v>
      </c>
      <c r="E42" s="248">
        <v>1</v>
      </c>
      <c r="F42" s="249">
        <f>H42+J42</f>
        <v>0</v>
      </c>
      <c r="G42" s="249">
        <f>ROUND(E42*F42,2)</f>
        <v>0</v>
      </c>
      <c r="H42" s="250"/>
      <c r="I42" s="251">
        <f>ROUND(E42*H42,2)</f>
        <v>0</v>
      </c>
      <c r="J42" s="252"/>
      <c r="K42" s="253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112</v>
      </c>
      <c r="T42" s="232" t="s">
        <v>130</v>
      </c>
      <c r="U42" s="232">
        <v>0</v>
      </c>
      <c r="V42" s="232">
        <f>ROUND(E42*U42,2)</f>
        <v>0</v>
      </c>
      <c r="W42" s="232"/>
      <c r="X42" s="232" t="s">
        <v>80</v>
      </c>
      <c r="Y42" s="232" t="s">
        <v>114</v>
      </c>
      <c r="Z42" s="254">
        <f>I42</f>
        <v>0</v>
      </c>
      <c r="AA42" s="254">
        <f>K42</f>
        <v>0</v>
      </c>
      <c r="AB42" s="254">
        <f>M42</f>
        <v>0</v>
      </c>
      <c r="AC42" s="255">
        <f>O42</f>
        <v>0</v>
      </c>
      <c r="AD42" s="255">
        <f>Q42</f>
        <v>0</v>
      </c>
      <c r="AE42" s="254">
        <f>V42</f>
        <v>0</v>
      </c>
      <c r="AF42" s="254">
        <f>G42</f>
        <v>0</v>
      </c>
      <c r="AG42" s="256" t="s">
        <v>172</v>
      </c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</row>
    <row r="43" spans="1:60" outlineLevel="2" x14ac:dyDescent="0.25">
      <c r="A43" s="245">
        <v>23</v>
      </c>
      <c r="B43" s="246" t="s">
        <v>181</v>
      </c>
      <c r="C43" s="272" t="s">
        <v>182</v>
      </c>
      <c r="D43" s="247" t="s">
        <v>183</v>
      </c>
      <c r="E43" s="248">
        <v>60</v>
      </c>
      <c r="F43" s="249">
        <f>H43+J43</f>
        <v>0</v>
      </c>
      <c r="G43" s="249">
        <f>ROUND(E43*F43,2)</f>
        <v>0</v>
      </c>
      <c r="H43" s="250"/>
      <c r="I43" s="251">
        <f>ROUND(E43*H43,2)</f>
        <v>0</v>
      </c>
      <c r="J43" s="252"/>
      <c r="K43" s="253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129</v>
      </c>
      <c r="T43" s="232" t="s">
        <v>130</v>
      </c>
      <c r="U43" s="232">
        <v>0</v>
      </c>
      <c r="V43" s="232">
        <f>ROUND(E43*U43,2)</f>
        <v>0</v>
      </c>
      <c r="W43" s="232"/>
      <c r="X43" s="232" t="s">
        <v>80</v>
      </c>
      <c r="Y43" s="232" t="s">
        <v>114</v>
      </c>
      <c r="Z43" s="254">
        <f>I43</f>
        <v>0</v>
      </c>
      <c r="AA43" s="254">
        <f>K43</f>
        <v>0</v>
      </c>
      <c r="AB43" s="254">
        <f>M43</f>
        <v>0</v>
      </c>
      <c r="AC43" s="255">
        <f>O43</f>
        <v>0</v>
      </c>
      <c r="AD43" s="255">
        <f>Q43</f>
        <v>0</v>
      </c>
      <c r="AE43" s="254">
        <f>V43</f>
        <v>0</v>
      </c>
      <c r="AF43" s="254">
        <f>G43</f>
        <v>0</v>
      </c>
      <c r="AG43" s="256" t="s">
        <v>172</v>
      </c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</row>
    <row r="44" spans="1:60" outlineLevel="2" x14ac:dyDescent="0.25">
      <c r="A44" s="245">
        <v>24</v>
      </c>
      <c r="B44" s="246" t="s">
        <v>184</v>
      </c>
      <c r="C44" s="272" t="s">
        <v>185</v>
      </c>
      <c r="D44" s="247" t="s">
        <v>169</v>
      </c>
      <c r="E44" s="248">
        <v>1</v>
      </c>
      <c r="F44" s="249">
        <f>H44+J44</f>
        <v>0</v>
      </c>
      <c r="G44" s="249">
        <f>ROUND(E44*F44,2)</f>
        <v>0</v>
      </c>
      <c r="H44" s="250"/>
      <c r="I44" s="251">
        <f>ROUND(E44*H44,2)</f>
        <v>0</v>
      </c>
      <c r="J44" s="252"/>
      <c r="K44" s="253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129</v>
      </c>
      <c r="T44" s="232" t="s">
        <v>130</v>
      </c>
      <c r="U44" s="232">
        <v>0</v>
      </c>
      <c r="V44" s="232">
        <f>ROUND(E44*U44,2)</f>
        <v>0</v>
      </c>
      <c r="W44" s="232"/>
      <c r="X44" s="232" t="s">
        <v>80</v>
      </c>
      <c r="Y44" s="232" t="s">
        <v>114</v>
      </c>
      <c r="Z44" s="254">
        <f>I44</f>
        <v>0</v>
      </c>
      <c r="AA44" s="254">
        <f>K44</f>
        <v>0</v>
      </c>
      <c r="AB44" s="254">
        <f>M44</f>
        <v>0</v>
      </c>
      <c r="AC44" s="255">
        <f>O44</f>
        <v>0</v>
      </c>
      <c r="AD44" s="255">
        <f>Q44</f>
        <v>0</v>
      </c>
      <c r="AE44" s="254">
        <f>V44</f>
        <v>0</v>
      </c>
      <c r="AF44" s="254">
        <f>G44</f>
        <v>0</v>
      </c>
      <c r="AG44" s="256" t="s">
        <v>172</v>
      </c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</row>
    <row r="45" spans="1:60" ht="20" outlineLevel="2" x14ac:dyDescent="0.25">
      <c r="A45" s="245">
        <v>25</v>
      </c>
      <c r="B45" s="246" t="s">
        <v>186</v>
      </c>
      <c r="C45" s="272" t="s">
        <v>187</v>
      </c>
      <c r="D45" s="247" t="s">
        <v>169</v>
      </c>
      <c r="E45" s="248">
        <v>1</v>
      </c>
      <c r="F45" s="249">
        <f>H45+J45</f>
        <v>0</v>
      </c>
      <c r="G45" s="249">
        <f>ROUND(E45*F45,2)</f>
        <v>0</v>
      </c>
      <c r="H45" s="250"/>
      <c r="I45" s="251">
        <f>ROUND(E45*H45,2)</f>
        <v>0</v>
      </c>
      <c r="J45" s="252"/>
      <c r="K45" s="253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129</v>
      </c>
      <c r="T45" s="232" t="s">
        <v>130</v>
      </c>
      <c r="U45" s="232">
        <v>0</v>
      </c>
      <c r="V45" s="232">
        <f>ROUND(E45*U45,2)</f>
        <v>0</v>
      </c>
      <c r="W45" s="232"/>
      <c r="X45" s="232" t="s">
        <v>80</v>
      </c>
      <c r="Y45" s="232" t="s">
        <v>114</v>
      </c>
      <c r="Z45" s="254">
        <f>I45</f>
        <v>0</v>
      </c>
      <c r="AA45" s="254">
        <f>K45</f>
        <v>0</v>
      </c>
      <c r="AB45" s="254">
        <f>M45</f>
        <v>0</v>
      </c>
      <c r="AC45" s="255">
        <f>O45</f>
        <v>0</v>
      </c>
      <c r="AD45" s="255">
        <f>Q45</f>
        <v>0</v>
      </c>
      <c r="AE45" s="254">
        <f>V45</f>
        <v>0</v>
      </c>
      <c r="AF45" s="254">
        <f>G45</f>
        <v>0</v>
      </c>
      <c r="AG45" s="256" t="s">
        <v>172</v>
      </c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</row>
    <row r="46" spans="1:60" outlineLevel="2" x14ac:dyDescent="0.25">
      <c r="A46" s="245">
        <v>26</v>
      </c>
      <c r="B46" s="246" t="s">
        <v>188</v>
      </c>
      <c r="C46" s="272" t="s">
        <v>189</v>
      </c>
      <c r="D46" s="247" t="s">
        <v>169</v>
      </c>
      <c r="E46" s="248">
        <v>1</v>
      </c>
      <c r="F46" s="249">
        <f>H46+J46</f>
        <v>0</v>
      </c>
      <c r="G46" s="249">
        <f>ROUND(E46*F46,2)</f>
        <v>0</v>
      </c>
      <c r="H46" s="250"/>
      <c r="I46" s="251">
        <f>ROUND(E46*H46,2)</f>
        <v>0</v>
      </c>
      <c r="J46" s="252"/>
      <c r="K46" s="253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129</v>
      </c>
      <c r="T46" s="232" t="s">
        <v>130</v>
      </c>
      <c r="U46" s="232">
        <v>0</v>
      </c>
      <c r="V46" s="232">
        <f>ROUND(E46*U46,2)</f>
        <v>0</v>
      </c>
      <c r="W46" s="232"/>
      <c r="X46" s="232" t="s">
        <v>80</v>
      </c>
      <c r="Y46" s="232" t="s">
        <v>114</v>
      </c>
      <c r="Z46" s="254">
        <f>I46</f>
        <v>0</v>
      </c>
      <c r="AA46" s="254">
        <f>K46</f>
        <v>0</v>
      </c>
      <c r="AB46" s="254">
        <f>M46</f>
        <v>0</v>
      </c>
      <c r="AC46" s="255">
        <f>O46</f>
        <v>0</v>
      </c>
      <c r="AD46" s="255">
        <f>Q46</f>
        <v>0</v>
      </c>
      <c r="AE46" s="254">
        <f>V46</f>
        <v>0</v>
      </c>
      <c r="AF46" s="254">
        <f>G46</f>
        <v>0</v>
      </c>
      <c r="AG46" s="256" t="s">
        <v>172</v>
      </c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</row>
    <row r="47" spans="1:60" outlineLevel="2" x14ac:dyDescent="0.25">
      <c r="A47" s="257">
        <v>28</v>
      </c>
      <c r="B47" s="258" t="s">
        <v>190</v>
      </c>
      <c r="C47" s="270" t="s">
        <v>191</v>
      </c>
      <c r="D47" s="259" t="s">
        <v>169</v>
      </c>
      <c r="E47" s="260">
        <v>1</v>
      </c>
      <c r="F47" s="261">
        <f>H47+J47</f>
        <v>0</v>
      </c>
      <c r="G47" s="261">
        <f>ROUND(E47*F47,2)</f>
        <v>0</v>
      </c>
      <c r="H47" s="262"/>
      <c r="I47" s="263">
        <f>ROUND(E47*H47,2)</f>
        <v>0</v>
      </c>
      <c r="J47" s="264"/>
      <c r="K47" s="265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129</v>
      </c>
      <c r="T47" s="232" t="s">
        <v>130</v>
      </c>
      <c r="U47" s="232">
        <v>0</v>
      </c>
      <c r="V47" s="232">
        <f>ROUND(E47*U47,2)</f>
        <v>0</v>
      </c>
      <c r="W47" s="232"/>
      <c r="X47" s="232" t="s">
        <v>80</v>
      </c>
      <c r="Y47" s="232" t="s">
        <v>114</v>
      </c>
      <c r="Z47" s="254">
        <f>I47</f>
        <v>0</v>
      </c>
      <c r="AA47" s="254">
        <f>K47</f>
        <v>0</v>
      </c>
      <c r="AB47" s="254">
        <f>M47</f>
        <v>0</v>
      </c>
      <c r="AC47" s="255">
        <f>O47</f>
        <v>0</v>
      </c>
      <c r="AD47" s="255">
        <f>Q47</f>
        <v>0</v>
      </c>
      <c r="AE47" s="254">
        <f>V47</f>
        <v>0</v>
      </c>
      <c r="AF47" s="254">
        <f>G47</f>
        <v>0</v>
      </c>
      <c r="AG47" s="256" t="s">
        <v>172</v>
      </c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</row>
    <row r="48" spans="1:60" x14ac:dyDescent="0.25">
      <c r="A48" s="3"/>
      <c r="B48" s="4"/>
      <c r="C48" s="27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12</v>
      </c>
      <c r="AF48">
        <v>21</v>
      </c>
      <c r="AG48" t="s">
        <v>93</v>
      </c>
    </row>
    <row r="49" spans="1:33" ht="13" x14ac:dyDescent="0.25">
      <c r="A49" s="215"/>
      <c r="B49" s="216" t="s">
        <v>31</v>
      </c>
      <c r="C49" s="274"/>
      <c r="D49" s="217"/>
      <c r="E49" s="218"/>
      <c r="F49" s="218"/>
      <c r="G49" s="268">
        <f>G8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192</v>
      </c>
    </row>
    <row r="50" spans="1:33" x14ac:dyDescent="0.25">
      <c r="A50" s="3"/>
      <c r="B50" s="4"/>
      <c r="C50" s="273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27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19" t="s">
        <v>193</v>
      </c>
      <c r="B52" s="219"/>
      <c r="C52" s="27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220"/>
      <c r="B53" s="221"/>
      <c r="C53" s="276"/>
      <c r="D53" s="221"/>
      <c r="E53" s="221"/>
      <c r="F53" s="221"/>
      <c r="G53" s="22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194</v>
      </c>
    </row>
    <row r="54" spans="1:33" x14ac:dyDescent="0.25">
      <c r="A54" s="223"/>
      <c r="B54" s="224"/>
      <c r="C54" s="277"/>
      <c r="D54" s="224"/>
      <c r="E54" s="224"/>
      <c r="F54" s="224"/>
      <c r="G54" s="2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23"/>
      <c r="B55" s="224"/>
      <c r="C55" s="277"/>
      <c r="D55" s="224"/>
      <c r="E55" s="224"/>
      <c r="F55" s="224"/>
      <c r="G55" s="2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23"/>
      <c r="B56" s="224"/>
      <c r="C56" s="277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226"/>
      <c r="B57" s="227"/>
      <c r="C57" s="278"/>
      <c r="D57" s="227"/>
      <c r="E57" s="227"/>
      <c r="F57" s="227"/>
      <c r="G57" s="22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A58" s="3"/>
      <c r="B58" s="4"/>
      <c r="C58" s="27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5">
      <c r="C59" s="279"/>
      <c r="D59" s="10"/>
      <c r="AG59" t="s">
        <v>195</v>
      </c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2:C52"/>
    <mergeCell ref="A53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Musil</dc:creator>
  <cp:lastModifiedBy>Zdeněk Musil</cp:lastModifiedBy>
  <cp:lastPrinted>2019-03-19T12:27:02Z</cp:lastPrinted>
  <dcterms:created xsi:type="dcterms:W3CDTF">2009-04-08T07:15:50Z</dcterms:created>
  <dcterms:modified xsi:type="dcterms:W3CDTF">2024-04-23T05:43:02Z</dcterms:modified>
</cp:coreProperties>
</file>